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465" windowWidth="25605" windowHeight="15465" activeTab="2"/>
  </bookViews>
  <sheets>
    <sheet name="k=400" sheetId="2" r:id="rId1"/>
    <sheet name="k=600" sheetId="5" r:id="rId2"/>
    <sheet name="k=800" sheetId="6" r:id="rId3"/>
    <sheet name="k=1000" sheetId="7" r:id="rId4"/>
    <sheet name="k=1200" sheetId="8" r:id="rId5"/>
    <sheet name="op_harness" sheetId="9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6" i="6" l="1"/>
  <c r="BY83" i="6"/>
  <c r="BZ83" i="6"/>
  <c r="BY25" i="6"/>
  <c r="BY82" i="6"/>
  <c r="BZ82" i="6"/>
  <c r="BY24" i="6"/>
  <c r="BY81" i="6"/>
  <c r="BZ81" i="6"/>
  <c r="BY23" i="6"/>
  <c r="BY80" i="6"/>
  <c r="BZ80" i="6"/>
  <c r="BY22" i="6"/>
  <c r="BY79" i="6"/>
  <c r="BZ79" i="6"/>
  <c r="BY21" i="6"/>
  <c r="BY78" i="6"/>
  <c r="BZ78" i="6"/>
  <c r="BY20" i="6"/>
  <c r="BY77" i="6"/>
  <c r="BZ77" i="6"/>
  <c r="BY19" i="6"/>
  <c r="BY76" i="6"/>
  <c r="BZ76" i="6"/>
  <c r="BY18" i="6"/>
  <c r="BY75" i="6"/>
  <c r="BZ75" i="6"/>
  <c r="BY17" i="6"/>
  <c r="BY74" i="6"/>
  <c r="BZ74" i="6"/>
  <c r="BY16" i="6"/>
  <c r="BY73" i="6"/>
  <c r="BZ73" i="6"/>
  <c r="BY15" i="6"/>
  <c r="BY72" i="6"/>
  <c r="BZ72" i="6"/>
  <c r="BY14" i="6"/>
  <c r="BY71" i="6"/>
  <c r="BZ71" i="6"/>
  <c r="BY13" i="6"/>
  <c r="BY70" i="6"/>
  <c r="BZ70" i="6"/>
  <c r="BY12" i="6"/>
  <c r="BY69" i="6"/>
  <c r="BZ69" i="6"/>
  <c r="BY11" i="6"/>
  <c r="BY68" i="6"/>
  <c r="BZ68" i="6"/>
  <c r="BY10" i="6"/>
  <c r="BY67" i="6"/>
  <c r="BZ67" i="6"/>
  <c r="BY9" i="6"/>
  <c r="BY66" i="6"/>
  <c r="BZ66" i="6"/>
  <c r="BY8" i="6"/>
  <c r="BY65" i="6"/>
  <c r="BZ65" i="6"/>
  <c r="BY7" i="6"/>
  <c r="BY64" i="6"/>
  <c r="BZ64" i="6"/>
  <c r="BY6" i="6"/>
  <c r="BY63" i="6"/>
  <c r="BZ63" i="6"/>
  <c r="BY5" i="6"/>
  <c r="BY62" i="6"/>
  <c r="BZ62" i="6"/>
  <c r="BY4" i="6"/>
  <c r="BY61" i="6"/>
  <c r="BZ61" i="6"/>
  <c r="BY3" i="6"/>
  <c r="BY60" i="6"/>
  <c r="BZ60" i="6"/>
  <c r="BY55" i="6"/>
  <c r="BZ55" i="6"/>
  <c r="BY54" i="6"/>
  <c r="BZ54" i="6"/>
  <c r="BY53" i="6"/>
  <c r="BZ53" i="6"/>
  <c r="BY52" i="6"/>
  <c r="BZ52" i="6"/>
  <c r="BY51" i="6"/>
  <c r="BZ51" i="6"/>
  <c r="BY50" i="6"/>
  <c r="BZ50" i="6"/>
  <c r="BY49" i="6"/>
  <c r="BZ49" i="6"/>
  <c r="BY48" i="6"/>
  <c r="BZ48" i="6"/>
  <c r="BY47" i="6"/>
  <c r="BZ47" i="6"/>
  <c r="BY46" i="6"/>
  <c r="BZ46" i="6"/>
  <c r="BY45" i="6"/>
  <c r="BZ45" i="6"/>
  <c r="BY44" i="6"/>
  <c r="BZ44" i="6"/>
  <c r="BY43" i="6"/>
  <c r="BZ43" i="6"/>
  <c r="BY42" i="6"/>
  <c r="BZ42" i="6"/>
  <c r="BY41" i="6"/>
  <c r="BZ41" i="6"/>
  <c r="BY40" i="6"/>
  <c r="BZ40" i="6"/>
  <c r="BY39" i="6"/>
  <c r="BZ39" i="6"/>
  <c r="BY38" i="6"/>
  <c r="BZ38" i="6"/>
  <c r="BY37" i="6"/>
  <c r="BZ37" i="6"/>
  <c r="BY36" i="6"/>
  <c r="BZ36" i="6"/>
  <c r="BY35" i="6"/>
  <c r="BZ35" i="6"/>
  <c r="BY34" i="6"/>
  <c r="BZ34" i="6"/>
  <c r="BY33" i="6"/>
  <c r="BZ33" i="6"/>
  <c r="BY32" i="6"/>
  <c r="BZ32" i="6"/>
  <c r="BZ26" i="6"/>
  <c r="BZ25" i="6"/>
  <c r="BZ24" i="6"/>
  <c r="BZ23" i="6"/>
  <c r="BZ22" i="6"/>
  <c r="BZ21" i="6"/>
  <c r="BZ20" i="6"/>
  <c r="BZ19" i="6"/>
  <c r="BZ18" i="6"/>
  <c r="BZ17" i="6"/>
  <c r="BZ16" i="6"/>
  <c r="BZ15" i="6"/>
  <c r="BZ14" i="6"/>
  <c r="BZ13" i="6"/>
  <c r="BZ12" i="6"/>
  <c r="BZ11" i="6"/>
  <c r="BZ10" i="6"/>
  <c r="BZ9" i="6"/>
  <c r="BZ8" i="6"/>
  <c r="BZ7" i="6"/>
  <c r="BZ6" i="6"/>
  <c r="BZ5" i="6"/>
  <c r="BZ4" i="6"/>
  <c r="BZ3" i="6"/>
  <c r="BO26" i="6"/>
  <c r="BO83" i="6"/>
  <c r="BP83" i="6"/>
  <c r="BO25" i="6"/>
  <c r="BO82" i="6"/>
  <c r="BP82" i="6"/>
  <c r="BO24" i="6"/>
  <c r="BO81" i="6"/>
  <c r="BP81" i="6"/>
  <c r="BO23" i="6"/>
  <c r="BO80" i="6"/>
  <c r="BP80" i="6"/>
  <c r="BO22" i="6"/>
  <c r="BO79" i="6"/>
  <c r="BP79" i="6"/>
  <c r="BO21" i="6"/>
  <c r="BO78" i="6"/>
  <c r="BP78" i="6"/>
  <c r="BO20" i="6"/>
  <c r="BO77" i="6"/>
  <c r="BP77" i="6"/>
  <c r="BO19" i="6"/>
  <c r="BO76" i="6"/>
  <c r="BP76" i="6"/>
  <c r="BO18" i="6"/>
  <c r="BO75" i="6"/>
  <c r="BP75" i="6"/>
  <c r="BO17" i="6"/>
  <c r="BO74" i="6"/>
  <c r="BP74" i="6"/>
  <c r="BO16" i="6"/>
  <c r="BO73" i="6"/>
  <c r="BP73" i="6"/>
  <c r="BO15" i="6"/>
  <c r="BO72" i="6"/>
  <c r="BP72" i="6"/>
  <c r="BO14" i="6"/>
  <c r="BO71" i="6"/>
  <c r="BP71" i="6"/>
  <c r="BO13" i="6"/>
  <c r="BO70" i="6"/>
  <c r="BP70" i="6"/>
  <c r="BO12" i="6"/>
  <c r="BO69" i="6"/>
  <c r="BP69" i="6"/>
  <c r="BO11" i="6"/>
  <c r="BO68" i="6"/>
  <c r="BP68" i="6"/>
  <c r="BO10" i="6"/>
  <c r="BO67" i="6"/>
  <c r="BP67" i="6"/>
  <c r="BO9" i="6"/>
  <c r="BO66" i="6"/>
  <c r="BP66" i="6"/>
  <c r="BO8" i="6"/>
  <c r="BO65" i="6"/>
  <c r="BP65" i="6"/>
  <c r="BO7" i="6"/>
  <c r="BO64" i="6"/>
  <c r="BP64" i="6"/>
  <c r="BO6" i="6"/>
  <c r="BO63" i="6"/>
  <c r="BP63" i="6"/>
  <c r="BO5" i="6"/>
  <c r="BO62" i="6"/>
  <c r="BP62" i="6"/>
  <c r="BO4" i="6"/>
  <c r="BO61" i="6"/>
  <c r="BP61" i="6"/>
  <c r="BO3" i="6"/>
  <c r="BO60" i="6"/>
  <c r="BP60" i="6"/>
  <c r="BO55" i="6"/>
  <c r="BP55" i="6"/>
  <c r="BO54" i="6"/>
  <c r="BP54" i="6"/>
  <c r="BO53" i="6"/>
  <c r="BP53" i="6"/>
  <c r="BO52" i="6"/>
  <c r="BP52" i="6"/>
  <c r="BO51" i="6"/>
  <c r="BP51" i="6"/>
  <c r="BO50" i="6"/>
  <c r="BP50" i="6"/>
  <c r="BO49" i="6"/>
  <c r="BP49" i="6"/>
  <c r="BO48" i="6"/>
  <c r="BP48" i="6"/>
  <c r="BO47" i="6"/>
  <c r="BP47" i="6"/>
  <c r="BO46" i="6"/>
  <c r="BP46" i="6"/>
  <c r="BO45" i="6"/>
  <c r="BP45" i="6"/>
  <c r="BO44" i="6"/>
  <c r="BP44" i="6"/>
  <c r="BO43" i="6"/>
  <c r="BP43" i="6"/>
  <c r="BO42" i="6"/>
  <c r="BP42" i="6"/>
  <c r="BO41" i="6"/>
  <c r="BP41" i="6"/>
  <c r="BO40" i="6"/>
  <c r="BP40" i="6"/>
  <c r="BO39" i="6"/>
  <c r="BP39" i="6"/>
  <c r="BO38" i="6"/>
  <c r="BP38" i="6"/>
  <c r="BO37" i="6"/>
  <c r="BP37" i="6"/>
  <c r="BO36" i="6"/>
  <c r="BP36" i="6"/>
  <c r="BO35" i="6"/>
  <c r="BP35" i="6"/>
  <c r="BO34" i="6"/>
  <c r="BP34" i="6"/>
  <c r="BO33" i="6"/>
  <c r="BP33" i="6"/>
  <c r="BO32" i="6"/>
  <c r="BP32" i="6"/>
  <c r="BP26" i="6"/>
  <c r="BP25" i="6"/>
  <c r="BP24" i="6"/>
  <c r="BP23" i="6"/>
  <c r="BP22" i="6"/>
  <c r="BP21" i="6"/>
  <c r="BP20" i="6"/>
  <c r="BP19" i="6"/>
  <c r="BP18" i="6"/>
  <c r="BP17" i="6"/>
  <c r="BP16" i="6"/>
  <c r="BP15" i="6"/>
  <c r="BP14" i="6"/>
  <c r="BP13" i="6"/>
  <c r="BP12" i="6"/>
  <c r="BP11" i="6"/>
  <c r="BP10" i="6"/>
  <c r="BP9" i="6"/>
  <c r="BP8" i="6"/>
  <c r="BP7" i="6"/>
  <c r="BP6" i="6"/>
  <c r="BP5" i="6"/>
  <c r="BP4" i="6"/>
  <c r="BP3" i="6"/>
  <c r="BE26" i="6"/>
  <c r="BE83" i="6"/>
  <c r="BF83" i="6"/>
  <c r="BE25" i="6"/>
  <c r="BE82" i="6"/>
  <c r="BF82" i="6"/>
  <c r="BE24" i="6"/>
  <c r="BE81" i="6"/>
  <c r="BF81" i="6"/>
  <c r="BE23" i="6"/>
  <c r="BE80" i="6"/>
  <c r="BF80" i="6"/>
  <c r="BE22" i="6"/>
  <c r="BE79" i="6"/>
  <c r="BF79" i="6"/>
  <c r="BE21" i="6"/>
  <c r="BE78" i="6"/>
  <c r="BF78" i="6"/>
  <c r="BE20" i="6"/>
  <c r="BE77" i="6"/>
  <c r="BF77" i="6"/>
  <c r="BE19" i="6"/>
  <c r="BE76" i="6"/>
  <c r="BF76" i="6"/>
  <c r="BE18" i="6"/>
  <c r="BE75" i="6"/>
  <c r="BF75" i="6"/>
  <c r="BE17" i="6"/>
  <c r="BE74" i="6"/>
  <c r="BF74" i="6"/>
  <c r="BE16" i="6"/>
  <c r="BE73" i="6"/>
  <c r="BF73" i="6"/>
  <c r="BE15" i="6"/>
  <c r="BE72" i="6"/>
  <c r="BF72" i="6"/>
  <c r="BE14" i="6"/>
  <c r="BE71" i="6"/>
  <c r="BF71" i="6"/>
  <c r="BE13" i="6"/>
  <c r="BE70" i="6"/>
  <c r="BF70" i="6"/>
  <c r="BE12" i="6"/>
  <c r="BE69" i="6"/>
  <c r="BF69" i="6"/>
  <c r="BE11" i="6"/>
  <c r="BE68" i="6"/>
  <c r="BF68" i="6"/>
  <c r="BE10" i="6"/>
  <c r="BE67" i="6"/>
  <c r="BF67" i="6"/>
  <c r="BE9" i="6"/>
  <c r="BE66" i="6"/>
  <c r="BF66" i="6"/>
  <c r="BE8" i="6"/>
  <c r="BE65" i="6"/>
  <c r="BF65" i="6"/>
  <c r="BE7" i="6"/>
  <c r="BE64" i="6"/>
  <c r="BF64" i="6"/>
  <c r="BE6" i="6"/>
  <c r="BE63" i="6"/>
  <c r="BF63" i="6"/>
  <c r="BE5" i="6"/>
  <c r="BE62" i="6"/>
  <c r="BF62" i="6"/>
  <c r="BE4" i="6"/>
  <c r="BE61" i="6"/>
  <c r="BF61" i="6"/>
  <c r="BE3" i="6"/>
  <c r="BE60" i="6"/>
  <c r="BF60" i="6"/>
  <c r="BE55" i="6"/>
  <c r="BF55" i="6"/>
  <c r="BE54" i="6"/>
  <c r="BF54" i="6"/>
  <c r="BE53" i="6"/>
  <c r="BF53" i="6"/>
  <c r="BE52" i="6"/>
  <c r="BF52" i="6"/>
  <c r="BE51" i="6"/>
  <c r="BF51" i="6"/>
  <c r="BE50" i="6"/>
  <c r="BF50" i="6"/>
  <c r="BE49" i="6"/>
  <c r="BF49" i="6"/>
  <c r="BE48" i="6"/>
  <c r="BF48" i="6"/>
  <c r="BE47" i="6"/>
  <c r="BF47" i="6"/>
  <c r="BE46" i="6"/>
  <c r="BF46" i="6"/>
  <c r="BE45" i="6"/>
  <c r="BF45" i="6"/>
  <c r="BE44" i="6"/>
  <c r="BF44" i="6"/>
  <c r="BE43" i="6"/>
  <c r="BF43" i="6"/>
  <c r="BE42" i="6"/>
  <c r="BF42" i="6"/>
  <c r="BE41" i="6"/>
  <c r="BF41" i="6"/>
  <c r="BE40" i="6"/>
  <c r="BF40" i="6"/>
  <c r="BE39" i="6"/>
  <c r="BF39" i="6"/>
  <c r="BE38" i="6"/>
  <c r="BF38" i="6"/>
  <c r="BE37" i="6"/>
  <c r="BF37" i="6"/>
  <c r="BE36" i="6"/>
  <c r="BF36" i="6"/>
  <c r="BE35" i="6"/>
  <c r="BF35" i="6"/>
  <c r="BE34" i="6"/>
  <c r="BF34" i="6"/>
  <c r="BE33" i="6"/>
  <c r="BF33" i="6"/>
  <c r="BE32" i="6"/>
  <c r="BF32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F3" i="6"/>
  <c r="AU26" i="6"/>
  <c r="AU83" i="6"/>
  <c r="AV83" i="6"/>
  <c r="AU25" i="6"/>
  <c r="AU82" i="6"/>
  <c r="AV82" i="6"/>
  <c r="AU24" i="6"/>
  <c r="AU81" i="6"/>
  <c r="AV81" i="6"/>
  <c r="AU23" i="6"/>
  <c r="AU80" i="6"/>
  <c r="AV80" i="6"/>
  <c r="AU22" i="6"/>
  <c r="AU79" i="6"/>
  <c r="AV79" i="6"/>
  <c r="AU21" i="6"/>
  <c r="AU78" i="6"/>
  <c r="AV78" i="6"/>
  <c r="AU20" i="6"/>
  <c r="AU77" i="6"/>
  <c r="AV77" i="6"/>
  <c r="AU19" i="6"/>
  <c r="AU76" i="6"/>
  <c r="AV76" i="6"/>
  <c r="AU18" i="6"/>
  <c r="AU75" i="6"/>
  <c r="AV75" i="6"/>
  <c r="AU17" i="6"/>
  <c r="AU74" i="6"/>
  <c r="AV74" i="6"/>
  <c r="AU16" i="6"/>
  <c r="AU73" i="6"/>
  <c r="AV73" i="6"/>
  <c r="AU15" i="6"/>
  <c r="AU72" i="6"/>
  <c r="AV72" i="6"/>
  <c r="AU14" i="6"/>
  <c r="AU71" i="6"/>
  <c r="AV71" i="6"/>
  <c r="AU13" i="6"/>
  <c r="AU70" i="6"/>
  <c r="AV70" i="6"/>
  <c r="AU12" i="6"/>
  <c r="AU69" i="6"/>
  <c r="AV69" i="6"/>
  <c r="AU11" i="6"/>
  <c r="AU68" i="6"/>
  <c r="AV68" i="6"/>
  <c r="AU10" i="6"/>
  <c r="AU67" i="6"/>
  <c r="AV67" i="6"/>
  <c r="AU9" i="6"/>
  <c r="AU66" i="6"/>
  <c r="AV66" i="6"/>
  <c r="AU8" i="6"/>
  <c r="AU65" i="6"/>
  <c r="AV65" i="6"/>
  <c r="AU7" i="6"/>
  <c r="AU64" i="6"/>
  <c r="AV64" i="6"/>
  <c r="AU6" i="6"/>
  <c r="AU63" i="6"/>
  <c r="AV63" i="6"/>
  <c r="AU5" i="6"/>
  <c r="AU62" i="6"/>
  <c r="AV62" i="6"/>
  <c r="AU4" i="6"/>
  <c r="AU61" i="6"/>
  <c r="AV61" i="6"/>
  <c r="AU3" i="6"/>
  <c r="AU60" i="6"/>
  <c r="AV60" i="6"/>
  <c r="AU55" i="6"/>
  <c r="AV55" i="6"/>
  <c r="AU54" i="6"/>
  <c r="AV54" i="6"/>
  <c r="AU53" i="6"/>
  <c r="AV53" i="6"/>
  <c r="AU52" i="6"/>
  <c r="AV52" i="6"/>
  <c r="AU51" i="6"/>
  <c r="AV51" i="6"/>
  <c r="AU50" i="6"/>
  <c r="AV50" i="6"/>
  <c r="AU49" i="6"/>
  <c r="AV49" i="6"/>
  <c r="AU48" i="6"/>
  <c r="AV48" i="6"/>
  <c r="AU47" i="6"/>
  <c r="AV47" i="6"/>
  <c r="AU46" i="6"/>
  <c r="AV46" i="6"/>
  <c r="AU45" i="6"/>
  <c r="AV45" i="6"/>
  <c r="AU44" i="6"/>
  <c r="AV44" i="6"/>
  <c r="AU43" i="6"/>
  <c r="AV43" i="6"/>
  <c r="AU42" i="6"/>
  <c r="AV42" i="6"/>
  <c r="AU41" i="6"/>
  <c r="AV41" i="6"/>
  <c r="AU40" i="6"/>
  <c r="AV40" i="6"/>
  <c r="AU39" i="6"/>
  <c r="AV39" i="6"/>
  <c r="AU38" i="6"/>
  <c r="AV38" i="6"/>
  <c r="AU37" i="6"/>
  <c r="AV37" i="6"/>
  <c r="AU36" i="6"/>
  <c r="AV36" i="6"/>
  <c r="AU35" i="6"/>
  <c r="AV35" i="6"/>
  <c r="AU34" i="6"/>
  <c r="AV34" i="6"/>
  <c r="AU33" i="6"/>
  <c r="AV33" i="6"/>
  <c r="AU32" i="6"/>
  <c r="AV32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V7" i="6"/>
  <c r="AV6" i="6"/>
  <c r="AV5" i="6"/>
  <c r="AV4" i="6"/>
  <c r="AV3" i="6"/>
  <c r="AK26" i="6"/>
  <c r="AK83" i="6"/>
  <c r="AL83" i="6"/>
  <c r="AK25" i="6"/>
  <c r="AK82" i="6"/>
  <c r="AL82" i="6"/>
  <c r="AK24" i="6"/>
  <c r="AK81" i="6"/>
  <c r="AL81" i="6"/>
  <c r="AK23" i="6"/>
  <c r="AK80" i="6"/>
  <c r="AL80" i="6"/>
  <c r="AK22" i="6"/>
  <c r="AK79" i="6"/>
  <c r="AL79" i="6"/>
  <c r="AK21" i="6"/>
  <c r="AK78" i="6"/>
  <c r="AL78" i="6"/>
  <c r="AK20" i="6"/>
  <c r="AK77" i="6"/>
  <c r="AL77" i="6"/>
  <c r="AK19" i="6"/>
  <c r="AK76" i="6"/>
  <c r="AL76" i="6"/>
  <c r="AK18" i="6"/>
  <c r="AK75" i="6"/>
  <c r="AL75" i="6"/>
  <c r="AK17" i="6"/>
  <c r="AK74" i="6"/>
  <c r="AL74" i="6"/>
  <c r="AK16" i="6"/>
  <c r="AK73" i="6"/>
  <c r="AL73" i="6"/>
  <c r="AK15" i="6"/>
  <c r="AK72" i="6"/>
  <c r="AL72" i="6"/>
  <c r="AK14" i="6"/>
  <c r="AK71" i="6"/>
  <c r="AL71" i="6"/>
  <c r="AK13" i="6"/>
  <c r="AK70" i="6"/>
  <c r="AL70" i="6"/>
  <c r="AK12" i="6"/>
  <c r="AK69" i="6"/>
  <c r="AL69" i="6"/>
  <c r="AK11" i="6"/>
  <c r="AK68" i="6"/>
  <c r="AL68" i="6"/>
  <c r="AK10" i="6"/>
  <c r="AK67" i="6"/>
  <c r="AL67" i="6"/>
  <c r="AK9" i="6"/>
  <c r="AK66" i="6"/>
  <c r="AL66" i="6"/>
  <c r="AK8" i="6"/>
  <c r="AK65" i="6"/>
  <c r="AL65" i="6"/>
  <c r="AK7" i="6"/>
  <c r="AK64" i="6"/>
  <c r="AL64" i="6"/>
  <c r="AK6" i="6"/>
  <c r="AK63" i="6"/>
  <c r="AL63" i="6"/>
  <c r="AK5" i="6"/>
  <c r="AK62" i="6"/>
  <c r="AL62" i="6"/>
  <c r="AK4" i="6"/>
  <c r="AK61" i="6"/>
  <c r="AL61" i="6"/>
  <c r="AK3" i="6"/>
  <c r="AK60" i="6"/>
  <c r="AL60" i="6"/>
  <c r="AK55" i="6"/>
  <c r="AL55" i="6"/>
  <c r="AK54" i="6"/>
  <c r="AL54" i="6"/>
  <c r="AK53" i="6"/>
  <c r="AL53" i="6"/>
  <c r="AK52" i="6"/>
  <c r="AL52" i="6"/>
  <c r="AK51" i="6"/>
  <c r="AL51" i="6"/>
  <c r="AK50" i="6"/>
  <c r="AL50" i="6"/>
  <c r="AK49" i="6"/>
  <c r="AL49" i="6"/>
  <c r="AK48" i="6"/>
  <c r="AL48" i="6"/>
  <c r="AK47" i="6"/>
  <c r="AL47" i="6"/>
  <c r="AK46" i="6"/>
  <c r="AL46" i="6"/>
  <c r="AK45" i="6"/>
  <c r="AL45" i="6"/>
  <c r="AK44" i="6"/>
  <c r="AL44" i="6"/>
  <c r="AK43" i="6"/>
  <c r="AL43" i="6"/>
  <c r="AK42" i="6"/>
  <c r="AL42" i="6"/>
  <c r="AK41" i="6"/>
  <c r="AL41" i="6"/>
  <c r="AK40" i="6"/>
  <c r="AL40" i="6"/>
  <c r="AK39" i="6"/>
  <c r="AL39" i="6"/>
  <c r="AK38" i="6"/>
  <c r="AL38" i="6"/>
  <c r="AK37" i="6"/>
  <c r="AL37" i="6"/>
  <c r="AK36" i="6"/>
  <c r="AL36" i="6"/>
  <c r="AK35" i="6"/>
  <c r="AL35" i="6"/>
  <c r="AK34" i="6"/>
  <c r="AL34" i="6"/>
  <c r="AK33" i="6"/>
  <c r="AL33" i="6"/>
  <c r="AK32" i="6"/>
  <c r="AL32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L5" i="6"/>
  <c r="AL4" i="6"/>
  <c r="AL3" i="6"/>
  <c r="AA26" i="6"/>
  <c r="AA83" i="6"/>
  <c r="AB83" i="6"/>
  <c r="AA25" i="6"/>
  <c r="AA82" i="6"/>
  <c r="AB82" i="6"/>
  <c r="AA24" i="6"/>
  <c r="AA81" i="6"/>
  <c r="AB81" i="6"/>
  <c r="AA23" i="6"/>
  <c r="AA80" i="6"/>
  <c r="AB80" i="6"/>
  <c r="AA22" i="6"/>
  <c r="AA79" i="6"/>
  <c r="AB79" i="6"/>
  <c r="AA21" i="6"/>
  <c r="AA78" i="6"/>
  <c r="AB78" i="6"/>
  <c r="AA20" i="6"/>
  <c r="AA77" i="6"/>
  <c r="AB77" i="6"/>
  <c r="AA19" i="6"/>
  <c r="AA76" i="6"/>
  <c r="AB76" i="6"/>
  <c r="AA18" i="6"/>
  <c r="AA75" i="6"/>
  <c r="AB75" i="6"/>
  <c r="AA17" i="6"/>
  <c r="AA74" i="6"/>
  <c r="AB74" i="6"/>
  <c r="AA16" i="6"/>
  <c r="AA73" i="6"/>
  <c r="AB73" i="6"/>
  <c r="AA15" i="6"/>
  <c r="AA72" i="6"/>
  <c r="AB72" i="6"/>
  <c r="AA14" i="6"/>
  <c r="AA71" i="6"/>
  <c r="AB71" i="6"/>
  <c r="AA13" i="6"/>
  <c r="AA70" i="6"/>
  <c r="AB70" i="6"/>
  <c r="AA12" i="6"/>
  <c r="AA69" i="6"/>
  <c r="AB69" i="6"/>
  <c r="AA11" i="6"/>
  <c r="AA68" i="6"/>
  <c r="AB68" i="6"/>
  <c r="AA10" i="6"/>
  <c r="AA67" i="6"/>
  <c r="AB67" i="6"/>
  <c r="AA9" i="6"/>
  <c r="AA66" i="6"/>
  <c r="AB66" i="6"/>
  <c r="AA8" i="6"/>
  <c r="AA65" i="6"/>
  <c r="AB65" i="6"/>
  <c r="AA7" i="6"/>
  <c r="AA64" i="6"/>
  <c r="AB64" i="6"/>
  <c r="AA6" i="6"/>
  <c r="AA63" i="6"/>
  <c r="AB63" i="6"/>
  <c r="AA5" i="6"/>
  <c r="AA62" i="6"/>
  <c r="AB62" i="6"/>
  <c r="AA4" i="6"/>
  <c r="AA61" i="6"/>
  <c r="AB61" i="6"/>
  <c r="AA3" i="6"/>
  <c r="AA60" i="6"/>
  <c r="AB60" i="6"/>
  <c r="AA55" i="6"/>
  <c r="AB55" i="6"/>
  <c r="AA54" i="6"/>
  <c r="AB54" i="6"/>
  <c r="AA53" i="6"/>
  <c r="AB53" i="6"/>
  <c r="AA52" i="6"/>
  <c r="AB52" i="6"/>
  <c r="AA51" i="6"/>
  <c r="AB51" i="6"/>
  <c r="AA50" i="6"/>
  <c r="AB50" i="6"/>
  <c r="AA49" i="6"/>
  <c r="AB49" i="6"/>
  <c r="AA48" i="6"/>
  <c r="AB48" i="6"/>
  <c r="AA47" i="6"/>
  <c r="AB47" i="6"/>
  <c r="AA46" i="6"/>
  <c r="AB46" i="6"/>
  <c r="AA45" i="6"/>
  <c r="AB45" i="6"/>
  <c r="AA44" i="6"/>
  <c r="AB44" i="6"/>
  <c r="AA43" i="6"/>
  <c r="AB43" i="6"/>
  <c r="AA42" i="6"/>
  <c r="AB42" i="6"/>
  <c r="AA41" i="6"/>
  <c r="AB41" i="6"/>
  <c r="AA40" i="6"/>
  <c r="AB40" i="6"/>
  <c r="AA39" i="6"/>
  <c r="AB39" i="6"/>
  <c r="AA38" i="6"/>
  <c r="AB38" i="6"/>
  <c r="AA37" i="6"/>
  <c r="AB37" i="6"/>
  <c r="AA36" i="6"/>
  <c r="AB36" i="6"/>
  <c r="AA35" i="6"/>
  <c r="AB35" i="6"/>
  <c r="AA34" i="6"/>
  <c r="AB34" i="6"/>
  <c r="AA33" i="6"/>
  <c r="AB33" i="6"/>
  <c r="AA32" i="6"/>
  <c r="AB32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60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Q55" i="6"/>
  <c r="R55" i="6"/>
  <c r="Q54" i="6"/>
  <c r="R54" i="6"/>
  <c r="Q53" i="6"/>
  <c r="R53" i="6"/>
  <c r="Q52" i="6"/>
  <c r="R52" i="6"/>
  <c r="Q51" i="6"/>
  <c r="R51" i="6"/>
  <c r="Q50" i="6"/>
  <c r="R50" i="6"/>
  <c r="Q49" i="6"/>
  <c r="R49" i="6"/>
  <c r="Q48" i="6"/>
  <c r="R48" i="6"/>
  <c r="Q47" i="6"/>
  <c r="R47" i="6"/>
  <c r="Q46" i="6"/>
  <c r="R46" i="6"/>
  <c r="Q45" i="6"/>
  <c r="R45" i="6"/>
  <c r="Q44" i="6"/>
  <c r="R44" i="6"/>
  <c r="Q43" i="6"/>
  <c r="R43" i="6"/>
  <c r="Q42" i="6"/>
  <c r="R42" i="6"/>
  <c r="Q41" i="6"/>
  <c r="R41" i="6"/>
  <c r="Q40" i="6"/>
  <c r="R40" i="6"/>
  <c r="Q39" i="6"/>
  <c r="R39" i="6"/>
  <c r="Q38" i="6"/>
  <c r="R38" i="6"/>
  <c r="Q37" i="6"/>
  <c r="R37" i="6"/>
  <c r="Q36" i="6"/>
  <c r="R36" i="6"/>
  <c r="Q35" i="6"/>
  <c r="R35" i="6"/>
  <c r="Q34" i="6"/>
  <c r="R34" i="6"/>
  <c r="Q33" i="6"/>
  <c r="R33" i="6"/>
  <c r="Q32" i="6"/>
  <c r="R32" i="6"/>
  <c r="Q26" i="6"/>
  <c r="R26" i="6"/>
  <c r="Q25" i="6"/>
  <c r="R25" i="6"/>
  <c r="Q24" i="6"/>
  <c r="R24" i="6"/>
  <c r="Q23" i="6"/>
  <c r="R23" i="6"/>
  <c r="Q22" i="6"/>
  <c r="R22" i="6"/>
  <c r="Q21" i="6"/>
  <c r="R21" i="6"/>
  <c r="Q20" i="6"/>
  <c r="R20" i="6"/>
  <c r="Q19" i="6"/>
  <c r="R19" i="6"/>
  <c r="Q18" i="6"/>
  <c r="R18" i="6"/>
  <c r="Q17" i="6"/>
  <c r="R17" i="6"/>
  <c r="Q16" i="6"/>
  <c r="R16" i="6"/>
  <c r="Q15" i="6"/>
  <c r="R15" i="6"/>
  <c r="Q14" i="6"/>
  <c r="R14" i="6"/>
  <c r="Q13" i="6"/>
  <c r="R13" i="6"/>
  <c r="Q12" i="6"/>
  <c r="R12" i="6"/>
  <c r="Q11" i="6"/>
  <c r="R11" i="6"/>
  <c r="Q10" i="6"/>
  <c r="R10" i="6"/>
  <c r="Q9" i="6"/>
  <c r="R9" i="6"/>
  <c r="Q8" i="6"/>
  <c r="R8" i="6"/>
  <c r="Q7" i="6"/>
  <c r="R7" i="6"/>
  <c r="Q6" i="6"/>
  <c r="R6" i="6"/>
  <c r="Q5" i="6"/>
  <c r="R5" i="6"/>
  <c r="Q4" i="6"/>
  <c r="R4" i="6"/>
  <c r="Q3" i="6"/>
  <c r="R3" i="6"/>
  <c r="BE81" i="7"/>
  <c r="BY26" i="7"/>
  <c r="BY83" i="7"/>
  <c r="BZ83" i="7"/>
  <c r="BY25" i="7"/>
  <c r="BY82" i="7"/>
  <c r="BZ82" i="7"/>
  <c r="BY24" i="7"/>
  <c r="BY81" i="7"/>
  <c r="BZ81" i="7"/>
  <c r="BY23" i="7"/>
  <c r="BY80" i="7"/>
  <c r="BZ80" i="7"/>
  <c r="BY22" i="7"/>
  <c r="BY79" i="7"/>
  <c r="BZ79" i="7"/>
  <c r="BY21" i="7"/>
  <c r="BY78" i="7"/>
  <c r="BZ78" i="7"/>
  <c r="BY20" i="7"/>
  <c r="BY77" i="7"/>
  <c r="BZ77" i="7"/>
  <c r="BY19" i="7"/>
  <c r="BY76" i="7"/>
  <c r="BZ76" i="7"/>
  <c r="BY18" i="7"/>
  <c r="BY75" i="7"/>
  <c r="BZ75" i="7"/>
  <c r="BY17" i="7"/>
  <c r="BY74" i="7"/>
  <c r="BZ74" i="7"/>
  <c r="BY16" i="7"/>
  <c r="BY73" i="7"/>
  <c r="BZ73" i="7"/>
  <c r="BY15" i="7"/>
  <c r="BY72" i="7"/>
  <c r="BZ72" i="7"/>
  <c r="BY14" i="7"/>
  <c r="BY71" i="7"/>
  <c r="BZ71" i="7"/>
  <c r="BY13" i="7"/>
  <c r="BY70" i="7"/>
  <c r="BZ70" i="7"/>
  <c r="BY12" i="7"/>
  <c r="BY69" i="7"/>
  <c r="BZ69" i="7"/>
  <c r="BY11" i="7"/>
  <c r="BY68" i="7"/>
  <c r="BZ68" i="7"/>
  <c r="BY10" i="7"/>
  <c r="BY67" i="7"/>
  <c r="BZ67" i="7"/>
  <c r="BY9" i="7"/>
  <c r="BY66" i="7"/>
  <c r="BZ66" i="7"/>
  <c r="BY8" i="7"/>
  <c r="BY65" i="7"/>
  <c r="BZ65" i="7"/>
  <c r="BY7" i="7"/>
  <c r="BY64" i="7"/>
  <c r="BZ64" i="7"/>
  <c r="BY6" i="7"/>
  <c r="BY63" i="7"/>
  <c r="BZ63" i="7"/>
  <c r="BY5" i="7"/>
  <c r="BY62" i="7"/>
  <c r="BZ62" i="7"/>
  <c r="BY4" i="7"/>
  <c r="BY61" i="7"/>
  <c r="BZ61" i="7"/>
  <c r="BY3" i="7"/>
  <c r="BY60" i="7"/>
  <c r="BZ60" i="7"/>
  <c r="BY55" i="7"/>
  <c r="BZ55" i="7"/>
  <c r="BY54" i="7"/>
  <c r="BZ54" i="7"/>
  <c r="BY53" i="7"/>
  <c r="BZ53" i="7"/>
  <c r="BY52" i="7"/>
  <c r="BZ52" i="7"/>
  <c r="BY51" i="7"/>
  <c r="BZ51" i="7"/>
  <c r="BY50" i="7"/>
  <c r="BZ50" i="7"/>
  <c r="BY49" i="7"/>
  <c r="BZ49" i="7"/>
  <c r="BY48" i="7"/>
  <c r="BZ48" i="7"/>
  <c r="BY47" i="7"/>
  <c r="BZ47" i="7"/>
  <c r="BY46" i="7"/>
  <c r="BZ46" i="7"/>
  <c r="BY45" i="7"/>
  <c r="BZ45" i="7"/>
  <c r="BY44" i="7"/>
  <c r="BZ44" i="7"/>
  <c r="BY43" i="7"/>
  <c r="BZ43" i="7"/>
  <c r="BY42" i="7"/>
  <c r="BZ42" i="7"/>
  <c r="BY41" i="7"/>
  <c r="BZ41" i="7"/>
  <c r="BY40" i="7"/>
  <c r="BZ40" i="7"/>
  <c r="BY39" i="7"/>
  <c r="BZ39" i="7"/>
  <c r="BY38" i="7"/>
  <c r="BZ38" i="7"/>
  <c r="BY37" i="7"/>
  <c r="BZ37" i="7"/>
  <c r="BY36" i="7"/>
  <c r="BZ36" i="7"/>
  <c r="BY35" i="7"/>
  <c r="BZ35" i="7"/>
  <c r="BY34" i="7"/>
  <c r="BZ34" i="7"/>
  <c r="BY33" i="7"/>
  <c r="BZ33" i="7"/>
  <c r="BY32" i="7"/>
  <c r="BZ32" i="7"/>
  <c r="BZ26" i="7"/>
  <c r="BZ25" i="7"/>
  <c r="BZ24" i="7"/>
  <c r="BZ23" i="7"/>
  <c r="BZ22" i="7"/>
  <c r="BZ21" i="7"/>
  <c r="BZ20" i="7"/>
  <c r="BZ19" i="7"/>
  <c r="BZ18" i="7"/>
  <c r="BZ17" i="7"/>
  <c r="BZ16" i="7"/>
  <c r="BZ15" i="7"/>
  <c r="BZ14" i="7"/>
  <c r="BZ13" i="7"/>
  <c r="BZ12" i="7"/>
  <c r="BZ11" i="7"/>
  <c r="BZ10" i="7"/>
  <c r="BZ9" i="7"/>
  <c r="BZ8" i="7"/>
  <c r="BZ7" i="7"/>
  <c r="BZ6" i="7"/>
  <c r="BZ5" i="7"/>
  <c r="BZ4" i="7"/>
  <c r="BZ3" i="7"/>
  <c r="BO26" i="7"/>
  <c r="BO83" i="7"/>
  <c r="BP83" i="7"/>
  <c r="BO25" i="7"/>
  <c r="BO82" i="7"/>
  <c r="BP82" i="7"/>
  <c r="BO24" i="7"/>
  <c r="BO81" i="7"/>
  <c r="BP81" i="7"/>
  <c r="BO23" i="7"/>
  <c r="BO80" i="7"/>
  <c r="BP80" i="7"/>
  <c r="BO22" i="7"/>
  <c r="BO79" i="7"/>
  <c r="BP79" i="7"/>
  <c r="BO21" i="7"/>
  <c r="BO78" i="7"/>
  <c r="BP78" i="7"/>
  <c r="BO20" i="7"/>
  <c r="BO77" i="7"/>
  <c r="BP77" i="7"/>
  <c r="BO19" i="7"/>
  <c r="BO76" i="7"/>
  <c r="BP76" i="7"/>
  <c r="BO18" i="7"/>
  <c r="BO75" i="7"/>
  <c r="BP75" i="7"/>
  <c r="BO17" i="7"/>
  <c r="BO74" i="7"/>
  <c r="BP74" i="7"/>
  <c r="BO16" i="7"/>
  <c r="BO73" i="7"/>
  <c r="BP73" i="7"/>
  <c r="BO15" i="7"/>
  <c r="BO72" i="7"/>
  <c r="BP72" i="7"/>
  <c r="BO14" i="7"/>
  <c r="BO71" i="7"/>
  <c r="BP71" i="7"/>
  <c r="BO13" i="7"/>
  <c r="BO70" i="7"/>
  <c r="BP70" i="7"/>
  <c r="BO12" i="7"/>
  <c r="BO69" i="7"/>
  <c r="BP69" i="7"/>
  <c r="BO11" i="7"/>
  <c r="BO68" i="7"/>
  <c r="BP68" i="7"/>
  <c r="BO10" i="7"/>
  <c r="BO67" i="7"/>
  <c r="BP67" i="7"/>
  <c r="BO9" i="7"/>
  <c r="BO66" i="7"/>
  <c r="BP66" i="7"/>
  <c r="BO8" i="7"/>
  <c r="BO65" i="7"/>
  <c r="BP65" i="7"/>
  <c r="BO7" i="7"/>
  <c r="BO64" i="7"/>
  <c r="BP64" i="7"/>
  <c r="BO6" i="7"/>
  <c r="BO63" i="7"/>
  <c r="BP63" i="7"/>
  <c r="BO5" i="7"/>
  <c r="BO62" i="7"/>
  <c r="BP62" i="7"/>
  <c r="BO4" i="7"/>
  <c r="BO61" i="7"/>
  <c r="BP61" i="7"/>
  <c r="BO3" i="7"/>
  <c r="BO60" i="7"/>
  <c r="BP60" i="7"/>
  <c r="BO55" i="7"/>
  <c r="BP55" i="7"/>
  <c r="BO54" i="7"/>
  <c r="BP54" i="7"/>
  <c r="BO53" i="7"/>
  <c r="BP53" i="7"/>
  <c r="BO52" i="7"/>
  <c r="BP52" i="7"/>
  <c r="BO51" i="7"/>
  <c r="BP51" i="7"/>
  <c r="BO50" i="7"/>
  <c r="BP50" i="7"/>
  <c r="BO49" i="7"/>
  <c r="BP49" i="7"/>
  <c r="BO48" i="7"/>
  <c r="BP48" i="7"/>
  <c r="BO47" i="7"/>
  <c r="BP47" i="7"/>
  <c r="BO46" i="7"/>
  <c r="BP46" i="7"/>
  <c r="BO45" i="7"/>
  <c r="BP45" i="7"/>
  <c r="BO44" i="7"/>
  <c r="BP44" i="7"/>
  <c r="BO43" i="7"/>
  <c r="BP43" i="7"/>
  <c r="BO42" i="7"/>
  <c r="BP42" i="7"/>
  <c r="BO41" i="7"/>
  <c r="BP41" i="7"/>
  <c r="BO40" i="7"/>
  <c r="BP40" i="7"/>
  <c r="BO39" i="7"/>
  <c r="BP39" i="7"/>
  <c r="BO38" i="7"/>
  <c r="BP38" i="7"/>
  <c r="BO37" i="7"/>
  <c r="BP37" i="7"/>
  <c r="BO36" i="7"/>
  <c r="BP36" i="7"/>
  <c r="BO35" i="7"/>
  <c r="BP35" i="7"/>
  <c r="BO34" i="7"/>
  <c r="BP34" i="7"/>
  <c r="BO33" i="7"/>
  <c r="BP33" i="7"/>
  <c r="BO32" i="7"/>
  <c r="BP32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P8" i="7"/>
  <c r="BP7" i="7"/>
  <c r="BP6" i="7"/>
  <c r="BP5" i="7"/>
  <c r="BP4" i="7"/>
  <c r="BP3" i="7"/>
  <c r="BE26" i="7"/>
  <c r="BE83" i="7"/>
  <c r="BF83" i="7"/>
  <c r="BE25" i="7"/>
  <c r="BE82" i="7"/>
  <c r="BF82" i="7"/>
  <c r="BE24" i="7"/>
  <c r="BF81" i="7"/>
  <c r="BE23" i="7"/>
  <c r="BE80" i="7"/>
  <c r="BF80" i="7"/>
  <c r="BE22" i="7"/>
  <c r="BE79" i="7"/>
  <c r="BF79" i="7"/>
  <c r="BE21" i="7"/>
  <c r="BE78" i="7"/>
  <c r="BF78" i="7"/>
  <c r="BE20" i="7"/>
  <c r="BE77" i="7"/>
  <c r="BF77" i="7"/>
  <c r="BE19" i="7"/>
  <c r="BE76" i="7"/>
  <c r="BF76" i="7"/>
  <c r="BE18" i="7"/>
  <c r="BE75" i="7"/>
  <c r="BF75" i="7"/>
  <c r="BE17" i="7"/>
  <c r="BE74" i="7"/>
  <c r="BF74" i="7"/>
  <c r="BE16" i="7"/>
  <c r="BE73" i="7"/>
  <c r="BF73" i="7"/>
  <c r="BE15" i="7"/>
  <c r="BE72" i="7"/>
  <c r="BF72" i="7"/>
  <c r="BE14" i="7"/>
  <c r="BE71" i="7"/>
  <c r="BF71" i="7"/>
  <c r="BE13" i="7"/>
  <c r="BE70" i="7"/>
  <c r="BF70" i="7"/>
  <c r="BE12" i="7"/>
  <c r="BE69" i="7"/>
  <c r="BF69" i="7"/>
  <c r="BE11" i="7"/>
  <c r="BE68" i="7"/>
  <c r="BF68" i="7"/>
  <c r="BE10" i="7"/>
  <c r="BE67" i="7"/>
  <c r="BF67" i="7"/>
  <c r="BE9" i="7"/>
  <c r="BE66" i="7"/>
  <c r="BF66" i="7"/>
  <c r="BE8" i="7"/>
  <c r="BE65" i="7"/>
  <c r="BF65" i="7"/>
  <c r="BE7" i="7"/>
  <c r="BE64" i="7"/>
  <c r="BF64" i="7"/>
  <c r="BE6" i="7"/>
  <c r="BE63" i="7"/>
  <c r="BF63" i="7"/>
  <c r="BE5" i="7"/>
  <c r="BE62" i="7"/>
  <c r="BF62" i="7"/>
  <c r="BE4" i="7"/>
  <c r="BE61" i="7"/>
  <c r="BF61" i="7"/>
  <c r="BE3" i="7"/>
  <c r="BE60" i="7"/>
  <c r="BF60" i="7"/>
  <c r="BE55" i="7"/>
  <c r="BF55" i="7"/>
  <c r="BE54" i="7"/>
  <c r="BF54" i="7"/>
  <c r="BE53" i="7"/>
  <c r="BF53" i="7"/>
  <c r="BE52" i="7"/>
  <c r="BF52" i="7"/>
  <c r="BE51" i="7"/>
  <c r="BF51" i="7"/>
  <c r="BE50" i="7"/>
  <c r="BF50" i="7"/>
  <c r="BE49" i="7"/>
  <c r="BF49" i="7"/>
  <c r="BE48" i="7"/>
  <c r="BF48" i="7"/>
  <c r="BE47" i="7"/>
  <c r="BF47" i="7"/>
  <c r="BE46" i="7"/>
  <c r="BF46" i="7"/>
  <c r="BE45" i="7"/>
  <c r="BF45" i="7"/>
  <c r="BE44" i="7"/>
  <c r="BF44" i="7"/>
  <c r="BE43" i="7"/>
  <c r="BF43" i="7"/>
  <c r="BE42" i="7"/>
  <c r="BF42" i="7"/>
  <c r="BE41" i="7"/>
  <c r="BF41" i="7"/>
  <c r="BE40" i="7"/>
  <c r="BF40" i="7"/>
  <c r="BE39" i="7"/>
  <c r="BF39" i="7"/>
  <c r="BE38" i="7"/>
  <c r="BF38" i="7"/>
  <c r="BE37" i="7"/>
  <c r="BF37" i="7"/>
  <c r="BE36" i="7"/>
  <c r="BF36" i="7"/>
  <c r="BE35" i="7"/>
  <c r="BF35" i="7"/>
  <c r="BE34" i="7"/>
  <c r="BF34" i="7"/>
  <c r="BE33" i="7"/>
  <c r="BF33" i="7"/>
  <c r="BE32" i="7"/>
  <c r="BF32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BF8" i="7"/>
  <c r="BF7" i="7"/>
  <c r="BF6" i="7"/>
  <c r="BF5" i="7"/>
  <c r="BF4" i="7"/>
  <c r="BF3" i="7"/>
  <c r="AU26" i="7"/>
  <c r="AU83" i="7"/>
  <c r="AV83" i="7"/>
  <c r="AU25" i="7"/>
  <c r="AU82" i="7"/>
  <c r="AV82" i="7"/>
  <c r="AU24" i="7"/>
  <c r="AU81" i="7"/>
  <c r="AV81" i="7"/>
  <c r="AU23" i="7"/>
  <c r="AU80" i="7"/>
  <c r="AV80" i="7"/>
  <c r="AU22" i="7"/>
  <c r="AU79" i="7"/>
  <c r="AV79" i="7"/>
  <c r="AU21" i="7"/>
  <c r="AU78" i="7"/>
  <c r="AV78" i="7"/>
  <c r="AU20" i="7"/>
  <c r="AU77" i="7"/>
  <c r="AV77" i="7"/>
  <c r="AU19" i="7"/>
  <c r="AU76" i="7"/>
  <c r="AV76" i="7"/>
  <c r="AU18" i="7"/>
  <c r="AU75" i="7"/>
  <c r="AV75" i="7"/>
  <c r="AU17" i="7"/>
  <c r="AU74" i="7"/>
  <c r="AV74" i="7"/>
  <c r="AU16" i="7"/>
  <c r="AU73" i="7"/>
  <c r="AV73" i="7"/>
  <c r="AU15" i="7"/>
  <c r="AU72" i="7"/>
  <c r="AV72" i="7"/>
  <c r="AU14" i="7"/>
  <c r="AU71" i="7"/>
  <c r="AV71" i="7"/>
  <c r="AU13" i="7"/>
  <c r="AU70" i="7"/>
  <c r="AV70" i="7"/>
  <c r="AU12" i="7"/>
  <c r="AU69" i="7"/>
  <c r="AV69" i="7"/>
  <c r="AU11" i="7"/>
  <c r="AU68" i="7"/>
  <c r="AV68" i="7"/>
  <c r="AU10" i="7"/>
  <c r="AU67" i="7"/>
  <c r="AV67" i="7"/>
  <c r="AU9" i="7"/>
  <c r="AU66" i="7"/>
  <c r="AV66" i="7"/>
  <c r="AU8" i="7"/>
  <c r="AU65" i="7"/>
  <c r="AV65" i="7"/>
  <c r="AU7" i="7"/>
  <c r="AU64" i="7"/>
  <c r="AV64" i="7"/>
  <c r="AU6" i="7"/>
  <c r="AU63" i="7"/>
  <c r="AV63" i="7"/>
  <c r="AU5" i="7"/>
  <c r="AU62" i="7"/>
  <c r="AV62" i="7"/>
  <c r="AU4" i="7"/>
  <c r="AU61" i="7"/>
  <c r="AV61" i="7"/>
  <c r="AU3" i="7"/>
  <c r="AU60" i="7"/>
  <c r="AV60" i="7"/>
  <c r="AU55" i="7"/>
  <c r="AV55" i="7"/>
  <c r="AU54" i="7"/>
  <c r="AV54" i="7"/>
  <c r="AU53" i="7"/>
  <c r="AV53" i="7"/>
  <c r="AU52" i="7"/>
  <c r="AV52" i="7"/>
  <c r="AU51" i="7"/>
  <c r="AV51" i="7"/>
  <c r="AU50" i="7"/>
  <c r="AV50" i="7"/>
  <c r="AU49" i="7"/>
  <c r="AV49" i="7"/>
  <c r="AU48" i="7"/>
  <c r="AV48" i="7"/>
  <c r="AU47" i="7"/>
  <c r="AV47" i="7"/>
  <c r="AU46" i="7"/>
  <c r="AV46" i="7"/>
  <c r="AU45" i="7"/>
  <c r="AV45" i="7"/>
  <c r="AU44" i="7"/>
  <c r="AV44" i="7"/>
  <c r="AU43" i="7"/>
  <c r="AV43" i="7"/>
  <c r="AU42" i="7"/>
  <c r="AV42" i="7"/>
  <c r="AU41" i="7"/>
  <c r="AV41" i="7"/>
  <c r="AU40" i="7"/>
  <c r="AV40" i="7"/>
  <c r="AU39" i="7"/>
  <c r="AV39" i="7"/>
  <c r="AU38" i="7"/>
  <c r="AV38" i="7"/>
  <c r="AU37" i="7"/>
  <c r="AV37" i="7"/>
  <c r="AU36" i="7"/>
  <c r="AV36" i="7"/>
  <c r="AU35" i="7"/>
  <c r="AV35" i="7"/>
  <c r="AU34" i="7"/>
  <c r="AV34" i="7"/>
  <c r="AU33" i="7"/>
  <c r="AV33" i="7"/>
  <c r="AU32" i="7"/>
  <c r="AV32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V4" i="7"/>
  <c r="AV3" i="7"/>
  <c r="AK26" i="7"/>
  <c r="AK83" i="7"/>
  <c r="AL83" i="7"/>
  <c r="AK25" i="7"/>
  <c r="AK82" i="7"/>
  <c r="AL82" i="7"/>
  <c r="AK24" i="7"/>
  <c r="AK81" i="7"/>
  <c r="AL81" i="7"/>
  <c r="AK23" i="7"/>
  <c r="AK80" i="7"/>
  <c r="AL80" i="7"/>
  <c r="AK22" i="7"/>
  <c r="AK79" i="7"/>
  <c r="AL79" i="7"/>
  <c r="AK21" i="7"/>
  <c r="AK78" i="7"/>
  <c r="AL78" i="7"/>
  <c r="AK20" i="7"/>
  <c r="AK77" i="7"/>
  <c r="AL77" i="7"/>
  <c r="AK19" i="7"/>
  <c r="AK76" i="7"/>
  <c r="AL76" i="7"/>
  <c r="AK18" i="7"/>
  <c r="AK75" i="7"/>
  <c r="AL75" i="7"/>
  <c r="AK17" i="7"/>
  <c r="AK74" i="7"/>
  <c r="AL74" i="7"/>
  <c r="AK16" i="7"/>
  <c r="AK73" i="7"/>
  <c r="AL73" i="7"/>
  <c r="AK15" i="7"/>
  <c r="AK72" i="7"/>
  <c r="AL72" i="7"/>
  <c r="AK14" i="7"/>
  <c r="AK71" i="7"/>
  <c r="AL71" i="7"/>
  <c r="AK13" i="7"/>
  <c r="AK70" i="7"/>
  <c r="AL70" i="7"/>
  <c r="AK12" i="7"/>
  <c r="AK69" i="7"/>
  <c r="AL69" i="7"/>
  <c r="AK11" i="7"/>
  <c r="AK68" i="7"/>
  <c r="AL68" i="7"/>
  <c r="AK10" i="7"/>
  <c r="AK67" i="7"/>
  <c r="AL67" i="7"/>
  <c r="AK9" i="7"/>
  <c r="AK66" i="7"/>
  <c r="AL66" i="7"/>
  <c r="AK8" i="7"/>
  <c r="AK65" i="7"/>
  <c r="AL65" i="7"/>
  <c r="AK7" i="7"/>
  <c r="AK64" i="7"/>
  <c r="AL64" i="7"/>
  <c r="AK6" i="7"/>
  <c r="AK63" i="7"/>
  <c r="AL63" i="7"/>
  <c r="AK5" i="7"/>
  <c r="AK62" i="7"/>
  <c r="AL62" i="7"/>
  <c r="AK4" i="7"/>
  <c r="AK61" i="7"/>
  <c r="AL61" i="7"/>
  <c r="AK3" i="7"/>
  <c r="AK60" i="7"/>
  <c r="AL60" i="7"/>
  <c r="AK55" i="7"/>
  <c r="AL55" i="7"/>
  <c r="AK54" i="7"/>
  <c r="AL54" i="7"/>
  <c r="AK53" i="7"/>
  <c r="AL53" i="7"/>
  <c r="AK52" i="7"/>
  <c r="AL52" i="7"/>
  <c r="AK51" i="7"/>
  <c r="AL51" i="7"/>
  <c r="AK50" i="7"/>
  <c r="AL50" i="7"/>
  <c r="AK49" i="7"/>
  <c r="AL49" i="7"/>
  <c r="AK48" i="7"/>
  <c r="AL48" i="7"/>
  <c r="AK47" i="7"/>
  <c r="AL47" i="7"/>
  <c r="AK46" i="7"/>
  <c r="AL46" i="7"/>
  <c r="AK45" i="7"/>
  <c r="AL45" i="7"/>
  <c r="AK44" i="7"/>
  <c r="AL44" i="7"/>
  <c r="AK43" i="7"/>
  <c r="AL43" i="7"/>
  <c r="AK42" i="7"/>
  <c r="AL42" i="7"/>
  <c r="AK41" i="7"/>
  <c r="AL41" i="7"/>
  <c r="AK40" i="7"/>
  <c r="AL40" i="7"/>
  <c r="AK39" i="7"/>
  <c r="AL39" i="7"/>
  <c r="AK38" i="7"/>
  <c r="AL38" i="7"/>
  <c r="AK37" i="7"/>
  <c r="AL37" i="7"/>
  <c r="AK36" i="7"/>
  <c r="AL36" i="7"/>
  <c r="AK35" i="7"/>
  <c r="AL35" i="7"/>
  <c r="AK34" i="7"/>
  <c r="AL34" i="7"/>
  <c r="AK33" i="7"/>
  <c r="AL33" i="7"/>
  <c r="AK32" i="7"/>
  <c r="AL32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L4" i="7"/>
  <c r="AL3" i="7"/>
  <c r="AA26" i="7"/>
  <c r="AA83" i="7"/>
  <c r="AB83" i="7"/>
  <c r="AA25" i="7"/>
  <c r="AA82" i="7"/>
  <c r="AB82" i="7"/>
  <c r="AA24" i="7"/>
  <c r="AA81" i="7"/>
  <c r="AB81" i="7"/>
  <c r="AA23" i="7"/>
  <c r="AA80" i="7"/>
  <c r="AB80" i="7"/>
  <c r="AA22" i="7"/>
  <c r="AA79" i="7"/>
  <c r="AB79" i="7"/>
  <c r="AA21" i="7"/>
  <c r="AA78" i="7"/>
  <c r="AB78" i="7"/>
  <c r="AA20" i="7"/>
  <c r="AA77" i="7"/>
  <c r="AB77" i="7"/>
  <c r="AA19" i="7"/>
  <c r="AA76" i="7"/>
  <c r="AB76" i="7"/>
  <c r="AA18" i="7"/>
  <c r="AA75" i="7"/>
  <c r="AB75" i="7"/>
  <c r="AA17" i="7"/>
  <c r="AA74" i="7"/>
  <c r="AB74" i="7"/>
  <c r="AA16" i="7"/>
  <c r="AA73" i="7"/>
  <c r="AB73" i="7"/>
  <c r="AA15" i="7"/>
  <c r="AA72" i="7"/>
  <c r="AB72" i="7"/>
  <c r="AA14" i="7"/>
  <c r="AA71" i="7"/>
  <c r="AB71" i="7"/>
  <c r="AA13" i="7"/>
  <c r="AA70" i="7"/>
  <c r="AB70" i="7"/>
  <c r="AA12" i="7"/>
  <c r="AA69" i="7"/>
  <c r="AB69" i="7"/>
  <c r="AA11" i="7"/>
  <c r="AA68" i="7"/>
  <c r="AB68" i="7"/>
  <c r="AA10" i="7"/>
  <c r="AA67" i="7"/>
  <c r="AB67" i="7"/>
  <c r="AA9" i="7"/>
  <c r="AA66" i="7"/>
  <c r="AB66" i="7"/>
  <c r="AA8" i="7"/>
  <c r="AA65" i="7"/>
  <c r="AB65" i="7"/>
  <c r="AA7" i="7"/>
  <c r="AA64" i="7"/>
  <c r="AB64" i="7"/>
  <c r="AA6" i="7"/>
  <c r="AA63" i="7"/>
  <c r="AB63" i="7"/>
  <c r="AA5" i="7"/>
  <c r="AA62" i="7"/>
  <c r="AB62" i="7"/>
  <c r="AA4" i="7"/>
  <c r="AA61" i="7"/>
  <c r="AB61" i="7"/>
  <c r="AA3" i="7"/>
  <c r="AA60" i="7"/>
  <c r="AB60" i="7"/>
  <c r="AA55" i="7"/>
  <c r="AB55" i="7"/>
  <c r="AA54" i="7"/>
  <c r="AB54" i="7"/>
  <c r="AA53" i="7"/>
  <c r="AB53" i="7"/>
  <c r="AA52" i="7"/>
  <c r="AB52" i="7"/>
  <c r="AA51" i="7"/>
  <c r="AB51" i="7"/>
  <c r="AA50" i="7"/>
  <c r="AB50" i="7"/>
  <c r="AA49" i="7"/>
  <c r="AB49" i="7"/>
  <c r="AA48" i="7"/>
  <c r="AB48" i="7"/>
  <c r="AA47" i="7"/>
  <c r="AB47" i="7"/>
  <c r="AA46" i="7"/>
  <c r="AB46" i="7"/>
  <c r="AA45" i="7"/>
  <c r="AB45" i="7"/>
  <c r="AA44" i="7"/>
  <c r="AB44" i="7"/>
  <c r="AA43" i="7"/>
  <c r="AB43" i="7"/>
  <c r="AA42" i="7"/>
  <c r="AB42" i="7"/>
  <c r="AA41" i="7"/>
  <c r="AB41" i="7"/>
  <c r="AA40" i="7"/>
  <c r="AB40" i="7"/>
  <c r="AA39" i="7"/>
  <c r="AB39" i="7"/>
  <c r="AA38" i="7"/>
  <c r="AB38" i="7"/>
  <c r="AA37" i="7"/>
  <c r="AB37" i="7"/>
  <c r="AA36" i="7"/>
  <c r="AB36" i="7"/>
  <c r="AA35" i="7"/>
  <c r="AB35" i="7"/>
  <c r="AA34" i="7"/>
  <c r="AB34" i="7"/>
  <c r="AA33" i="7"/>
  <c r="AB33" i="7"/>
  <c r="AA32" i="7"/>
  <c r="AB32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60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Q55" i="7"/>
  <c r="R55" i="7"/>
  <c r="Q54" i="7"/>
  <c r="R54" i="7"/>
  <c r="Q53" i="7"/>
  <c r="R53" i="7"/>
  <c r="Q52" i="7"/>
  <c r="R52" i="7"/>
  <c r="Q51" i="7"/>
  <c r="R51" i="7"/>
  <c r="Q50" i="7"/>
  <c r="R50" i="7"/>
  <c r="Q49" i="7"/>
  <c r="R49" i="7"/>
  <c r="Q48" i="7"/>
  <c r="R48" i="7"/>
  <c r="Q47" i="7"/>
  <c r="R47" i="7"/>
  <c r="Q46" i="7"/>
  <c r="R46" i="7"/>
  <c r="Q45" i="7"/>
  <c r="R45" i="7"/>
  <c r="Q44" i="7"/>
  <c r="R44" i="7"/>
  <c r="Q43" i="7"/>
  <c r="R43" i="7"/>
  <c r="Q42" i="7"/>
  <c r="R42" i="7"/>
  <c r="Q41" i="7"/>
  <c r="R41" i="7"/>
  <c r="Q40" i="7"/>
  <c r="R40" i="7"/>
  <c r="Q39" i="7"/>
  <c r="R39" i="7"/>
  <c r="Q38" i="7"/>
  <c r="R38" i="7"/>
  <c r="Q37" i="7"/>
  <c r="R37" i="7"/>
  <c r="Q36" i="7"/>
  <c r="R36" i="7"/>
  <c r="Q35" i="7"/>
  <c r="R35" i="7"/>
  <c r="Q34" i="7"/>
  <c r="R34" i="7"/>
  <c r="Q33" i="7"/>
  <c r="R33" i="7"/>
  <c r="Q32" i="7"/>
  <c r="R32" i="7"/>
  <c r="Q21" i="7"/>
  <c r="Q26" i="7"/>
  <c r="R26" i="7"/>
  <c r="Q25" i="7"/>
  <c r="R25" i="7"/>
  <c r="Q24" i="7"/>
  <c r="R24" i="7"/>
  <c r="Q23" i="7"/>
  <c r="R23" i="7"/>
  <c r="Q22" i="7"/>
  <c r="R22" i="7"/>
  <c r="R21" i="7"/>
  <c r="Q20" i="7"/>
  <c r="R20" i="7"/>
  <c r="Q19" i="7"/>
  <c r="R19" i="7"/>
  <c r="Q18" i="7"/>
  <c r="R18" i="7"/>
  <c r="Q17" i="7"/>
  <c r="R17" i="7"/>
  <c r="Q16" i="7"/>
  <c r="R16" i="7"/>
  <c r="Q15" i="7"/>
  <c r="R15" i="7"/>
  <c r="Q14" i="7"/>
  <c r="R14" i="7"/>
  <c r="Q13" i="7"/>
  <c r="R13" i="7"/>
  <c r="Q12" i="7"/>
  <c r="R12" i="7"/>
  <c r="Q11" i="7"/>
  <c r="R11" i="7"/>
  <c r="Q10" i="7"/>
  <c r="R10" i="7"/>
  <c r="Q9" i="7"/>
  <c r="R9" i="7"/>
  <c r="Q8" i="7"/>
  <c r="R8" i="7"/>
  <c r="Q7" i="7"/>
  <c r="R7" i="7"/>
  <c r="Q6" i="7"/>
  <c r="R6" i="7"/>
  <c r="Q5" i="7"/>
  <c r="R5" i="7"/>
  <c r="Q4" i="7"/>
  <c r="R4" i="7"/>
  <c r="Q3" i="7"/>
  <c r="R3" i="7"/>
  <c r="BY80" i="8"/>
  <c r="BZ80" i="8"/>
  <c r="BY79" i="8"/>
  <c r="BZ79" i="8"/>
  <c r="BY78" i="8"/>
  <c r="BZ78" i="8"/>
  <c r="BY77" i="8"/>
  <c r="BZ77" i="8"/>
  <c r="BY76" i="8"/>
  <c r="BZ76" i="8"/>
  <c r="BY75" i="8"/>
  <c r="BZ75" i="8"/>
  <c r="BY74" i="8"/>
  <c r="BZ74" i="8"/>
  <c r="BY73" i="8"/>
  <c r="BZ73" i="8"/>
  <c r="BY72" i="8"/>
  <c r="BZ72" i="8"/>
  <c r="BY71" i="8"/>
  <c r="BZ71" i="8"/>
  <c r="BY70" i="8"/>
  <c r="BZ70" i="8"/>
  <c r="BY69" i="8"/>
  <c r="BZ69" i="8"/>
  <c r="BY68" i="8"/>
  <c r="BZ68" i="8"/>
  <c r="BY67" i="8"/>
  <c r="BZ67" i="8"/>
  <c r="BY66" i="8"/>
  <c r="BZ66" i="8"/>
  <c r="BY65" i="8"/>
  <c r="BZ65" i="8"/>
  <c r="BY64" i="8"/>
  <c r="BZ64" i="8"/>
  <c r="BY63" i="8"/>
  <c r="BZ63" i="8"/>
  <c r="BY62" i="8"/>
  <c r="BZ62" i="8"/>
  <c r="BY61" i="8"/>
  <c r="BZ61" i="8"/>
  <c r="BY60" i="8"/>
  <c r="BZ60" i="8"/>
  <c r="BY59" i="8"/>
  <c r="BZ59" i="8"/>
  <c r="BY58" i="8"/>
  <c r="BZ58" i="8"/>
  <c r="BO80" i="8"/>
  <c r="BP80" i="8"/>
  <c r="BO79" i="8"/>
  <c r="BP79" i="8"/>
  <c r="BO78" i="8"/>
  <c r="BP78" i="8"/>
  <c r="BO77" i="8"/>
  <c r="BP77" i="8"/>
  <c r="BO76" i="8"/>
  <c r="BP76" i="8"/>
  <c r="BO75" i="8"/>
  <c r="BP75" i="8"/>
  <c r="BO74" i="8"/>
  <c r="BP74" i="8"/>
  <c r="BO73" i="8"/>
  <c r="BP73" i="8"/>
  <c r="BO72" i="8"/>
  <c r="BP72" i="8"/>
  <c r="BO71" i="8"/>
  <c r="BP71" i="8"/>
  <c r="BO70" i="8"/>
  <c r="BP70" i="8"/>
  <c r="BO69" i="8"/>
  <c r="BP69" i="8"/>
  <c r="BO68" i="8"/>
  <c r="BP68" i="8"/>
  <c r="BO67" i="8"/>
  <c r="BP67" i="8"/>
  <c r="BO66" i="8"/>
  <c r="BP66" i="8"/>
  <c r="BO65" i="8"/>
  <c r="BP65" i="8"/>
  <c r="BO64" i="8"/>
  <c r="BP64" i="8"/>
  <c r="BO63" i="8"/>
  <c r="BP63" i="8"/>
  <c r="BO62" i="8"/>
  <c r="BP62" i="8"/>
  <c r="BO61" i="8"/>
  <c r="BP61" i="8"/>
  <c r="BO60" i="8"/>
  <c r="BP60" i="8"/>
  <c r="BO59" i="8"/>
  <c r="BP59" i="8"/>
  <c r="BO58" i="8"/>
  <c r="BP58" i="8"/>
  <c r="BE80" i="8"/>
  <c r="BF80" i="8"/>
  <c r="BE79" i="8"/>
  <c r="BF79" i="8"/>
  <c r="BE78" i="8"/>
  <c r="BF78" i="8"/>
  <c r="BE77" i="8"/>
  <c r="BF77" i="8"/>
  <c r="BE76" i="8"/>
  <c r="BF76" i="8"/>
  <c r="BE75" i="8"/>
  <c r="BF75" i="8"/>
  <c r="BE74" i="8"/>
  <c r="BF74" i="8"/>
  <c r="BE73" i="8"/>
  <c r="BF73" i="8"/>
  <c r="BE72" i="8"/>
  <c r="BF72" i="8"/>
  <c r="BE71" i="8"/>
  <c r="BF71" i="8"/>
  <c r="BE70" i="8"/>
  <c r="BF70" i="8"/>
  <c r="BE69" i="8"/>
  <c r="BF69" i="8"/>
  <c r="BE68" i="8"/>
  <c r="BF68" i="8"/>
  <c r="BE67" i="8"/>
  <c r="BF67" i="8"/>
  <c r="BE66" i="8"/>
  <c r="BF66" i="8"/>
  <c r="BE65" i="8"/>
  <c r="BF65" i="8"/>
  <c r="BE64" i="8"/>
  <c r="BF64" i="8"/>
  <c r="BE63" i="8"/>
  <c r="BF63" i="8"/>
  <c r="BE62" i="8"/>
  <c r="BF62" i="8"/>
  <c r="BE61" i="8"/>
  <c r="BF61" i="8"/>
  <c r="BE60" i="8"/>
  <c r="BF60" i="8"/>
  <c r="BE59" i="8"/>
  <c r="BF59" i="8"/>
  <c r="BE58" i="8"/>
  <c r="BF58" i="8"/>
  <c r="AU80" i="8"/>
  <c r="AV80" i="8"/>
  <c r="AU79" i="8"/>
  <c r="AV79" i="8"/>
  <c r="AU78" i="8"/>
  <c r="AV78" i="8"/>
  <c r="AU77" i="8"/>
  <c r="AV77" i="8"/>
  <c r="AU76" i="8"/>
  <c r="AV76" i="8"/>
  <c r="AU75" i="8"/>
  <c r="AV75" i="8"/>
  <c r="AU74" i="8"/>
  <c r="AV74" i="8"/>
  <c r="AU73" i="8"/>
  <c r="AV73" i="8"/>
  <c r="AU72" i="8"/>
  <c r="AV72" i="8"/>
  <c r="AU71" i="8"/>
  <c r="AV71" i="8"/>
  <c r="AU70" i="8"/>
  <c r="AV70" i="8"/>
  <c r="AU69" i="8"/>
  <c r="AV69" i="8"/>
  <c r="AU68" i="8"/>
  <c r="AV68" i="8"/>
  <c r="AU67" i="8"/>
  <c r="AV67" i="8"/>
  <c r="AU66" i="8"/>
  <c r="AV66" i="8"/>
  <c r="AU65" i="8"/>
  <c r="AV65" i="8"/>
  <c r="AU64" i="8"/>
  <c r="AV64" i="8"/>
  <c r="AU63" i="8"/>
  <c r="AV63" i="8"/>
  <c r="AU62" i="8"/>
  <c r="AV62" i="8"/>
  <c r="AU61" i="8"/>
  <c r="AV61" i="8"/>
  <c r="AU60" i="8"/>
  <c r="AV60" i="8"/>
  <c r="AU59" i="8"/>
  <c r="AV59" i="8"/>
  <c r="AU58" i="8"/>
  <c r="AV58" i="8"/>
  <c r="AK80" i="8"/>
  <c r="AL80" i="8"/>
  <c r="AK79" i="8"/>
  <c r="AL79" i="8"/>
  <c r="AK78" i="8"/>
  <c r="AL78" i="8"/>
  <c r="AK77" i="8"/>
  <c r="AL77" i="8"/>
  <c r="AK76" i="8"/>
  <c r="AL76" i="8"/>
  <c r="AK75" i="8"/>
  <c r="AL75" i="8"/>
  <c r="AK74" i="8"/>
  <c r="AL74" i="8"/>
  <c r="AK73" i="8"/>
  <c r="AL73" i="8"/>
  <c r="AK72" i="8"/>
  <c r="AL72" i="8"/>
  <c r="AK71" i="8"/>
  <c r="AL71" i="8"/>
  <c r="AK70" i="8"/>
  <c r="AL70" i="8"/>
  <c r="AK69" i="8"/>
  <c r="AL69" i="8"/>
  <c r="AK68" i="8"/>
  <c r="AL68" i="8"/>
  <c r="AK67" i="8"/>
  <c r="AL67" i="8"/>
  <c r="AK66" i="8"/>
  <c r="AL66" i="8"/>
  <c r="AK65" i="8"/>
  <c r="AL65" i="8"/>
  <c r="AK64" i="8"/>
  <c r="AL64" i="8"/>
  <c r="AK63" i="8"/>
  <c r="AL63" i="8"/>
  <c r="AK62" i="8"/>
  <c r="AL62" i="8"/>
  <c r="AK61" i="8"/>
  <c r="AL61" i="8"/>
  <c r="AK60" i="8"/>
  <c r="AL60" i="8"/>
  <c r="AK59" i="8"/>
  <c r="AL59" i="8"/>
  <c r="AK58" i="8"/>
  <c r="AL58" i="8"/>
  <c r="AA80" i="8"/>
  <c r="AB80" i="8"/>
  <c r="AA79" i="8"/>
  <c r="AB79" i="8"/>
  <c r="AA78" i="8"/>
  <c r="AB78" i="8"/>
  <c r="AA77" i="8"/>
  <c r="AB77" i="8"/>
  <c r="AA76" i="8"/>
  <c r="AB76" i="8"/>
  <c r="AA75" i="8"/>
  <c r="AB75" i="8"/>
  <c r="AA74" i="8"/>
  <c r="AB74" i="8"/>
  <c r="AA73" i="8"/>
  <c r="AB73" i="8"/>
  <c r="AA72" i="8"/>
  <c r="AB72" i="8"/>
  <c r="AA71" i="8"/>
  <c r="AB71" i="8"/>
  <c r="AA70" i="8"/>
  <c r="AB70" i="8"/>
  <c r="AA69" i="8"/>
  <c r="AB69" i="8"/>
  <c r="AA68" i="8"/>
  <c r="AB68" i="8"/>
  <c r="AA67" i="8"/>
  <c r="AB67" i="8"/>
  <c r="AA66" i="8"/>
  <c r="AB66" i="8"/>
  <c r="AA65" i="8"/>
  <c r="AB65" i="8"/>
  <c r="AA64" i="8"/>
  <c r="AB64" i="8"/>
  <c r="AA63" i="8"/>
  <c r="AB63" i="8"/>
  <c r="AA62" i="8"/>
  <c r="AB62" i="8"/>
  <c r="AA61" i="8"/>
  <c r="AB61" i="8"/>
  <c r="AA60" i="8"/>
  <c r="AB60" i="8"/>
  <c r="AA59" i="8"/>
  <c r="AB59" i="8"/>
  <c r="AA58" i="8"/>
  <c r="AB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58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BY27" i="5"/>
  <c r="BY86" i="5"/>
  <c r="BZ86" i="5"/>
  <c r="BY26" i="5"/>
  <c r="BY85" i="5"/>
  <c r="BZ85" i="5"/>
  <c r="BY25" i="5"/>
  <c r="BY84" i="5"/>
  <c r="BZ84" i="5"/>
  <c r="BY24" i="5"/>
  <c r="BY83" i="5"/>
  <c r="BZ83" i="5"/>
  <c r="BY23" i="5"/>
  <c r="BY82" i="5"/>
  <c r="BZ82" i="5"/>
  <c r="BY22" i="5"/>
  <c r="BY81" i="5"/>
  <c r="BZ81" i="5"/>
  <c r="BY21" i="5"/>
  <c r="BY80" i="5"/>
  <c r="BZ80" i="5"/>
  <c r="BY20" i="5"/>
  <c r="BY79" i="5"/>
  <c r="BZ79" i="5"/>
  <c r="BY19" i="5"/>
  <c r="BY78" i="5"/>
  <c r="BZ78" i="5"/>
  <c r="BY18" i="5"/>
  <c r="BY77" i="5"/>
  <c r="BZ77" i="5"/>
  <c r="BY17" i="5"/>
  <c r="BY76" i="5"/>
  <c r="BZ76" i="5"/>
  <c r="BY16" i="5"/>
  <c r="BY75" i="5"/>
  <c r="BZ75" i="5"/>
  <c r="BY15" i="5"/>
  <c r="BY74" i="5"/>
  <c r="BZ74" i="5"/>
  <c r="BY14" i="5"/>
  <c r="BY73" i="5"/>
  <c r="BZ73" i="5"/>
  <c r="BY13" i="5"/>
  <c r="BY72" i="5"/>
  <c r="BZ72" i="5"/>
  <c r="BY12" i="5"/>
  <c r="BY71" i="5"/>
  <c r="BZ71" i="5"/>
  <c r="BY11" i="5"/>
  <c r="BY70" i="5"/>
  <c r="BZ70" i="5"/>
  <c r="BY10" i="5"/>
  <c r="BY69" i="5"/>
  <c r="BZ69" i="5"/>
  <c r="BY9" i="5"/>
  <c r="BY68" i="5"/>
  <c r="BZ68" i="5"/>
  <c r="BY8" i="5"/>
  <c r="BY67" i="5"/>
  <c r="BZ67" i="5"/>
  <c r="BY7" i="5"/>
  <c r="BY66" i="5"/>
  <c r="BZ66" i="5"/>
  <c r="BY6" i="5"/>
  <c r="BY65" i="5"/>
  <c r="BZ65" i="5"/>
  <c r="BY5" i="5"/>
  <c r="BY64" i="5"/>
  <c r="BZ64" i="5"/>
  <c r="BY4" i="5"/>
  <c r="BY63" i="5"/>
  <c r="BZ63" i="5"/>
  <c r="BY3" i="5"/>
  <c r="BY62" i="5"/>
  <c r="BZ62" i="5"/>
  <c r="BY57" i="5"/>
  <c r="BZ57" i="5"/>
  <c r="BY56" i="5"/>
  <c r="BZ56" i="5"/>
  <c r="BY55" i="5"/>
  <c r="BZ55" i="5"/>
  <c r="BY54" i="5"/>
  <c r="BZ54" i="5"/>
  <c r="BY53" i="5"/>
  <c r="BZ53" i="5"/>
  <c r="BY52" i="5"/>
  <c r="BZ52" i="5"/>
  <c r="BY51" i="5"/>
  <c r="BZ51" i="5"/>
  <c r="BY50" i="5"/>
  <c r="BZ50" i="5"/>
  <c r="BY49" i="5"/>
  <c r="BZ49" i="5"/>
  <c r="BY48" i="5"/>
  <c r="BZ48" i="5"/>
  <c r="BY47" i="5"/>
  <c r="BZ47" i="5"/>
  <c r="BY46" i="5"/>
  <c r="BZ46" i="5"/>
  <c r="BY45" i="5"/>
  <c r="BZ45" i="5"/>
  <c r="BY44" i="5"/>
  <c r="BZ44" i="5"/>
  <c r="BY43" i="5"/>
  <c r="BZ43" i="5"/>
  <c r="BY42" i="5"/>
  <c r="BZ42" i="5"/>
  <c r="BY41" i="5"/>
  <c r="BZ41" i="5"/>
  <c r="BY40" i="5"/>
  <c r="BZ40" i="5"/>
  <c r="BY39" i="5"/>
  <c r="BZ39" i="5"/>
  <c r="BY38" i="5"/>
  <c r="BZ38" i="5"/>
  <c r="BY37" i="5"/>
  <c r="BZ37" i="5"/>
  <c r="BY36" i="5"/>
  <c r="BZ36" i="5"/>
  <c r="BY35" i="5"/>
  <c r="BZ35" i="5"/>
  <c r="BY34" i="5"/>
  <c r="BZ34" i="5"/>
  <c r="BY33" i="5"/>
  <c r="BZ33" i="5"/>
  <c r="BZ27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Z12" i="5"/>
  <c r="BZ11" i="5"/>
  <c r="BZ10" i="5"/>
  <c r="BZ9" i="5"/>
  <c r="BZ8" i="5"/>
  <c r="BZ7" i="5"/>
  <c r="BZ6" i="5"/>
  <c r="BZ5" i="5"/>
  <c r="BZ4" i="5"/>
  <c r="BZ3" i="5"/>
  <c r="BO27" i="5"/>
  <c r="BO86" i="5"/>
  <c r="BP86" i="5"/>
  <c r="BO26" i="5"/>
  <c r="BO85" i="5"/>
  <c r="BP85" i="5"/>
  <c r="BO25" i="5"/>
  <c r="BO84" i="5"/>
  <c r="BP84" i="5"/>
  <c r="BO24" i="5"/>
  <c r="BO83" i="5"/>
  <c r="BP83" i="5"/>
  <c r="BO23" i="5"/>
  <c r="BO82" i="5"/>
  <c r="BP82" i="5"/>
  <c r="BO22" i="5"/>
  <c r="BO81" i="5"/>
  <c r="BP81" i="5"/>
  <c r="BO21" i="5"/>
  <c r="BO80" i="5"/>
  <c r="BP80" i="5"/>
  <c r="BO20" i="5"/>
  <c r="BO79" i="5"/>
  <c r="BP79" i="5"/>
  <c r="BO19" i="5"/>
  <c r="BO78" i="5"/>
  <c r="BP78" i="5"/>
  <c r="BO18" i="5"/>
  <c r="BO77" i="5"/>
  <c r="BP77" i="5"/>
  <c r="BO17" i="5"/>
  <c r="BO76" i="5"/>
  <c r="BP76" i="5"/>
  <c r="BO16" i="5"/>
  <c r="BO75" i="5"/>
  <c r="BP75" i="5"/>
  <c r="BO15" i="5"/>
  <c r="BO74" i="5"/>
  <c r="BP74" i="5"/>
  <c r="BO14" i="5"/>
  <c r="BO73" i="5"/>
  <c r="BP73" i="5"/>
  <c r="BO13" i="5"/>
  <c r="BO72" i="5"/>
  <c r="BP72" i="5"/>
  <c r="BO12" i="5"/>
  <c r="BO71" i="5"/>
  <c r="BP71" i="5"/>
  <c r="BO11" i="5"/>
  <c r="BO70" i="5"/>
  <c r="BP70" i="5"/>
  <c r="BO10" i="5"/>
  <c r="BO69" i="5"/>
  <c r="BP69" i="5"/>
  <c r="BO9" i="5"/>
  <c r="BO68" i="5"/>
  <c r="BP68" i="5"/>
  <c r="BO8" i="5"/>
  <c r="BO67" i="5"/>
  <c r="BP67" i="5"/>
  <c r="BO7" i="5"/>
  <c r="BO66" i="5"/>
  <c r="BP66" i="5"/>
  <c r="BO6" i="5"/>
  <c r="BO65" i="5"/>
  <c r="BP65" i="5"/>
  <c r="BO5" i="5"/>
  <c r="BO64" i="5"/>
  <c r="BP64" i="5"/>
  <c r="BO4" i="5"/>
  <c r="BO63" i="5"/>
  <c r="BP63" i="5"/>
  <c r="BO3" i="5"/>
  <c r="BO62" i="5"/>
  <c r="BP62" i="5"/>
  <c r="BO57" i="5"/>
  <c r="BP57" i="5"/>
  <c r="BO56" i="5"/>
  <c r="BP56" i="5"/>
  <c r="BO55" i="5"/>
  <c r="BP55" i="5"/>
  <c r="BO54" i="5"/>
  <c r="BP54" i="5"/>
  <c r="BO53" i="5"/>
  <c r="BP53" i="5"/>
  <c r="BO52" i="5"/>
  <c r="BP52" i="5"/>
  <c r="BO51" i="5"/>
  <c r="BP51" i="5"/>
  <c r="BO50" i="5"/>
  <c r="BP50" i="5"/>
  <c r="BO49" i="5"/>
  <c r="BP49" i="5"/>
  <c r="BO48" i="5"/>
  <c r="BP48" i="5"/>
  <c r="BO47" i="5"/>
  <c r="BP47" i="5"/>
  <c r="BO46" i="5"/>
  <c r="BP46" i="5"/>
  <c r="BO45" i="5"/>
  <c r="BP45" i="5"/>
  <c r="BO44" i="5"/>
  <c r="BP44" i="5"/>
  <c r="BO43" i="5"/>
  <c r="BP43" i="5"/>
  <c r="BO42" i="5"/>
  <c r="BP42" i="5"/>
  <c r="BO41" i="5"/>
  <c r="BP41" i="5"/>
  <c r="BO40" i="5"/>
  <c r="BP40" i="5"/>
  <c r="BO39" i="5"/>
  <c r="BP39" i="5"/>
  <c r="BO38" i="5"/>
  <c r="BP38" i="5"/>
  <c r="BO37" i="5"/>
  <c r="BP37" i="5"/>
  <c r="BO36" i="5"/>
  <c r="BP36" i="5"/>
  <c r="BO35" i="5"/>
  <c r="BP35" i="5"/>
  <c r="BO34" i="5"/>
  <c r="BP34" i="5"/>
  <c r="BO33" i="5"/>
  <c r="BP33" i="5"/>
  <c r="BP27" i="5"/>
  <c r="BP26" i="5"/>
  <c r="BP25" i="5"/>
  <c r="BP24" i="5"/>
  <c r="BP23" i="5"/>
  <c r="BP22" i="5"/>
  <c r="BP21" i="5"/>
  <c r="BP20" i="5"/>
  <c r="BP19" i="5"/>
  <c r="BP18" i="5"/>
  <c r="BP17" i="5"/>
  <c r="BP16" i="5"/>
  <c r="BP15" i="5"/>
  <c r="BP14" i="5"/>
  <c r="BP13" i="5"/>
  <c r="BP12" i="5"/>
  <c r="BP11" i="5"/>
  <c r="BP10" i="5"/>
  <c r="BP9" i="5"/>
  <c r="BP8" i="5"/>
  <c r="BP7" i="5"/>
  <c r="BP6" i="5"/>
  <c r="BP5" i="5"/>
  <c r="BP4" i="5"/>
  <c r="BP3" i="5"/>
  <c r="BE27" i="5"/>
  <c r="BE86" i="5"/>
  <c r="BF86" i="5"/>
  <c r="BE26" i="5"/>
  <c r="BE85" i="5"/>
  <c r="BF85" i="5"/>
  <c r="BE25" i="5"/>
  <c r="BE84" i="5"/>
  <c r="BF84" i="5"/>
  <c r="BE24" i="5"/>
  <c r="BE83" i="5"/>
  <c r="BF83" i="5"/>
  <c r="BE23" i="5"/>
  <c r="BE82" i="5"/>
  <c r="BF82" i="5"/>
  <c r="BE22" i="5"/>
  <c r="BE81" i="5"/>
  <c r="BF81" i="5"/>
  <c r="BE21" i="5"/>
  <c r="BE80" i="5"/>
  <c r="BF80" i="5"/>
  <c r="BE20" i="5"/>
  <c r="BE79" i="5"/>
  <c r="BF79" i="5"/>
  <c r="BE19" i="5"/>
  <c r="BE78" i="5"/>
  <c r="BF78" i="5"/>
  <c r="BE18" i="5"/>
  <c r="BE77" i="5"/>
  <c r="BF77" i="5"/>
  <c r="BE17" i="5"/>
  <c r="BE76" i="5"/>
  <c r="BF76" i="5"/>
  <c r="BE16" i="5"/>
  <c r="BE75" i="5"/>
  <c r="BF75" i="5"/>
  <c r="BE15" i="5"/>
  <c r="BE74" i="5"/>
  <c r="BF74" i="5"/>
  <c r="BE14" i="5"/>
  <c r="BE73" i="5"/>
  <c r="BF73" i="5"/>
  <c r="BE13" i="5"/>
  <c r="BE72" i="5"/>
  <c r="BF72" i="5"/>
  <c r="BE12" i="5"/>
  <c r="BE71" i="5"/>
  <c r="BF71" i="5"/>
  <c r="BE11" i="5"/>
  <c r="BE70" i="5"/>
  <c r="BF70" i="5"/>
  <c r="BE10" i="5"/>
  <c r="BE69" i="5"/>
  <c r="BF69" i="5"/>
  <c r="BE9" i="5"/>
  <c r="BE68" i="5"/>
  <c r="BF68" i="5"/>
  <c r="BE8" i="5"/>
  <c r="BE67" i="5"/>
  <c r="BF67" i="5"/>
  <c r="BE7" i="5"/>
  <c r="BE66" i="5"/>
  <c r="BF66" i="5"/>
  <c r="BE6" i="5"/>
  <c r="BE65" i="5"/>
  <c r="BF65" i="5"/>
  <c r="BE5" i="5"/>
  <c r="BE64" i="5"/>
  <c r="BF64" i="5"/>
  <c r="BE4" i="5"/>
  <c r="BE63" i="5"/>
  <c r="BF63" i="5"/>
  <c r="BE3" i="5"/>
  <c r="BE62" i="5"/>
  <c r="BF62" i="5"/>
  <c r="BE57" i="5"/>
  <c r="BF57" i="5"/>
  <c r="BE56" i="5"/>
  <c r="BF56" i="5"/>
  <c r="BE55" i="5"/>
  <c r="BF55" i="5"/>
  <c r="BE54" i="5"/>
  <c r="BF54" i="5"/>
  <c r="BE53" i="5"/>
  <c r="BF53" i="5"/>
  <c r="BE52" i="5"/>
  <c r="BF52" i="5"/>
  <c r="BE51" i="5"/>
  <c r="BF51" i="5"/>
  <c r="BE50" i="5"/>
  <c r="BF50" i="5"/>
  <c r="BE49" i="5"/>
  <c r="BF49" i="5"/>
  <c r="BE48" i="5"/>
  <c r="BF48" i="5"/>
  <c r="BE47" i="5"/>
  <c r="BF47" i="5"/>
  <c r="BE46" i="5"/>
  <c r="BF46" i="5"/>
  <c r="BE45" i="5"/>
  <c r="BF45" i="5"/>
  <c r="BE44" i="5"/>
  <c r="BF44" i="5"/>
  <c r="BE43" i="5"/>
  <c r="BF43" i="5"/>
  <c r="BE42" i="5"/>
  <c r="BF42" i="5"/>
  <c r="BE41" i="5"/>
  <c r="BF41" i="5"/>
  <c r="BE40" i="5"/>
  <c r="BF40" i="5"/>
  <c r="BE39" i="5"/>
  <c r="BF39" i="5"/>
  <c r="BE38" i="5"/>
  <c r="BF38" i="5"/>
  <c r="BE37" i="5"/>
  <c r="BF37" i="5"/>
  <c r="BE36" i="5"/>
  <c r="BF36" i="5"/>
  <c r="BE35" i="5"/>
  <c r="BF35" i="5"/>
  <c r="BE34" i="5"/>
  <c r="BF34" i="5"/>
  <c r="BE33" i="5"/>
  <c r="BF33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F4" i="5"/>
  <c r="BF3" i="5"/>
  <c r="AU27" i="5"/>
  <c r="AU86" i="5"/>
  <c r="AV86" i="5"/>
  <c r="AU26" i="5"/>
  <c r="AU85" i="5"/>
  <c r="AV85" i="5"/>
  <c r="AU25" i="5"/>
  <c r="AU84" i="5"/>
  <c r="AV84" i="5"/>
  <c r="AU24" i="5"/>
  <c r="AU83" i="5"/>
  <c r="AV83" i="5"/>
  <c r="AU23" i="5"/>
  <c r="AU82" i="5"/>
  <c r="AV82" i="5"/>
  <c r="AU22" i="5"/>
  <c r="AU81" i="5"/>
  <c r="AV81" i="5"/>
  <c r="AU21" i="5"/>
  <c r="AU80" i="5"/>
  <c r="AV80" i="5"/>
  <c r="AU20" i="5"/>
  <c r="AU79" i="5"/>
  <c r="AV79" i="5"/>
  <c r="AU19" i="5"/>
  <c r="AU78" i="5"/>
  <c r="AV78" i="5"/>
  <c r="AU18" i="5"/>
  <c r="AU77" i="5"/>
  <c r="AV77" i="5"/>
  <c r="AU17" i="5"/>
  <c r="AU76" i="5"/>
  <c r="AV76" i="5"/>
  <c r="AU16" i="5"/>
  <c r="AU75" i="5"/>
  <c r="AV75" i="5"/>
  <c r="AU15" i="5"/>
  <c r="AU74" i="5"/>
  <c r="AV74" i="5"/>
  <c r="AU14" i="5"/>
  <c r="AU73" i="5"/>
  <c r="AV73" i="5"/>
  <c r="AU13" i="5"/>
  <c r="AU72" i="5"/>
  <c r="AV72" i="5"/>
  <c r="AU12" i="5"/>
  <c r="AU71" i="5"/>
  <c r="AV71" i="5"/>
  <c r="AU11" i="5"/>
  <c r="AU70" i="5"/>
  <c r="AV70" i="5"/>
  <c r="AU10" i="5"/>
  <c r="AU69" i="5"/>
  <c r="AV69" i="5"/>
  <c r="AU9" i="5"/>
  <c r="AU68" i="5"/>
  <c r="AV68" i="5"/>
  <c r="AU8" i="5"/>
  <c r="AU67" i="5"/>
  <c r="AV67" i="5"/>
  <c r="AU7" i="5"/>
  <c r="AU66" i="5"/>
  <c r="AV66" i="5"/>
  <c r="AU6" i="5"/>
  <c r="AU65" i="5"/>
  <c r="AV65" i="5"/>
  <c r="AU5" i="5"/>
  <c r="AU64" i="5"/>
  <c r="AV64" i="5"/>
  <c r="AU4" i="5"/>
  <c r="AU63" i="5"/>
  <c r="AV63" i="5"/>
  <c r="AU3" i="5"/>
  <c r="AU62" i="5"/>
  <c r="AV62" i="5"/>
  <c r="AU57" i="5"/>
  <c r="AV57" i="5"/>
  <c r="AU56" i="5"/>
  <c r="AV56" i="5"/>
  <c r="AU55" i="5"/>
  <c r="AV55" i="5"/>
  <c r="AU54" i="5"/>
  <c r="AV54" i="5"/>
  <c r="AU53" i="5"/>
  <c r="AV53" i="5"/>
  <c r="AU52" i="5"/>
  <c r="AV52" i="5"/>
  <c r="AU51" i="5"/>
  <c r="AV51" i="5"/>
  <c r="AU50" i="5"/>
  <c r="AV50" i="5"/>
  <c r="AU49" i="5"/>
  <c r="AV49" i="5"/>
  <c r="AU48" i="5"/>
  <c r="AV48" i="5"/>
  <c r="AU47" i="5"/>
  <c r="AV47" i="5"/>
  <c r="AU46" i="5"/>
  <c r="AV46" i="5"/>
  <c r="AU45" i="5"/>
  <c r="AV45" i="5"/>
  <c r="AU44" i="5"/>
  <c r="AV44" i="5"/>
  <c r="AU43" i="5"/>
  <c r="AV43" i="5"/>
  <c r="AU42" i="5"/>
  <c r="AV42" i="5"/>
  <c r="AU41" i="5"/>
  <c r="AV41" i="5"/>
  <c r="AU40" i="5"/>
  <c r="AV40" i="5"/>
  <c r="AU39" i="5"/>
  <c r="AV39" i="5"/>
  <c r="AU38" i="5"/>
  <c r="AV38" i="5"/>
  <c r="AU37" i="5"/>
  <c r="AV37" i="5"/>
  <c r="AU36" i="5"/>
  <c r="AV36" i="5"/>
  <c r="AU35" i="5"/>
  <c r="AV35" i="5"/>
  <c r="AU34" i="5"/>
  <c r="AV34" i="5"/>
  <c r="AU33" i="5"/>
  <c r="AV33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AK27" i="5"/>
  <c r="AK86" i="5"/>
  <c r="AL86" i="5"/>
  <c r="AK26" i="5"/>
  <c r="AK85" i="5"/>
  <c r="AL85" i="5"/>
  <c r="AK25" i="5"/>
  <c r="AK84" i="5"/>
  <c r="AL84" i="5"/>
  <c r="AK24" i="5"/>
  <c r="AK83" i="5"/>
  <c r="AL83" i="5"/>
  <c r="AK23" i="5"/>
  <c r="AK82" i="5"/>
  <c r="AL82" i="5"/>
  <c r="AK22" i="5"/>
  <c r="AK81" i="5"/>
  <c r="AL81" i="5"/>
  <c r="AK21" i="5"/>
  <c r="AK80" i="5"/>
  <c r="AL80" i="5"/>
  <c r="AK20" i="5"/>
  <c r="AK79" i="5"/>
  <c r="AL79" i="5"/>
  <c r="AK19" i="5"/>
  <c r="AK78" i="5"/>
  <c r="AL78" i="5"/>
  <c r="AK18" i="5"/>
  <c r="AK77" i="5"/>
  <c r="AL77" i="5"/>
  <c r="AK17" i="5"/>
  <c r="AK76" i="5"/>
  <c r="AL76" i="5"/>
  <c r="AK16" i="5"/>
  <c r="AK75" i="5"/>
  <c r="AL75" i="5"/>
  <c r="AK15" i="5"/>
  <c r="AK74" i="5"/>
  <c r="AL74" i="5"/>
  <c r="AK14" i="5"/>
  <c r="AK73" i="5"/>
  <c r="AL73" i="5"/>
  <c r="AK13" i="5"/>
  <c r="AK72" i="5"/>
  <c r="AL72" i="5"/>
  <c r="AK12" i="5"/>
  <c r="AK71" i="5"/>
  <c r="AL71" i="5"/>
  <c r="AK11" i="5"/>
  <c r="AK70" i="5"/>
  <c r="AL70" i="5"/>
  <c r="AK10" i="5"/>
  <c r="AK69" i="5"/>
  <c r="AL69" i="5"/>
  <c r="AK9" i="5"/>
  <c r="AK68" i="5"/>
  <c r="AL68" i="5"/>
  <c r="AK8" i="5"/>
  <c r="AK67" i="5"/>
  <c r="AL67" i="5"/>
  <c r="AK7" i="5"/>
  <c r="AK66" i="5"/>
  <c r="AL66" i="5"/>
  <c r="AK6" i="5"/>
  <c r="AK65" i="5"/>
  <c r="AL65" i="5"/>
  <c r="AK5" i="5"/>
  <c r="AK64" i="5"/>
  <c r="AL64" i="5"/>
  <c r="AK4" i="5"/>
  <c r="AK63" i="5"/>
  <c r="AL63" i="5"/>
  <c r="AK3" i="5"/>
  <c r="AK62" i="5"/>
  <c r="AL62" i="5"/>
  <c r="AK57" i="5"/>
  <c r="AL57" i="5"/>
  <c r="AK56" i="5"/>
  <c r="AL56" i="5"/>
  <c r="AK55" i="5"/>
  <c r="AL55" i="5"/>
  <c r="AK54" i="5"/>
  <c r="AL54" i="5"/>
  <c r="AK53" i="5"/>
  <c r="AL53" i="5"/>
  <c r="AK52" i="5"/>
  <c r="AL52" i="5"/>
  <c r="AK51" i="5"/>
  <c r="AL51" i="5"/>
  <c r="AK50" i="5"/>
  <c r="AL50" i="5"/>
  <c r="AK49" i="5"/>
  <c r="AL49" i="5"/>
  <c r="AK48" i="5"/>
  <c r="AL48" i="5"/>
  <c r="AK47" i="5"/>
  <c r="AL47" i="5"/>
  <c r="AK46" i="5"/>
  <c r="AL46" i="5"/>
  <c r="AK45" i="5"/>
  <c r="AL45" i="5"/>
  <c r="AK44" i="5"/>
  <c r="AL44" i="5"/>
  <c r="AK43" i="5"/>
  <c r="AL43" i="5"/>
  <c r="AK42" i="5"/>
  <c r="AL42" i="5"/>
  <c r="AK41" i="5"/>
  <c r="AL41" i="5"/>
  <c r="AK40" i="5"/>
  <c r="AL40" i="5"/>
  <c r="AK39" i="5"/>
  <c r="AL39" i="5"/>
  <c r="AK38" i="5"/>
  <c r="AL38" i="5"/>
  <c r="AK37" i="5"/>
  <c r="AL37" i="5"/>
  <c r="AK36" i="5"/>
  <c r="AL36" i="5"/>
  <c r="AK35" i="5"/>
  <c r="AL35" i="5"/>
  <c r="AK34" i="5"/>
  <c r="AL34" i="5"/>
  <c r="AK33" i="5"/>
  <c r="AL33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AA27" i="5"/>
  <c r="AA86" i="5"/>
  <c r="AB86" i="5"/>
  <c r="AA26" i="5"/>
  <c r="AA85" i="5"/>
  <c r="AB85" i="5"/>
  <c r="AA25" i="5"/>
  <c r="AA84" i="5"/>
  <c r="AB84" i="5"/>
  <c r="AA24" i="5"/>
  <c r="AA83" i="5"/>
  <c r="AB83" i="5"/>
  <c r="AA23" i="5"/>
  <c r="AA82" i="5"/>
  <c r="AB82" i="5"/>
  <c r="AA22" i="5"/>
  <c r="AA81" i="5"/>
  <c r="AB81" i="5"/>
  <c r="AA21" i="5"/>
  <c r="AA80" i="5"/>
  <c r="AB80" i="5"/>
  <c r="AA20" i="5"/>
  <c r="AA79" i="5"/>
  <c r="AB79" i="5"/>
  <c r="AA19" i="5"/>
  <c r="AA78" i="5"/>
  <c r="AB78" i="5"/>
  <c r="AA18" i="5"/>
  <c r="AA77" i="5"/>
  <c r="AB77" i="5"/>
  <c r="AA17" i="5"/>
  <c r="AA76" i="5"/>
  <c r="AB76" i="5"/>
  <c r="AA16" i="5"/>
  <c r="AA75" i="5"/>
  <c r="AB75" i="5"/>
  <c r="AA15" i="5"/>
  <c r="AA74" i="5"/>
  <c r="AB74" i="5"/>
  <c r="AA14" i="5"/>
  <c r="AA73" i="5"/>
  <c r="AB73" i="5"/>
  <c r="AA13" i="5"/>
  <c r="AA72" i="5"/>
  <c r="AB72" i="5"/>
  <c r="AA12" i="5"/>
  <c r="AA71" i="5"/>
  <c r="AB71" i="5"/>
  <c r="AA11" i="5"/>
  <c r="AA70" i="5"/>
  <c r="AB70" i="5"/>
  <c r="AA10" i="5"/>
  <c r="AA69" i="5"/>
  <c r="AB69" i="5"/>
  <c r="AA9" i="5"/>
  <c r="AA68" i="5"/>
  <c r="AB68" i="5"/>
  <c r="AA8" i="5"/>
  <c r="AA67" i="5"/>
  <c r="AB67" i="5"/>
  <c r="AA7" i="5"/>
  <c r="AA66" i="5"/>
  <c r="AB66" i="5"/>
  <c r="AA6" i="5"/>
  <c r="AA65" i="5"/>
  <c r="AB65" i="5"/>
  <c r="AA5" i="5"/>
  <c r="AA64" i="5"/>
  <c r="AB64" i="5"/>
  <c r="AA4" i="5"/>
  <c r="AA63" i="5"/>
  <c r="AB63" i="5"/>
  <c r="AA3" i="5"/>
  <c r="AA62" i="5"/>
  <c r="AB62" i="5"/>
  <c r="AA57" i="5"/>
  <c r="AB57" i="5"/>
  <c r="AA56" i="5"/>
  <c r="AB56" i="5"/>
  <c r="AA55" i="5"/>
  <c r="AB55" i="5"/>
  <c r="AA54" i="5"/>
  <c r="AB54" i="5"/>
  <c r="AA53" i="5"/>
  <c r="AB53" i="5"/>
  <c r="AA52" i="5"/>
  <c r="AB52" i="5"/>
  <c r="AA51" i="5"/>
  <c r="AB51" i="5"/>
  <c r="AA50" i="5"/>
  <c r="AB50" i="5"/>
  <c r="AA49" i="5"/>
  <c r="AB49" i="5"/>
  <c r="AA48" i="5"/>
  <c r="AB48" i="5"/>
  <c r="AA47" i="5"/>
  <c r="AB47" i="5"/>
  <c r="AA46" i="5"/>
  <c r="AB46" i="5"/>
  <c r="AA45" i="5"/>
  <c r="AB45" i="5"/>
  <c r="AA44" i="5"/>
  <c r="AB44" i="5"/>
  <c r="AA43" i="5"/>
  <c r="AB43" i="5"/>
  <c r="AA42" i="5"/>
  <c r="AB42" i="5"/>
  <c r="AA41" i="5"/>
  <c r="AB41" i="5"/>
  <c r="AA40" i="5"/>
  <c r="AB40" i="5"/>
  <c r="AA39" i="5"/>
  <c r="AB39" i="5"/>
  <c r="AA38" i="5"/>
  <c r="AB38" i="5"/>
  <c r="AA37" i="5"/>
  <c r="AB37" i="5"/>
  <c r="AA36" i="5"/>
  <c r="AB36" i="5"/>
  <c r="AA35" i="5"/>
  <c r="AB35" i="5"/>
  <c r="AA34" i="5"/>
  <c r="AB34" i="5"/>
  <c r="AA33" i="5"/>
  <c r="AB33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62" i="5"/>
  <c r="Q12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Q57" i="5"/>
  <c r="R57" i="5"/>
  <c r="Q56" i="5"/>
  <c r="R56" i="5"/>
  <c r="Q55" i="5"/>
  <c r="R55" i="5"/>
  <c r="Q54" i="5"/>
  <c r="R54" i="5"/>
  <c r="Q53" i="5"/>
  <c r="R53" i="5"/>
  <c r="Q52" i="5"/>
  <c r="R52" i="5"/>
  <c r="Q51" i="5"/>
  <c r="R51" i="5"/>
  <c r="Q50" i="5"/>
  <c r="R50" i="5"/>
  <c r="Q49" i="5"/>
  <c r="R49" i="5"/>
  <c r="Q48" i="5"/>
  <c r="R48" i="5"/>
  <c r="Q47" i="5"/>
  <c r="R47" i="5"/>
  <c r="Q46" i="5"/>
  <c r="R46" i="5"/>
  <c r="Q45" i="5"/>
  <c r="R45" i="5"/>
  <c r="Q44" i="5"/>
  <c r="R44" i="5"/>
  <c r="Q43" i="5"/>
  <c r="R43" i="5"/>
  <c r="Q42" i="5"/>
  <c r="R42" i="5"/>
  <c r="Q41" i="5"/>
  <c r="R41" i="5"/>
  <c r="Q40" i="5"/>
  <c r="R40" i="5"/>
  <c r="Q39" i="5"/>
  <c r="R39" i="5"/>
  <c r="Q38" i="5"/>
  <c r="R38" i="5"/>
  <c r="Q37" i="5"/>
  <c r="R37" i="5"/>
  <c r="Q36" i="5"/>
  <c r="R36" i="5"/>
  <c r="Q35" i="5"/>
  <c r="R35" i="5"/>
  <c r="Q34" i="5"/>
  <c r="R34" i="5"/>
  <c r="Q33" i="5"/>
  <c r="R33" i="5"/>
  <c r="Q26" i="5"/>
  <c r="R26" i="5"/>
  <c r="Q27" i="5"/>
  <c r="R27" i="5"/>
  <c r="Q25" i="5"/>
  <c r="R25" i="5"/>
  <c r="Q24" i="5"/>
  <c r="R24" i="5"/>
  <c r="Q23" i="5"/>
  <c r="R23" i="5"/>
  <c r="Q22" i="5"/>
  <c r="R22" i="5"/>
  <c r="Q21" i="5"/>
  <c r="R21" i="5"/>
  <c r="Q20" i="5"/>
  <c r="R20" i="5"/>
  <c r="Q19" i="5"/>
  <c r="R19" i="5"/>
  <c r="Q18" i="5"/>
  <c r="R18" i="5"/>
  <c r="Q17" i="5"/>
  <c r="R17" i="5"/>
  <c r="Q16" i="5"/>
  <c r="R16" i="5"/>
  <c r="Q15" i="5"/>
  <c r="R15" i="5"/>
  <c r="Q14" i="5"/>
  <c r="R14" i="5"/>
  <c r="Q13" i="5"/>
  <c r="R13" i="5"/>
  <c r="R12" i="5"/>
  <c r="Q11" i="5"/>
  <c r="R11" i="5"/>
  <c r="Q10" i="5"/>
  <c r="R10" i="5"/>
  <c r="Q9" i="5"/>
  <c r="R9" i="5"/>
  <c r="Q8" i="5"/>
  <c r="R8" i="5"/>
  <c r="Q7" i="5"/>
  <c r="R7" i="5"/>
  <c r="Q6" i="5"/>
  <c r="R6" i="5"/>
  <c r="Q5" i="5"/>
  <c r="R5" i="5"/>
  <c r="Q4" i="5"/>
  <c r="R4" i="5"/>
  <c r="Q3" i="5"/>
  <c r="R3" i="5"/>
  <c r="C11" i="8"/>
  <c r="C7" i="8"/>
  <c r="BV4" i="8"/>
  <c r="BV32" i="8"/>
  <c r="BV59" i="8"/>
  <c r="F4" i="8"/>
  <c r="C8" i="8"/>
  <c r="BY4" i="8"/>
  <c r="BV5" i="8"/>
  <c r="BV33" i="8"/>
  <c r="BV60" i="8"/>
  <c r="F5" i="8"/>
  <c r="BY5" i="8"/>
  <c r="BV6" i="8"/>
  <c r="BV34" i="8"/>
  <c r="BV61" i="8"/>
  <c r="F6" i="8"/>
  <c r="BY6" i="8"/>
  <c r="BV7" i="8"/>
  <c r="BV35" i="8"/>
  <c r="BV62" i="8"/>
  <c r="F7" i="8"/>
  <c r="BY7" i="8"/>
  <c r="BV8" i="8"/>
  <c r="BV36" i="8"/>
  <c r="BV63" i="8"/>
  <c r="F8" i="8"/>
  <c r="BY8" i="8"/>
  <c r="BV9" i="8"/>
  <c r="BV37" i="8"/>
  <c r="BV64" i="8"/>
  <c r="F9" i="8"/>
  <c r="BY9" i="8"/>
  <c r="BV10" i="8"/>
  <c r="BV38" i="8"/>
  <c r="BV65" i="8"/>
  <c r="F10" i="8"/>
  <c r="BY10" i="8"/>
  <c r="BV11" i="8"/>
  <c r="BV39" i="8"/>
  <c r="BV66" i="8"/>
  <c r="F11" i="8"/>
  <c r="BY11" i="8"/>
  <c r="BV12" i="8"/>
  <c r="BV40" i="8"/>
  <c r="BV67" i="8"/>
  <c r="F12" i="8"/>
  <c r="BY12" i="8"/>
  <c r="BV13" i="8"/>
  <c r="BV41" i="8"/>
  <c r="BV68" i="8"/>
  <c r="F13" i="8"/>
  <c r="BY13" i="8"/>
  <c r="BV14" i="8"/>
  <c r="BV42" i="8"/>
  <c r="BV69" i="8"/>
  <c r="F14" i="8"/>
  <c r="BY14" i="8"/>
  <c r="BV15" i="8"/>
  <c r="BV43" i="8"/>
  <c r="BV70" i="8"/>
  <c r="F15" i="8"/>
  <c r="BY15" i="8"/>
  <c r="BV16" i="8"/>
  <c r="BV44" i="8"/>
  <c r="BV71" i="8"/>
  <c r="F16" i="8"/>
  <c r="BY16" i="8"/>
  <c r="BV17" i="8"/>
  <c r="BV45" i="8"/>
  <c r="BV72" i="8"/>
  <c r="F17" i="8"/>
  <c r="BY17" i="8"/>
  <c r="BV18" i="8"/>
  <c r="BV46" i="8"/>
  <c r="BV73" i="8"/>
  <c r="F18" i="8"/>
  <c r="BY18" i="8"/>
  <c r="BV19" i="8"/>
  <c r="BV47" i="8"/>
  <c r="BV74" i="8"/>
  <c r="F19" i="8"/>
  <c r="BY19" i="8"/>
  <c r="BV20" i="8"/>
  <c r="BV48" i="8"/>
  <c r="BV75" i="8"/>
  <c r="F20" i="8"/>
  <c r="BY20" i="8"/>
  <c r="BV21" i="8"/>
  <c r="BV49" i="8"/>
  <c r="BV76" i="8"/>
  <c r="F21" i="8"/>
  <c r="BY21" i="8"/>
  <c r="BV22" i="8"/>
  <c r="BV50" i="8"/>
  <c r="BV77" i="8"/>
  <c r="F22" i="8"/>
  <c r="BY22" i="8"/>
  <c r="BV23" i="8"/>
  <c r="BV51" i="8"/>
  <c r="BV78" i="8"/>
  <c r="F23" i="8"/>
  <c r="BY23" i="8"/>
  <c r="BV24" i="8"/>
  <c r="BV52" i="8"/>
  <c r="BV79" i="8"/>
  <c r="F24" i="8"/>
  <c r="BY24" i="8"/>
  <c r="BV25" i="8"/>
  <c r="BV53" i="8"/>
  <c r="BV80" i="8"/>
  <c r="F25" i="8"/>
  <c r="BY25" i="8"/>
  <c r="BV3" i="8"/>
  <c r="BV31" i="8"/>
  <c r="BV58" i="8"/>
  <c r="F3" i="8"/>
  <c r="BY3" i="8"/>
  <c r="Q25" i="8"/>
  <c r="N25" i="8"/>
  <c r="R25" i="8"/>
  <c r="F53" i="8"/>
  <c r="Q53" i="8"/>
  <c r="N53" i="8"/>
  <c r="R53" i="8"/>
  <c r="Q24" i="8"/>
  <c r="N24" i="8"/>
  <c r="R24" i="8"/>
  <c r="F52" i="8"/>
  <c r="Q52" i="8"/>
  <c r="N52" i="8"/>
  <c r="R52" i="8"/>
  <c r="Q23" i="8"/>
  <c r="N23" i="8"/>
  <c r="R23" i="8"/>
  <c r="F51" i="8"/>
  <c r="Q51" i="8"/>
  <c r="N51" i="8"/>
  <c r="R51" i="8"/>
  <c r="Q22" i="8"/>
  <c r="N22" i="8"/>
  <c r="R22" i="8"/>
  <c r="F50" i="8"/>
  <c r="Q50" i="8"/>
  <c r="N50" i="8"/>
  <c r="R50" i="8"/>
  <c r="Q21" i="8"/>
  <c r="N21" i="8"/>
  <c r="R21" i="8"/>
  <c r="F49" i="8"/>
  <c r="Q49" i="8"/>
  <c r="N49" i="8"/>
  <c r="R49" i="8"/>
  <c r="Q20" i="8"/>
  <c r="N20" i="8"/>
  <c r="R20" i="8"/>
  <c r="F48" i="8"/>
  <c r="Q48" i="8"/>
  <c r="N48" i="8"/>
  <c r="R48" i="8"/>
  <c r="Q19" i="8"/>
  <c r="N19" i="8"/>
  <c r="R19" i="8"/>
  <c r="F47" i="8"/>
  <c r="Q47" i="8"/>
  <c r="N47" i="8"/>
  <c r="R47" i="8"/>
  <c r="Q18" i="8"/>
  <c r="N18" i="8"/>
  <c r="R18" i="8"/>
  <c r="F46" i="8"/>
  <c r="Q46" i="8"/>
  <c r="N46" i="8"/>
  <c r="R46" i="8"/>
  <c r="Q17" i="8"/>
  <c r="N17" i="8"/>
  <c r="R17" i="8"/>
  <c r="F45" i="8"/>
  <c r="Q45" i="8"/>
  <c r="N45" i="8"/>
  <c r="R45" i="8"/>
  <c r="Q16" i="8"/>
  <c r="N16" i="8"/>
  <c r="R16" i="8"/>
  <c r="F44" i="8"/>
  <c r="Q44" i="8"/>
  <c r="N44" i="8"/>
  <c r="R44" i="8"/>
  <c r="Q15" i="8"/>
  <c r="N15" i="8"/>
  <c r="R15" i="8"/>
  <c r="F43" i="8"/>
  <c r="Q43" i="8"/>
  <c r="N43" i="8"/>
  <c r="R43" i="8"/>
  <c r="Q14" i="8"/>
  <c r="N14" i="8"/>
  <c r="R14" i="8"/>
  <c r="F42" i="8"/>
  <c r="Q42" i="8"/>
  <c r="N42" i="8"/>
  <c r="R42" i="8"/>
  <c r="Q13" i="8"/>
  <c r="N13" i="8"/>
  <c r="R13" i="8"/>
  <c r="F41" i="8"/>
  <c r="Q41" i="8"/>
  <c r="N41" i="8"/>
  <c r="R41" i="8"/>
  <c r="Q12" i="8"/>
  <c r="N12" i="8"/>
  <c r="R12" i="8"/>
  <c r="F40" i="8"/>
  <c r="Q40" i="8"/>
  <c r="N40" i="8"/>
  <c r="R40" i="8"/>
  <c r="Q11" i="8"/>
  <c r="N11" i="8"/>
  <c r="R11" i="8"/>
  <c r="F39" i="8"/>
  <c r="Q39" i="8"/>
  <c r="N39" i="8"/>
  <c r="R39" i="8"/>
  <c r="Q10" i="8"/>
  <c r="N10" i="8"/>
  <c r="R10" i="8"/>
  <c r="F38" i="8"/>
  <c r="Q38" i="8"/>
  <c r="N38" i="8"/>
  <c r="R38" i="8"/>
  <c r="Q9" i="8"/>
  <c r="N9" i="8"/>
  <c r="R9" i="8"/>
  <c r="F37" i="8"/>
  <c r="Q37" i="8"/>
  <c r="N37" i="8"/>
  <c r="R37" i="8"/>
  <c r="Q8" i="8"/>
  <c r="N8" i="8"/>
  <c r="R8" i="8"/>
  <c r="F36" i="8"/>
  <c r="Q36" i="8"/>
  <c r="N36" i="8"/>
  <c r="R36" i="8"/>
  <c r="Q7" i="8"/>
  <c r="N7" i="8"/>
  <c r="R7" i="8"/>
  <c r="F35" i="8"/>
  <c r="Q35" i="8"/>
  <c r="N35" i="8"/>
  <c r="R35" i="8"/>
  <c r="Q6" i="8"/>
  <c r="N6" i="8"/>
  <c r="R6" i="8"/>
  <c r="F34" i="8"/>
  <c r="Q34" i="8"/>
  <c r="N34" i="8"/>
  <c r="R34" i="8"/>
  <c r="Q5" i="8"/>
  <c r="N5" i="8"/>
  <c r="R5" i="8"/>
  <c r="F33" i="8"/>
  <c r="Q33" i="8"/>
  <c r="N33" i="8"/>
  <c r="R33" i="8"/>
  <c r="Q4" i="8"/>
  <c r="N4" i="8"/>
  <c r="R4" i="8"/>
  <c r="F32" i="8"/>
  <c r="Q32" i="8"/>
  <c r="N32" i="8"/>
  <c r="R32" i="8"/>
  <c r="Q3" i="8"/>
  <c r="N3" i="8"/>
  <c r="R3" i="8"/>
  <c r="F31" i="8"/>
  <c r="Q31" i="8"/>
  <c r="N31" i="8"/>
  <c r="R31" i="8"/>
  <c r="AA25" i="8"/>
  <c r="X25" i="8"/>
  <c r="AB25" i="8"/>
  <c r="AA53" i="8"/>
  <c r="X53" i="8"/>
  <c r="AB53" i="8"/>
  <c r="AA24" i="8"/>
  <c r="X24" i="8"/>
  <c r="AB24" i="8"/>
  <c r="AA52" i="8"/>
  <c r="X52" i="8"/>
  <c r="AB52" i="8"/>
  <c r="AA23" i="8"/>
  <c r="X23" i="8"/>
  <c r="AB23" i="8"/>
  <c r="AA51" i="8"/>
  <c r="X51" i="8"/>
  <c r="AB51" i="8"/>
  <c r="AA22" i="8"/>
  <c r="X22" i="8"/>
  <c r="AB22" i="8"/>
  <c r="AA50" i="8"/>
  <c r="X50" i="8"/>
  <c r="AB50" i="8"/>
  <c r="AA21" i="8"/>
  <c r="X21" i="8"/>
  <c r="AB21" i="8"/>
  <c r="AA49" i="8"/>
  <c r="X49" i="8"/>
  <c r="AB49" i="8"/>
  <c r="AA20" i="8"/>
  <c r="X20" i="8"/>
  <c r="AB20" i="8"/>
  <c r="AA48" i="8"/>
  <c r="X48" i="8"/>
  <c r="AB48" i="8"/>
  <c r="AA19" i="8"/>
  <c r="X19" i="8"/>
  <c r="AB19" i="8"/>
  <c r="AA47" i="8"/>
  <c r="X47" i="8"/>
  <c r="AB47" i="8"/>
  <c r="AA18" i="8"/>
  <c r="X18" i="8"/>
  <c r="AB18" i="8"/>
  <c r="AA46" i="8"/>
  <c r="X46" i="8"/>
  <c r="AB46" i="8"/>
  <c r="AA17" i="8"/>
  <c r="X17" i="8"/>
  <c r="AB17" i="8"/>
  <c r="AA45" i="8"/>
  <c r="X45" i="8"/>
  <c r="AB45" i="8"/>
  <c r="AA16" i="8"/>
  <c r="X16" i="8"/>
  <c r="AB16" i="8"/>
  <c r="AA44" i="8"/>
  <c r="X44" i="8"/>
  <c r="AB44" i="8"/>
  <c r="AA15" i="8"/>
  <c r="X15" i="8"/>
  <c r="AB15" i="8"/>
  <c r="AA43" i="8"/>
  <c r="X43" i="8"/>
  <c r="AB43" i="8"/>
  <c r="AA14" i="8"/>
  <c r="X14" i="8"/>
  <c r="AB14" i="8"/>
  <c r="AA42" i="8"/>
  <c r="X42" i="8"/>
  <c r="AB42" i="8"/>
  <c r="AA13" i="8"/>
  <c r="X13" i="8"/>
  <c r="AB13" i="8"/>
  <c r="AA41" i="8"/>
  <c r="X41" i="8"/>
  <c r="AB41" i="8"/>
  <c r="AA12" i="8"/>
  <c r="X12" i="8"/>
  <c r="AB12" i="8"/>
  <c r="AA40" i="8"/>
  <c r="X40" i="8"/>
  <c r="AB40" i="8"/>
  <c r="AA11" i="8"/>
  <c r="X11" i="8"/>
  <c r="AB11" i="8"/>
  <c r="AA39" i="8"/>
  <c r="X39" i="8"/>
  <c r="AB39" i="8"/>
  <c r="AA10" i="8"/>
  <c r="X10" i="8"/>
  <c r="AB10" i="8"/>
  <c r="AA38" i="8"/>
  <c r="X38" i="8"/>
  <c r="AB38" i="8"/>
  <c r="AA9" i="8"/>
  <c r="X9" i="8"/>
  <c r="AB9" i="8"/>
  <c r="AA37" i="8"/>
  <c r="X37" i="8"/>
  <c r="AB37" i="8"/>
  <c r="AA8" i="8"/>
  <c r="X8" i="8"/>
  <c r="AB8" i="8"/>
  <c r="AA36" i="8"/>
  <c r="X36" i="8"/>
  <c r="AB36" i="8"/>
  <c r="AA7" i="8"/>
  <c r="X7" i="8"/>
  <c r="AB7" i="8"/>
  <c r="AA35" i="8"/>
  <c r="X35" i="8"/>
  <c r="AB35" i="8"/>
  <c r="AA6" i="8"/>
  <c r="X6" i="8"/>
  <c r="AB6" i="8"/>
  <c r="AA34" i="8"/>
  <c r="X34" i="8"/>
  <c r="AB34" i="8"/>
  <c r="AA5" i="8"/>
  <c r="X5" i="8"/>
  <c r="AB5" i="8"/>
  <c r="AA33" i="8"/>
  <c r="X33" i="8"/>
  <c r="AB33" i="8"/>
  <c r="AA4" i="8"/>
  <c r="X4" i="8"/>
  <c r="AB4" i="8"/>
  <c r="AA32" i="8"/>
  <c r="X32" i="8"/>
  <c r="AB32" i="8"/>
  <c r="AA3" i="8"/>
  <c r="X3" i="8"/>
  <c r="AB3" i="8"/>
  <c r="AA31" i="8"/>
  <c r="X31" i="8"/>
  <c r="AB31" i="8"/>
  <c r="AK25" i="8"/>
  <c r="AH25" i="8"/>
  <c r="AL25" i="8"/>
  <c r="AK53" i="8"/>
  <c r="AH53" i="8"/>
  <c r="AL53" i="8"/>
  <c r="AK24" i="8"/>
  <c r="AH24" i="8"/>
  <c r="AL24" i="8"/>
  <c r="AK52" i="8"/>
  <c r="AH52" i="8"/>
  <c r="AL52" i="8"/>
  <c r="AK23" i="8"/>
  <c r="AH23" i="8"/>
  <c r="AL23" i="8"/>
  <c r="AK51" i="8"/>
  <c r="AH51" i="8"/>
  <c r="AL51" i="8"/>
  <c r="AK22" i="8"/>
  <c r="AH22" i="8"/>
  <c r="AL22" i="8"/>
  <c r="AK50" i="8"/>
  <c r="AH50" i="8"/>
  <c r="AL50" i="8"/>
  <c r="AK21" i="8"/>
  <c r="AH21" i="8"/>
  <c r="AL21" i="8"/>
  <c r="AK49" i="8"/>
  <c r="AH49" i="8"/>
  <c r="AL49" i="8"/>
  <c r="AK20" i="8"/>
  <c r="AH20" i="8"/>
  <c r="AL20" i="8"/>
  <c r="AK48" i="8"/>
  <c r="AH48" i="8"/>
  <c r="AL48" i="8"/>
  <c r="AK19" i="8"/>
  <c r="AH19" i="8"/>
  <c r="AL19" i="8"/>
  <c r="AK47" i="8"/>
  <c r="AH47" i="8"/>
  <c r="AL47" i="8"/>
  <c r="AK18" i="8"/>
  <c r="AH18" i="8"/>
  <c r="AL18" i="8"/>
  <c r="AK46" i="8"/>
  <c r="AH46" i="8"/>
  <c r="AL46" i="8"/>
  <c r="AK17" i="8"/>
  <c r="AH17" i="8"/>
  <c r="AL17" i="8"/>
  <c r="AK45" i="8"/>
  <c r="AH45" i="8"/>
  <c r="AL45" i="8"/>
  <c r="AK16" i="8"/>
  <c r="AH16" i="8"/>
  <c r="AL16" i="8"/>
  <c r="AK44" i="8"/>
  <c r="AH44" i="8"/>
  <c r="AL44" i="8"/>
  <c r="AK15" i="8"/>
  <c r="AH15" i="8"/>
  <c r="AL15" i="8"/>
  <c r="AK43" i="8"/>
  <c r="AH43" i="8"/>
  <c r="AL43" i="8"/>
  <c r="AK14" i="8"/>
  <c r="AH14" i="8"/>
  <c r="AL14" i="8"/>
  <c r="AK42" i="8"/>
  <c r="AH42" i="8"/>
  <c r="AL42" i="8"/>
  <c r="AK13" i="8"/>
  <c r="AH13" i="8"/>
  <c r="AL13" i="8"/>
  <c r="AK41" i="8"/>
  <c r="AH41" i="8"/>
  <c r="AL41" i="8"/>
  <c r="AK12" i="8"/>
  <c r="AH12" i="8"/>
  <c r="AL12" i="8"/>
  <c r="AK40" i="8"/>
  <c r="AH40" i="8"/>
  <c r="AL40" i="8"/>
  <c r="AK11" i="8"/>
  <c r="AH11" i="8"/>
  <c r="AL11" i="8"/>
  <c r="AK39" i="8"/>
  <c r="AH39" i="8"/>
  <c r="AL39" i="8"/>
  <c r="AK10" i="8"/>
  <c r="AH10" i="8"/>
  <c r="AL10" i="8"/>
  <c r="AK38" i="8"/>
  <c r="AH38" i="8"/>
  <c r="AL38" i="8"/>
  <c r="AK9" i="8"/>
  <c r="AH9" i="8"/>
  <c r="AL9" i="8"/>
  <c r="AK37" i="8"/>
  <c r="AH37" i="8"/>
  <c r="AL37" i="8"/>
  <c r="AK8" i="8"/>
  <c r="AH8" i="8"/>
  <c r="AL8" i="8"/>
  <c r="AK36" i="8"/>
  <c r="AH36" i="8"/>
  <c r="AL36" i="8"/>
  <c r="AK7" i="8"/>
  <c r="AH7" i="8"/>
  <c r="AL7" i="8"/>
  <c r="AK35" i="8"/>
  <c r="AH35" i="8"/>
  <c r="AL35" i="8"/>
  <c r="AK6" i="8"/>
  <c r="AH6" i="8"/>
  <c r="AL6" i="8"/>
  <c r="AK34" i="8"/>
  <c r="AH34" i="8"/>
  <c r="AL34" i="8"/>
  <c r="AK5" i="8"/>
  <c r="AH5" i="8"/>
  <c r="AL5" i="8"/>
  <c r="AK33" i="8"/>
  <c r="AH33" i="8"/>
  <c r="AL33" i="8"/>
  <c r="AK4" i="8"/>
  <c r="AH4" i="8"/>
  <c r="AL4" i="8"/>
  <c r="AK32" i="8"/>
  <c r="AH32" i="8"/>
  <c r="AL32" i="8"/>
  <c r="AK3" i="8"/>
  <c r="AH3" i="8"/>
  <c r="AL3" i="8"/>
  <c r="AK31" i="8"/>
  <c r="AH31" i="8"/>
  <c r="AL31" i="8"/>
  <c r="AU25" i="8"/>
  <c r="AR25" i="8"/>
  <c r="AV25" i="8"/>
  <c r="AU53" i="8"/>
  <c r="AR53" i="8"/>
  <c r="AV53" i="8"/>
  <c r="AU24" i="8"/>
  <c r="AR24" i="8"/>
  <c r="AV24" i="8"/>
  <c r="AU52" i="8"/>
  <c r="AR52" i="8"/>
  <c r="AV52" i="8"/>
  <c r="AU23" i="8"/>
  <c r="AR23" i="8"/>
  <c r="AV23" i="8"/>
  <c r="AU51" i="8"/>
  <c r="AR51" i="8"/>
  <c r="AV51" i="8"/>
  <c r="AU22" i="8"/>
  <c r="AR22" i="8"/>
  <c r="AV22" i="8"/>
  <c r="AU50" i="8"/>
  <c r="AR50" i="8"/>
  <c r="AV50" i="8"/>
  <c r="AU21" i="8"/>
  <c r="AR21" i="8"/>
  <c r="AV21" i="8"/>
  <c r="AU49" i="8"/>
  <c r="AR49" i="8"/>
  <c r="AV49" i="8"/>
  <c r="AU20" i="8"/>
  <c r="AR20" i="8"/>
  <c r="AV20" i="8"/>
  <c r="AU48" i="8"/>
  <c r="AR48" i="8"/>
  <c r="AV48" i="8"/>
  <c r="AU19" i="8"/>
  <c r="AR19" i="8"/>
  <c r="AV19" i="8"/>
  <c r="AU47" i="8"/>
  <c r="AR47" i="8"/>
  <c r="AV47" i="8"/>
  <c r="AU18" i="8"/>
  <c r="AR18" i="8"/>
  <c r="AV18" i="8"/>
  <c r="AU46" i="8"/>
  <c r="AR46" i="8"/>
  <c r="AV46" i="8"/>
  <c r="AU17" i="8"/>
  <c r="AR17" i="8"/>
  <c r="AV17" i="8"/>
  <c r="AU45" i="8"/>
  <c r="AR45" i="8"/>
  <c r="AV45" i="8"/>
  <c r="AU16" i="8"/>
  <c r="AR16" i="8"/>
  <c r="AV16" i="8"/>
  <c r="AU44" i="8"/>
  <c r="AR44" i="8"/>
  <c r="AV44" i="8"/>
  <c r="AU15" i="8"/>
  <c r="AR15" i="8"/>
  <c r="AV15" i="8"/>
  <c r="AU43" i="8"/>
  <c r="AR43" i="8"/>
  <c r="AV43" i="8"/>
  <c r="AU14" i="8"/>
  <c r="AR14" i="8"/>
  <c r="AV14" i="8"/>
  <c r="AU42" i="8"/>
  <c r="AR42" i="8"/>
  <c r="AV42" i="8"/>
  <c r="AU13" i="8"/>
  <c r="AR13" i="8"/>
  <c r="AV13" i="8"/>
  <c r="AU41" i="8"/>
  <c r="AR41" i="8"/>
  <c r="AV41" i="8"/>
  <c r="AU12" i="8"/>
  <c r="AR12" i="8"/>
  <c r="AV12" i="8"/>
  <c r="AU40" i="8"/>
  <c r="AR40" i="8"/>
  <c r="AV40" i="8"/>
  <c r="AU11" i="8"/>
  <c r="AR11" i="8"/>
  <c r="AV11" i="8"/>
  <c r="AU39" i="8"/>
  <c r="AR39" i="8"/>
  <c r="AV39" i="8"/>
  <c r="AU10" i="8"/>
  <c r="AR10" i="8"/>
  <c r="AV10" i="8"/>
  <c r="AU38" i="8"/>
  <c r="AR38" i="8"/>
  <c r="AV38" i="8"/>
  <c r="AU9" i="8"/>
  <c r="AR9" i="8"/>
  <c r="AV9" i="8"/>
  <c r="AU37" i="8"/>
  <c r="AR37" i="8"/>
  <c r="AV37" i="8"/>
  <c r="AU8" i="8"/>
  <c r="AR8" i="8"/>
  <c r="AV8" i="8"/>
  <c r="AU36" i="8"/>
  <c r="AR36" i="8"/>
  <c r="AV36" i="8"/>
  <c r="AU7" i="8"/>
  <c r="AR7" i="8"/>
  <c r="AV7" i="8"/>
  <c r="AU35" i="8"/>
  <c r="AR35" i="8"/>
  <c r="AV35" i="8"/>
  <c r="AU6" i="8"/>
  <c r="AR6" i="8"/>
  <c r="AV6" i="8"/>
  <c r="AU34" i="8"/>
  <c r="AR34" i="8"/>
  <c r="AV34" i="8"/>
  <c r="AU5" i="8"/>
  <c r="AR5" i="8"/>
  <c r="AV5" i="8"/>
  <c r="AU33" i="8"/>
  <c r="AR33" i="8"/>
  <c r="AV33" i="8"/>
  <c r="AU4" i="8"/>
  <c r="AR4" i="8"/>
  <c r="AV4" i="8"/>
  <c r="AU32" i="8"/>
  <c r="AR32" i="8"/>
  <c r="AV32" i="8"/>
  <c r="AU3" i="8"/>
  <c r="AR3" i="8"/>
  <c r="AV3" i="8"/>
  <c r="AU31" i="8"/>
  <c r="AR31" i="8"/>
  <c r="AV31" i="8"/>
  <c r="BE25" i="8"/>
  <c r="BB25" i="8"/>
  <c r="BF25" i="8"/>
  <c r="BE53" i="8"/>
  <c r="BB53" i="8"/>
  <c r="BF53" i="8"/>
  <c r="BE24" i="8"/>
  <c r="BB24" i="8"/>
  <c r="BF24" i="8"/>
  <c r="BE52" i="8"/>
  <c r="BB52" i="8"/>
  <c r="BF52" i="8"/>
  <c r="BE23" i="8"/>
  <c r="BB23" i="8"/>
  <c r="BF23" i="8"/>
  <c r="BE51" i="8"/>
  <c r="BB51" i="8"/>
  <c r="BF51" i="8"/>
  <c r="BE22" i="8"/>
  <c r="BB22" i="8"/>
  <c r="BF22" i="8"/>
  <c r="BE50" i="8"/>
  <c r="BB50" i="8"/>
  <c r="BF50" i="8"/>
  <c r="BE21" i="8"/>
  <c r="BB21" i="8"/>
  <c r="BF21" i="8"/>
  <c r="BE49" i="8"/>
  <c r="BB49" i="8"/>
  <c r="BF49" i="8"/>
  <c r="BE20" i="8"/>
  <c r="BB20" i="8"/>
  <c r="BF20" i="8"/>
  <c r="BE48" i="8"/>
  <c r="BB48" i="8"/>
  <c r="BF48" i="8"/>
  <c r="BE19" i="8"/>
  <c r="BB19" i="8"/>
  <c r="BF19" i="8"/>
  <c r="BE47" i="8"/>
  <c r="BB47" i="8"/>
  <c r="BF47" i="8"/>
  <c r="BE18" i="8"/>
  <c r="BB18" i="8"/>
  <c r="BF18" i="8"/>
  <c r="BE46" i="8"/>
  <c r="BB46" i="8"/>
  <c r="BF46" i="8"/>
  <c r="BE17" i="8"/>
  <c r="BB17" i="8"/>
  <c r="BF17" i="8"/>
  <c r="BE45" i="8"/>
  <c r="BB45" i="8"/>
  <c r="BF45" i="8"/>
  <c r="BE16" i="8"/>
  <c r="BB16" i="8"/>
  <c r="BF16" i="8"/>
  <c r="BE44" i="8"/>
  <c r="BB44" i="8"/>
  <c r="BF44" i="8"/>
  <c r="BE15" i="8"/>
  <c r="BB15" i="8"/>
  <c r="BF15" i="8"/>
  <c r="BE43" i="8"/>
  <c r="BB43" i="8"/>
  <c r="BF43" i="8"/>
  <c r="BE14" i="8"/>
  <c r="BB14" i="8"/>
  <c r="BF14" i="8"/>
  <c r="BE42" i="8"/>
  <c r="BB42" i="8"/>
  <c r="BF42" i="8"/>
  <c r="BE13" i="8"/>
  <c r="BB13" i="8"/>
  <c r="BF13" i="8"/>
  <c r="BE41" i="8"/>
  <c r="BB41" i="8"/>
  <c r="BF41" i="8"/>
  <c r="BE12" i="8"/>
  <c r="BB12" i="8"/>
  <c r="BF12" i="8"/>
  <c r="BE40" i="8"/>
  <c r="BB40" i="8"/>
  <c r="BF40" i="8"/>
  <c r="BE11" i="8"/>
  <c r="BB11" i="8"/>
  <c r="BF11" i="8"/>
  <c r="BE39" i="8"/>
  <c r="BB39" i="8"/>
  <c r="BF39" i="8"/>
  <c r="BE10" i="8"/>
  <c r="BB10" i="8"/>
  <c r="BF10" i="8"/>
  <c r="BE38" i="8"/>
  <c r="BB38" i="8"/>
  <c r="BF38" i="8"/>
  <c r="BE9" i="8"/>
  <c r="BB9" i="8"/>
  <c r="BF9" i="8"/>
  <c r="BE37" i="8"/>
  <c r="BB37" i="8"/>
  <c r="BF37" i="8"/>
  <c r="BE8" i="8"/>
  <c r="BB8" i="8"/>
  <c r="BF8" i="8"/>
  <c r="BE36" i="8"/>
  <c r="BB36" i="8"/>
  <c r="BF36" i="8"/>
  <c r="BE7" i="8"/>
  <c r="BB7" i="8"/>
  <c r="BF7" i="8"/>
  <c r="BE35" i="8"/>
  <c r="BB35" i="8"/>
  <c r="BF35" i="8"/>
  <c r="BE6" i="8"/>
  <c r="BB6" i="8"/>
  <c r="BF6" i="8"/>
  <c r="BE34" i="8"/>
  <c r="BB34" i="8"/>
  <c r="BF34" i="8"/>
  <c r="BE5" i="8"/>
  <c r="BB5" i="8"/>
  <c r="BF5" i="8"/>
  <c r="BE33" i="8"/>
  <c r="BB33" i="8"/>
  <c r="BF33" i="8"/>
  <c r="BE4" i="8"/>
  <c r="BB4" i="8"/>
  <c r="BF4" i="8"/>
  <c r="BE32" i="8"/>
  <c r="BB32" i="8"/>
  <c r="BF32" i="8"/>
  <c r="BE3" i="8"/>
  <c r="BB3" i="8"/>
  <c r="BF3" i="8"/>
  <c r="BE31" i="8"/>
  <c r="BB31" i="8"/>
  <c r="BF31" i="8"/>
  <c r="BO25" i="8"/>
  <c r="BL25" i="8"/>
  <c r="BP25" i="8"/>
  <c r="BO53" i="8"/>
  <c r="BL53" i="8"/>
  <c r="BP53" i="8"/>
  <c r="BO24" i="8"/>
  <c r="BL24" i="8"/>
  <c r="BP24" i="8"/>
  <c r="BO52" i="8"/>
  <c r="BL52" i="8"/>
  <c r="BP52" i="8"/>
  <c r="BO23" i="8"/>
  <c r="BL23" i="8"/>
  <c r="BP23" i="8"/>
  <c r="BO51" i="8"/>
  <c r="BL51" i="8"/>
  <c r="BP51" i="8"/>
  <c r="BO22" i="8"/>
  <c r="BL22" i="8"/>
  <c r="BP22" i="8"/>
  <c r="BO50" i="8"/>
  <c r="BL50" i="8"/>
  <c r="BP50" i="8"/>
  <c r="BO21" i="8"/>
  <c r="BL21" i="8"/>
  <c r="BP21" i="8"/>
  <c r="BO49" i="8"/>
  <c r="BL49" i="8"/>
  <c r="BP49" i="8"/>
  <c r="BO20" i="8"/>
  <c r="BL20" i="8"/>
  <c r="BP20" i="8"/>
  <c r="BO48" i="8"/>
  <c r="BL48" i="8"/>
  <c r="BP48" i="8"/>
  <c r="BO19" i="8"/>
  <c r="BL19" i="8"/>
  <c r="BP19" i="8"/>
  <c r="BO47" i="8"/>
  <c r="BL47" i="8"/>
  <c r="BP47" i="8"/>
  <c r="BO18" i="8"/>
  <c r="BL18" i="8"/>
  <c r="BP18" i="8"/>
  <c r="BO46" i="8"/>
  <c r="BL46" i="8"/>
  <c r="BP46" i="8"/>
  <c r="BO17" i="8"/>
  <c r="BL17" i="8"/>
  <c r="BP17" i="8"/>
  <c r="BO45" i="8"/>
  <c r="BL45" i="8"/>
  <c r="BP45" i="8"/>
  <c r="BO16" i="8"/>
  <c r="BL16" i="8"/>
  <c r="BP16" i="8"/>
  <c r="BO44" i="8"/>
  <c r="BL44" i="8"/>
  <c r="BP44" i="8"/>
  <c r="BO15" i="8"/>
  <c r="BL15" i="8"/>
  <c r="BP15" i="8"/>
  <c r="BO43" i="8"/>
  <c r="BL43" i="8"/>
  <c r="BP43" i="8"/>
  <c r="BO14" i="8"/>
  <c r="BL14" i="8"/>
  <c r="BP14" i="8"/>
  <c r="BO42" i="8"/>
  <c r="BL42" i="8"/>
  <c r="BP42" i="8"/>
  <c r="BO13" i="8"/>
  <c r="BL13" i="8"/>
  <c r="BP13" i="8"/>
  <c r="BO41" i="8"/>
  <c r="BL41" i="8"/>
  <c r="BP41" i="8"/>
  <c r="BO12" i="8"/>
  <c r="BL12" i="8"/>
  <c r="BP12" i="8"/>
  <c r="BO40" i="8"/>
  <c r="BL40" i="8"/>
  <c r="BP40" i="8"/>
  <c r="BO11" i="8"/>
  <c r="BL11" i="8"/>
  <c r="BP11" i="8"/>
  <c r="BO39" i="8"/>
  <c r="BL39" i="8"/>
  <c r="BP39" i="8"/>
  <c r="BO10" i="8"/>
  <c r="BL10" i="8"/>
  <c r="BP10" i="8"/>
  <c r="BO38" i="8"/>
  <c r="BL38" i="8"/>
  <c r="BP38" i="8"/>
  <c r="BO9" i="8"/>
  <c r="BL9" i="8"/>
  <c r="BP9" i="8"/>
  <c r="BO37" i="8"/>
  <c r="BL37" i="8"/>
  <c r="BP37" i="8"/>
  <c r="BO8" i="8"/>
  <c r="BL8" i="8"/>
  <c r="BP8" i="8"/>
  <c r="BO36" i="8"/>
  <c r="BL36" i="8"/>
  <c r="BP36" i="8"/>
  <c r="BO7" i="8"/>
  <c r="BL7" i="8"/>
  <c r="BP7" i="8"/>
  <c r="BO35" i="8"/>
  <c r="BL35" i="8"/>
  <c r="BP35" i="8"/>
  <c r="BO6" i="8"/>
  <c r="BL6" i="8"/>
  <c r="BP6" i="8"/>
  <c r="BO34" i="8"/>
  <c r="BL34" i="8"/>
  <c r="BP34" i="8"/>
  <c r="BO5" i="8"/>
  <c r="BL5" i="8"/>
  <c r="BP5" i="8"/>
  <c r="BO33" i="8"/>
  <c r="BL33" i="8"/>
  <c r="BP33" i="8"/>
  <c r="BO4" i="8"/>
  <c r="BL4" i="8"/>
  <c r="BP4" i="8"/>
  <c r="BO32" i="8"/>
  <c r="BL32" i="8"/>
  <c r="BP32" i="8"/>
  <c r="BO3" i="8"/>
  <c r="BL3" i="8"/>
  <c r="BP3" i="8"/>
  <c r="BO31" i="8"/>
  <c r="BL31" i="8"/>
  <c r="BP31" i="8"/>
  <c r="BZ4" i="8"/>
  <c r="BZ5" i="8"/>
  <c r="BZ6" i="8"/>
  <c r="BZ7" i="8"/>
  <c r="BZ8" i="8"/>
  <c r="BZ9" i="8"/>
  <c r="BZ10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3" i="8"/>
  <c r="BY53" i="8"/>
  <c r="BZ53" i="8"/>
  <c r="BY52" i="8"/>
  <c r="BZ52" i="8"/>
  <c r="BY51" i="8"/>
  <c r="BZ51" i="8"/>
  <c r="BY50" i="8"/>
  <c r="BZ50" i="8"/>
  <c r="BY49" i="8"/>
  <c r="BZ49" i="8"/>
  <c r="BY48" i="8"/>
  <c r="BZ48" i="8"/>
  <c r="BY47" i="8"/>
  <c r="BZ47" i="8"/>
  <c r="BY46" i="8"/>
  <c r="BZ46" i="8"/>
  <c r="BY45" i="8"/>
  <c r="BZ45" i="8"/>
  <c r="BY44" i="8"/>
  <c r="BZ44" i="8"/>
  <c r="BY43" i="8"/>
  <c r="BZ43" i="8"/>
  <c r="BY42" i="8"/>
  <c r="BZ42" i="8"/>
  <c r="BY41" i="8"/>
  <c r="BZ41" i="8"/>
  <c r="BY40" i="8"/>
  <c r="BZ40" i="8"/>
  <c r="BY39" i="8"/>
  <c r="BZ39" i="8"/>
  <c r="BY38" i="8"/>
  <c r="BZ38" i="8"/>
  <c r="BY37" i="8"/>
  <c r="BZ37" i="8"/>
  <c r="BY36" i="8"/>
  <c r="BZ36" i="8"/>
  <c r="BY35" i="8"/>
  <c r="BZ35" i="8"/>
  <c r="BY34" i="8"/>
  <c r="BZ34" i="8"/>
  <c r="BY33" i="8"/>
  <c r="BZ33" i="8"/>
  <c r="BY32" i="8"/>
  <c r="BZ32" i="8"/>
  <c r="BY31" i="8"/>
  <c r="BZ31" i="8"/>
  <c r="F27" i="2"/>
  <c r="C7" i="2"/>
  <c r="C8" i="2"/>
  <c r="AU27" i="2"/>
  <c r="C11" i="2"/>
  <c r="AR27" i="2"/>
  <c r="AV27" i="2"/>
  <c r="F57" i="2"/>
  <c r="AU57" i="2"/>
  <c r="AR57" i="2"/>
  <c r="AV57" i="2"/>
  <c r="AV86" i="2"/>
  <c r="F26" i="2"/>
  <c r="AU26" i="2"/>
  <c r="AR26" i="2"/>
  <c r="AV26" i="2"/>
  <c r="F56" i="2"/>
  <c r="AU56" i="2"/>
  <c r="AR56" i="2"/>
  <c r="AV56" i="2"/>
  <c r="AV85" i="2"/>
  <c r="F25" i="2"/>
  <c r="AU25" i="2"/>
  <c r="AR25" i="2"/>
  <c r="AV25" i="2"/>
  <c r="F55" i="2"/>
  <c r="AU55" i="2"/>
  <c r="AR55" i="2"/>
  <c r="AV55" i="2"/>
  <c r="AV84" i="2"/>
  <c r="F24" i="2"/>
  <c r="AU24" i="2"/>
  <c r="AR24" i="2"/>
  <c r="AV24" i="2"/>
  <c r="F54" i="2"/>
  <c r="AU54" i="2"/>
  <c r="AR54" i="2"/>
  <c r="AV54" i="2"/>
  <c r="AV83" i="2"/>
  <c r="F23" i="2"/>
  <c r="AU23" i="2"/>
  <c r="AR23" i="2"/>
  <c r="AV23" i="2"/>
  <c r="F53" i="2"/>
  <c r="AU53" i="2"/>
  <c r="AR53" i="2"/>
  <c r="AV53" i="2"/>
  <c r="AV82" i="2"/>
  <c r="F22" i="2"/>
  <c r="AU22" i="2"/>
  <c r="AR22" i="2"/>
  <c r="AV22" i="2"/>
  <c r="F52" i="2"/>
  <c r="AU52" i="2"/>
  <c r="AR52" i="2"/>
  <c r="AV52" i="2"/>
  <c r="AV81" i="2"/>
  <c r="F21" i="2"/>
  <c r="AU21" i="2"/>
  <c r="AR21" i="2"/>
  <c r="AV21" i="2"/>
  <c r="F51" i="2"/>
  <c r="AU51" i="2"/>
  <c r="AR51" i="2"/>
  <c r="AV51" i="2"/>
  <c r="AV80" i="2"/>
  <c r="F20" i="2"/>
  <c r="AU20" i="2"/>
  <c r="AR20" i="2"/>
  <c r="AV20" i="2"/>
  <c r="F50" i="2"/>
  <c r="AU50" i="2"/>
  <c r="AR50" i="2"/>
  <c r="AV50" i="2"/>
  <c r="AV79" i="2"/>
  <c r="F19" i="2"/>
  <c r="AU19" i="2"/>
  <c r="AR19" i="2"/>
  <c r="AV19" i="2"/>
  <c r="F49" i="2"/>
  <c r="AU49" i="2"/>
  <c r="AR49" i="2"/>
  <c r="AV49" i="2"/>
  <c r="AV78" i="2"/>
  <c r="F18" i="2"/>
  <c r="AU18" i="2"/>
  <c r="AR18" i="2"/>
  <c r="AV18" i="2"/>
  <c r="F48" i="2"/>
  <c r="AU48" i="2"/>
  <c r="AR48" i="2"/>
  <c r="AV48" i="2"/>
  <c r="AV77" i="2"/>
  <c r="F17" i="2"/>
  <c r="AU17" i="2"/>
  <c r="AR17" i="2"/>
  <c r="AV17" i="2"/>
  <c r="F47" i="2"/>
  <c r="AU47" i="2"/>
  <c r="AR47" i="2"/>
  <c r="AV47" i="2"/>
  <c r="AV76" i="2"/>
  <c r="F16" i="2"/>
  <c r="AU16" i="2"/>
  <c r="AR16" i="2"/>
  <c r="AV16" i="2"/>
  <c r="F46" i="2"/>
  <c r="AU46" i="2"/>
  <c r="AR46" i="2"/>
  <c r="AV46" i="2"/>
  <c r="AV75" i="2"/>
  <c r="F15" i="2"/>
  <c r="AU15" i="2"/>
  <c r="AR15" i="2"/>
  <c r="AV15" i="2"/>
  <c r="F45" i="2"/>
  <c r="AU45" i="2"/>
  <c r="AR45" i="2"/>
  <c r="AV45" i="2"/>
  <c r="AV74" i="2"/>
  <c r="F14" i="2"/>
  <c r="AU14" i="2"/>
  <c r="AR14" i="2"/>
  <c r="AV14" i="2"/>
  <c r="F44" i="2"/>
  <c r="AU44" i="2"/>
  <c r="AR44" i="2"/>
  <c r="AV44" i="2"/>
  <c r="AV73" i="2"/>
  <c r="F13" i="2"/>
  <c r="AU13" i="2"/>
  <c r="AR13" i="2"/>
  <c r="AV13" i="2"/>
  <c r="F43" i="2"/>
  <c r="AU43" i="2"/>
  <c r="AR43" i="2"/>
  <c r="AV43" i="2"/>
  <c r="AV72" i="2"/>
  <c r="F12" i="2"/>
  <c r="AU12" i="2"/>
  <c r="AR12" i="2"/>
  <c r="AV12" i="2"/>
  <c r="F42" i="2"/>
  <c r="AU42" i="2"/>
  <c r="AR42" i="2"/>
  <c r="AV42" i="2"/>
  <c r="AV71" i="2"/>
  <c r="F11" i="2"/>
  <c r="AU11" i="2"/>
  <c r="AR11" i="2"/>
  <c r="AV11" i="2"/>
  <c r="F41" i="2"/>
  <c r="AU41" i="2"/>
  <c r="AR41" i="2"/>
  <c r="AV41" i="2"/>
  <c r="AV70" i="2"/>
  <c r="F10" i="2"/>
  <c r="AU10" i="2"/>
  <c r="AR10" i="2"/>
  <c r="AV10" i="2"/>
  <c r="F40" i="2"/>
  <c r="AU40" i="2"/>
  <c r="AR40" i="2"/>
  <c r="AV40" i="2"/>
  <c r="AV69" i="2"/>
  <c r="F9" i="2"/>
  <c r="AU9" i="2"/>
  <c r="AR9" i="2"/>
  <c r="AV9" i="2"/>
  <c r="F39" i="2"/>
  <c r="AU39" i="2"/>
  <c r="AR39" i="2"/>
  <c r="AV39" i="2"/>
  <c r="AV68" i="2"/>
  <c r="F8" i="2"/>
  <c r="AU8" i="2"/>
  <c r="AR8" i="2"/>
  <c r="AV8" i="2"/>
  <c r="F38" i="2"/>
  <c r="AU38" i="2"/>
  <c r="AR38" i="2"/>
  <c r="AV38" i="2"/>
  <c r="AV67" i="2"/>
  <c r="F7" i="2"/>
  <c r="AU7" i="2"/>
  <c r="AR7" i="2"/>
  <c r="AV7" i="2"/>
  <c r="F37" i="2"/>
  <c r="AU37" i="2"/>
  <c r="AR37" i="2"/>
  <c r="AV37" i="2"/>
  <c r="AV66" i="2"/>
  <c r="F6" i="2"/>
  <c r="AU6" i="2"/>
  <c r="AR6" i="2"/>
  <c r="AV6" i="2"/>
  <c r="F36" i="2"/>
  <c r="AU36" i="2"/>
  <c r="AR36" i="2"/>
  <c r="AV36" i="2"/>
  <c r="AV65" i="2"/>
  <c r="F5" i="2"/>
  <c r="AU5" i="2"/>
  <c r="AR5" i="2"/>
  <c r="AV5" i="2"/>
  <c r="F35" i="2"/>
  <c r="AU35" i="2"/>
  <c r="AR35" i="2"/>
  <c r="AV35" i="2"/>
  <c r="AV64" i="2"/>
  <c r="F4" i="2"/>
  <c r="AU4" i="2"/>
  <c r="AR4" i="2"/>
  <c r="AV4" i="2"/>
  <c r="F34" i="2"/>
  <c r="AU34" i="2"/>
  <c r="AR34" i="2"/>
  <c r="AV34" i="2"/>
  <c r="AV63" i="2"/>
  <c r="F3" i="2"/>
  <c r="AU3" i="2"/>
  <c r="AV3" i="2"/>
  <c r="F33" i="2"/>
  <c r="AU33" i="2"/>
  <c r="AR33" i="2"/>
  <c r="AV33" i="2"/>
  <c r="AV62" i="2"/>
  <c r="BE27" i="2"/>
  <c r="BB27" i="2"/>
  <c r="BF27" i="2"/>
  <c r="BE57" i="2"/>
  <c r="BB57" i="2"/>
  <c r="BF57" i="2"/>
  <c r="BF86" i="2"/>
  <c r="BE26" i="2"/>
  <c r="BB26" i="2"/>
  <c r="BF26" i="2"/>
  <c r="BE56" i="2"/>
  <c r="BB56" i="2"/>
  <c r="BF56" i="2"/>
  <c r="BF85" i="2"/>
  <c r="BE25" i="2"/>
  <c r="BB25" i="2"/>
  <c r="BF25" i="2"/>
  <c r="BE55" i="2"/>
  <c r="BB55" i="2"/>
  <c r="BF55" i="2"/>
  <c r="BF84" i="2"/>
  <c r="BE24" i="2"/>
  <c r="BB24" i="2"/>
  <c r="BF24" i="2"/>
  <c r="BE54" i="2"/>
  <c r="BB54" i="2"/>
  <c r="BF54" i="2"/>
  <c r="BF83" i="2"/>
  <c r="BE23" i="2"/>
  <c r="BB23" i="2"/>
  <c r="BF23" i="2"/>
  <c r="BE53" i="2"/>
  <c r="BB53" i="2"/>
  <c r="BF53" i="2"/>
  <c r="BF82" i="2"/>
  <c r="BE22" i="2"/>
  <c r="BB22" i="2"/>
  <c r="BF22" i="2"/>
  <c r="BE52" i="2"/>
  <c r="BB52" i="2"/>
  <c r="BF52" i="2"/>
  <c r="BF81" i="2"/>
  <c r="BE21" i="2"/>
  <c r="BB21" i="2"/>
  <c r="BF21" i="2"/>
  <c r="BE51" i="2"/>
  <c r="BB51" i="2"/>
  <c r="BF51" i="2"/>
  <c r="BF80" i="2"/>
  <c r="BE20" i="2"/>
  <c r="BB20" i="2"/>
  <c r="BF20" i="2"/>
  <c r="BE50" i="2"/>
  <c r="BB50" i="2"/>
  <c r="BF50" i="2"/>
  <c r="BF79" i="2"/>
  <c r="BE19" i="2"/>
  <c r="BB19" i="2"/>
  <c r="BF19" i="2"/>
  <c r="BE49" i="2"/>
  <c r="BB49" i="2"/>
  <c r="BF49" i="2"/>
  <c r="BF78" i="2"/>
  <c r="BE18" i="2"/>
  <c r="BB18" i="2"/>
  <c r="BF18" i="2"/>
  <c r="BE48" i="2"/>
  <c r="BB48" i="2"/>
  <c r="BF48" i="2"/>
  <c r="BF77" i="2"/>
  <c r="BE17" i="2"/>
  <c r="BB17" i="2"/>
  <c r="BF17" i="2"/>
  <c r="BE47" i="2"/>
  <c r="BB47" i="2"/>
  <c r="BF47" i="2"/>
  <c r="BF76" i="2"/>
  <c r="BE16" i="2"/>
  <c r="BB16" i="2"/>
  <c r="BF16" i="2"/>
  <c r="BE46" i="2"/>
  <c r="BB46" i="2"/>
  <c r="BF46" i="2"/>
  <c r="BF75" i="2"/>
  <c r="BE15" i="2"/>
  <c r="BB15" i="2"/>
  <c r="BF15" i="2"/>
  <c r="BE45" i="2"/>
  <c r="BB45" i="2"/>
  <c r="BF45" i="2"/>
  <c r="BF74" i="2"/>
  <c r="BE14" i="2"/>
  <c r="BB14" i="2"/>
  <c r="BF14" i="2"/>
  <c r="BE44" i="2"/>
  <c r="BB44" i="2"/>
  <c r="BF44" i="2"/>
  <c r="BF73" i="2"/>
  <c r="BE13" i="2"/>
  <c r="BB13" i="2"/>
  <c r="BF13" i="2"/>
  <c r="BE43" i="2"/>
  <c r="BB43" i="2"/>
  <c r="BF43" i="2"/>
  <c r="BF72" i="2"/>
  <c r="BE12" i="2"/>
  <c r="BB12" i="2"/>
  <c r="BF12" i="2"/>
  <c r="BE42" i="2"/>
  <c r="BB42" i="2"/>
  <c r="BF42" i="2"/>
  <c r="BF71" i="2"/>
  <c r="BE11" i="2"/>
  <c r="BB11" i="2"/>
  <c r="BF11" i="2"/>
  <c r="BE41" i="2"/>
  <c r="BB41" i="2"/>
  <c r="BF41" i="2"/>
  <c r="BF70" i="2"/>
  <c r="BE10" i="2"/>
  <c r="BB10" i="2"/>
  <c r="BF10" i="2"/>
  <c r="BE40" i="2"/>
  <c r="BB40" i="2"/>
  <c r="BF40" i="2"/>
  <c r="BF69" i="2"/>
  <c r="BE9" i="2"/>
  <c r="BB9" i="2"/>
  <c r="BF9" i="2"/>
  <c r="BE39" i="2"/>
  <c r="BB39" i="2"/>
  <c r="BF39" i="2"/>
  <c r="BF68" i="2"/>
  <c r="BE8" i="2"/>
  <c r="BB8" i="2"/>
  <c r="BF8" i="2"/>
  <c r="BE38" i="2"/>
  <c r="BB38" i="2"/>
  <c r="BF38" i="2"/>
  <c r="BF67" i="2"/>
  <c r="BE7" i="2"/>
  <c r="BB7" i="2"/>
  <c r="BF7" i="2"/>
  <c r="BE37" i="2"/>
  <c r="BB37" i="2"/>
  <c r="BF37" i="2"/>
  <c r="BF66" i="2"/>
  <c r="BE6" i="2"/>
  <c r="BB6" i="2"/>
  <c r="BF6" i="2"/>
  <c r="BE36" i="2"/>
  <c r="BB36" i="2"/>
  <c r="BF36" i="2"/>
  <c r="BF65" i="2"/>
  <c r="BE5" i="2"/>
  <c r="BB5" i="2"/>
  <c r="BF5" i="2"/>
  <c r="BE35" i="2"/>
  <c r="BB35" i="2"/>
  <c r="BF35" i="2"/>
  <c r="BF64" i="2"/>
  <c r="BE4" i="2"/>
  <c r="BB4" i="2"/>
  <c r="BF4" i="2"/>
  <c r="BE34" i="2"/>
  <c r="BB34" i="2"/>
  <c r="BF34" i="2"/>
  <c r="BF63" i="2"/>
  <c r="BE3" i="2"/>
  <c r="BF3" i="2"/>
  <c r="BE33" i="2"/>
  <c r="BB33" i="2"/>
  <c r="BF33" i="2"/>
  <c r="BF62" i="2"/>
  <c r="BY27" i="2"/>
  <c r="BV27" i="2"/>
  <c r="BZ27" i="2"/>
  <c r="BY57" i="2"/>
  <c r="BV57" i="2"/>
  <c r="BZ57" i="2"/>
  <c r="BZ86" i="2"/>
  <c r="BY26" i="2"/>
  <c r="BV26" i="2"/>
  <c r="BZ26" i="2"/>
  <c r="BY56" i="2"/>
  <c r="BV56" i="2"/>
  <c r="BZ56" i="2"/>
  <c r="BZ85" i="2"/>
  <c r="BY25" i="2"/>
  <c r="BV25" i="2"/>
  <c r="BZ25" i="2"/>
  <c r="BY55" i="2"/>
  <c r="BV55" i="2"/>
  <c r="BZ55" i="2"/>
  <c r="BZ84" i="2"/>
  <c r="BY24" i="2"/>
  <c r="BV24" i="2"/>
  <c r="BZ24" i="2"/>
  <c r="BY54" i="2"/>
  <c r="BV54" i="2"/>
  <c r="BZ54" i="2"/>
  <c r="BZ83" i="2"/>
  <c r="BY23" i="2"/>
  <c r="BV23" i="2"/>
  <c r="BZ23" i="2"/>
  <c r="BY53" i="2"/>
  <c r="BV53" i="2"/>
  <c r="BZ53" i="2"/>
  <c r="BZ82" i="2"/>
  <c r="BY22" i="2"/>
  <c r="BV22" i="2"/>
  <c r="BZ22" i="2"/>
  <c r="BY52" i="2"/>
  <c r="BV52" i="2"/>
  <c r="BZ52" i="2"/>
  <c r="BZ81" i="2"/>
  <c r="BY21" i="2"/>
  <c r="BV21" i="2"/>
  <c r="BZ21" i="2"/>
  <c r="BY51" i="2"/>
  <c r="BV51" i="2"/>
  <c r="BZ51" i="2"/>
  <c r="BZ80" i="2"/>
  <c r="BY20" i="2"/>
  <c r="BV20" i="2"/>
  <c r="BZ20" i="2"/>
  <c r="BY50" i="2"/>
  <c r="BV50" i="2"/>
  <c r="BZ50" i="2"/>
  <c r="BZ79" i="2"/>
  <c r="BY19" i="2"/>
  <c r="BV19" i="2"/>
  <c r="BZ19" i="2"/>
  <c r="BY49" i="2"/>
  <c r="BV49" i="2"/>
  <c r="BZ49" i="2"/>
  <c r="BZ78" i="2"/>
  <c r="BY18" i="2"/>
  <c r="BV18" i="2"/>
  <c r="BZ18" i="2"/>
  <c r="BY48" i="2"/>
  <c r="BV48" i="2"/>
  <c r="BZ48" i="2"/>
  <c r="BZ77" i="2"/>
  <c r="BY17" i="2"/>
  <c r="BV17" i="2"/>
  <c r="BZ17" i="2"/>
  <c r="BY47" i="2"/>
  <c r="BV47" i="2"/>
  <c r="BZ47" i="2"/>
  <c r="BZ76" i="2"/>
  <c r="BY16" i="2"/>
  <c r="BV16" i="2"/>
  <c r="BZ16" i="2"/>
  <c r="BY46" i="2"/>
  <c r="BV46" i="2"/>
  <c r="BZ46" i="2"/>
  <c r="BZ75" i="2"/>
  <c r="BY15" i="2"/>
  <c r="BV15" i="2"/>
  <c r="BZ15" i="2"/>
  <c r="BY45" i="2"/>
  <c r="BV45" i="2"/>
  <c r="BZ45" i="2"/>
  <c r="BZ74" i="2"/>
  <c r="BY14" i="2"/>
  <c r="BV14" i="2"/>
  <c r="BZ14" i="2"/>
  <c r="BY44" i="2"/>
  <c r="BV44" i="2"/>
  <c r="BZ44" i="2"/>
  <c r="BZ73" i="2"/>
  <c r="BY13" i="2"/>
  <c r="BV13" i="2"/>
  <c r="BZ13" i="2"/>
  <c r="BY43" i="2"/>
  <c r="BV43" i="2"/>
  <c r="BZ43" i="2"/>
  <c r="BZ72" i="2"/>
  <c r="BY12" i="2"/>
  <c r="BV12" i="2"/>
  <c r="BZ12" i="2"/>
  <c r="BY42" i="2"/>
  <c r="BV42" i="2"/>
  <c r="BZ42" i="2"/>
  <c r="BZ71" i="2"/>
  <c r="BY11" i="2"/>
  <c r="BV11" i="2"/>
  <c r="BZ11" i="2"/>
  <c r="BY41" i="2"/>
  <c r="BV41" i="2"/>
  <c r="BZ41" i="2"/>
  <c r="BZ70" i="2"/>
  <c r="BY10" i="2"/>
  <c r="BV10" i="2"/>
  <c r="BZ10" i="2"/>
  <c r="BY40" i="2"/>
  <c r="BV40" i="2"/>
  <c r="BZ40" i="2"/>
  <c r="BZ69" i="2"/>
  <c r="BY9" i="2"/>
  <c r="BV9" i="2"/>
  <c r="BZ9" i="2"/>
  <c r="BY39" i="2"/>
  <c r="BV39" i="2"/>
  <c r="BZ39" i="2"/>
  <c r="BZ68" i="2"/>
  <c r="BY8" i="2"/>
  <c r="BV8" i="2"/>
  <c r="BZ8" i="2"/>
  <c r="BY38" i="2"/>
  <c r="BV38" i="2"/>
  <c r="BZ38" i="2"/>
  <c r="BZ67" i="2"/>
  <c r="BY7" i="2"/>
  <c r="BV7" i="2"/>
  <c r="BZ7" i="2"/>
  <c r="BY37" i="2"/>
  <c r="BV37" i="2"/>
  <c r="BZ37" i="2"/>
  <c r="BZ66" i="2"/>
  <c r="BY6" i="2"/>
  <c r="BV6" i="2"/>
  <c r="BZ6" i="2"/>
  <c r="BY36" i="2"/>
  <c r="BV36" i="2"/>
  <c r="BZ36" i="2"/>
  <c r="BZ65" i="2"/>
  <c r="BY5" i="2"/>
  <c r="BV5" i="2"/>
  <c r="BZ5" i="2"/>
  <c r="BY35" i="2"/>
  <c r="BV35" i="2"/>
  <c r="BZ35" i="2"/>
  <c r="BZ64" i="2"/>
  <c r="BY4" i="2"/>
  <c r="BV4" i="2"/>
  <c r="BZ4" i="2"/>
  <c r="BY34" i="2"/>
  <c r="BV34" i="2"/>
  <c r="BZ34" i="2"/>
  <c r="BZ63" i="2"/>
  <c r="BY3" i="2"/>
  <c r="BZ3" i="2"/>
  <c r="BY33" i="2"/>
  <c r="BZ33" i="2"/>
  <c r="BZ62" i="2"/>
  <c r="BL4" i="2"/>
  <c r="BO4" i="2"/>
  <c r="BP4" i="2"/>
  <c r="BL34" i="2"/>
  <c r="BO34" i="2"/>
  <c r="BP34" i="2"/>
  <c r="BP63" i="2"/>
  <c r="BO5" i="2"/>
  <c r="BL5" i="2"/>
  <c r="BP5" i="2"/>
  <c r="BO35" i="2"/>
  <c r="BL35" i="2"/>
  <c r="BP35" i="2"/>
  <c r="BP64" i="2"/>
  <c r="BO6" i="2"/>
  <c r="BL6" i="2"/>
  <c r="BP6" i="2"/>
  <c r="BO36" i="2"/>
  <c r="BL36" i="2"/>
  <c r="BP36" i="2"/>
  <c r="BP65" i="2"/>
  <c r="BO7" i="2"/>
  <c r="BL7" i="2"/>
  <c r="BP7" i="2"/>
  <c r="BL37" i="2"/>
  <c r="BO37" i="2"/>
  <c r="BP37" i="2"/>
  <c r="BP66" i="2"/>
  <c r="BO8" i="2"/>
  <c r="BL8" i="2"/>
  <c r="BP8" i="2"/>
  <c r="BO38" i="2"/>
  <c r="BL38" i="2"/>
  <c r="BP38" i="2"/>
  <c r="BP67" i="2"/>
  <c r="BO9" i="2"/>
  <c r="BL9" i="2"/>
  <c r="BP9" i="2"/>
  <c r="BO39" i="2"/>
  <c r="BL39" i="2"/>
  <c r="BP39" i="2"/>
  <c r="BP68" i="2"/>
  <c r="BO10" i="2"/>
  <c r="BL10" i="2"/>
  <c r="BP10" i="2"/>
  <c r="BO40" i="2"/>
  <c r="BL40" i="2"/>
  <c r="BP40" i="2"/>
  <c r="BP69" i="2"/>
  <c r="BO11" i="2"/>
  <c r="BL11" i="2"/>
  <c r="BP11" i="2"/>
  <c r="BO41" i="2"/>
  <c r="BL41" i="2"/>
  <c r="BP41" i="2"/>
  <c r="BP70" i="2"/>
  <c r="BO12" i="2"/>
  <c r="BL12" i="2"/>
  <c r="BP12" i="2"/>
  <c r="BO42" i="2"/>
  <c r="BL42" i="2"/>
  <c r="BP42" i="2"/>
  <c r="BP71" i="2"/>
  <c r="BO13" i="2"/>
  <c r="BL13" i="2"/>
  <c r="BP13" i="2"/>
  <c r="BO43" i="2"/>
  <c r="BL43" i="2"/>
  <c r="BP43" i="2"/>
  <c r="BP72" i="2"/>
  <c r="BO14" i="2"/>
  <c r="BL14" i="2"/>
  <c r="BP14" i="2"/>
  <c r="BO44" i="2"/>
  <c r="BL44" i="2"/>
  <c r="BP44" i="2"/>
  <c r="BP73" i="2"/>
  <c r="BO15" i="2"/>
  <c r="BL15" i="2"/>
  <c r="BP15" i="2"/>
  <c r="BO45" i="2"/>
  <c r="BL45" i="2"/>
  <c r="BP45" i="2"/>
  <c r="BP74" i="2"/>
  <c r="BO16" i="2"/>
  <c r="BL16" i="2"/>
  <c r="BP16" i="2"/>
  <c r="BO46" i="2"/>
  <c r="BL46" i="2"/>
  <c r="BP46" i="2"/>
  <c r="BP75" i="2"/>
  <c r="BO17" i="2"/>
  <c r="BL17" i="2"/>
  <c r="BP17" i="2"/>
  <c r="BO47" i="2"/>
  <c r="BL47" i="2"/>
  <c r="BP47" i="2"/>
  <c r="BP76" i="2"/>
  <c r="BO18" i="2"/>
  <c r="BL18" i="2"/>
  <c r="BP18" i="2"/>
  <c r="BO48" i="2"/>
  <c r="BL48" i="2"/>
  <c r="BP48" i="2"/>
  <c r="BP77" i="2"/>
  <c r="BO19" i="2"/>
  <c r="BL19" i="2"/>
  <c r="BP19" i="2"/>
  <c r="BO49" i="2"/>
  <c r="BL49" i="2"/>
  <c r="BP49" i="2"/>
  <c r="BP78" i="2"/>
  <c r="BO20" i="2"/>
  <c r="BL20" i="2"/>
  <c r="BP20" i="2"/>
  <c r="BO50" i="2"/>
  <c r="BL50" i="2"/>
  <c r="BP50" i="2"/>
  <c r="BP79" i="2"/>
  <c r="BO21" i="2"/>
  <c r="BL21" i="2"/>
  <c r="BP21" i="2"/>
  <c r="BO51" i="2"/>
  <c r="BL51" i="2"/>
  <c r="BP51" i="2"/>
  <c r="BP80" i="2"/>
  <c r="BO22" i="2"/>
  <c r="BL22" i="2"/>
  <c r="BP22" i="2"/>
  <c r="BO52" i="2"/>
  <c r="BL52" i="2"/>
  <c r="BP52" i="2"/>
  <c r="BP81" i="2"/>
  <c r="BO23" i="2"/>
  <c r="BL23" i="2"/>
  <c r="BP23" i="2"/>
  <c r="BO53" i="2"/>
  <c r="BL53" i="2"/>
  <c r="BP53" i="2"/>
  <c r="BP82" i="2"/>
  <c r="BO24" i="2"/>
  <c r="BL24" i="2"/>
  <c r="BP24" i="2"/>
  <c r="BO54" i="2"/>
  <c r="BL54" i="2"/>
  <c r="BP54" i="2"/>
  <c r="BP83" i="2"/>
  <c r="BO25" i="2"/>
  <c r="BL25" i="2"/>
  <c r="BP25" i="2"/>
  <c r="BO55" i="2"/>
  <c r="BL55" i="2"/>
  <c r="BP55" i="2"/>
  <c r="BP84" i="2"/>
  <c r="BO26" i="2"/>
  <c r="BL26" i="2"/>
  <c r="BP26" i="2"/>
  <c r="BO56" i="2"/>
  <c r="BL56" i="2"/>
  <c r="BP56" i="2"/>
  <c r="BP85" i="2"/>
  <c r="BO27" i="2"/>
  <c r="BL27" i="2"/>
  <c r="BP27" i="2"/>
  <c r="BO57" i="2"/>
  <c r="BL57" i="2"/>
  <c r="BP57" i="2"/>
  <c r="BP86" i="2"/>
  <c r="BO3" i="2"/>
  <c r="BP3" i="2"/>
  <c r="BL33" i="2"/>
  <c r="BO33" i="2"/>
  <c r="BP33" i="2"/>
  <c r="BP62" i="2"/>
  <c r="R33" i="9"/>
  <c r="BU5" i="2"/>
  <c r="BW5" i="2"/>
  <c r="S33" i="9"/>
  <c r="R34" i="9"/>
  <c r="BU6" i="2"/>
  <c r="BW6" i="2"/>
  <c r="S34" i="9"/>
  <c r="R35" i="9"/>
  <c r="BU7" i="2"/>
  <c r="BW7" i="2"/>
  <c r="S35" i="9"/>
  <c r="R36" i="9"/>
  <c r="BU8" i="2"/>
  <c r="BW8" i="2"/>
  <c r="S36" i="9"/>
  <c r="R37" i="9"/>
  <c r="BU9" i="2"/>
  <c r="BW9" i="2"/>
  <c r="S37" i="9"/>
  <c r="R38" i="9"/>
  <c r="BU10" i="2"/>
  <c r="BW10" i="2"/>
  <c r="S38" i="9"/>
  <c r="R39" i="9"/>
  <c r="BU11" i="2"/>
  <c r="BW11" i="2"/>
  <c r="S39" i="9"/>
  <c r="R40" i="9"/>
  <c r="BU12" i="2"/>
  <c r="BW12" i="2"/>
  <c r="S40" i="9"/>
  <c r="R41" i="9"/>
  <c r="BU13" i="2"/>
  <c r="BW13" i="2"/>
  <c r="S41" i="9"/>
  <c r="R42" i="9"/>
  <c r="BU14" i="2"/>
  <c r="BW14" i="2"/>
  <c r="S42" i="9"/>
  <c r="R43" i="9"/>
  <c r="BU15" i="2"/>
  <c r="BW15" i="2"/>
  <c r="S43" i="9"/>
  <c r="R44" i="9"/>
  <c r="BU16" i="2"/>
  <c r="BW16" i="2"/>
  <c r="S44" i="9"/>
  <c r="R45" i="9"/>
  <c r="BU17" i="2"/>
  <c r="BW17" i="2"/>
  <c r="S45" i="9"/>
  <c r="R46" i="9"/>
  <c r="BU18" i="2"/>
  <c r="BW18" i="2"/>
  <c r="S46" i="9"/>
  <c r="R47" i="9"/>
  <c r="BU19" i="2"/>
  <c r="BW19" i="2"/>
  <c r="S47" i="9"/>
  <c r="R48" i="9"/>
  <c r="BU20" i="2"/>
  <c r="BW20" i="2"/>
  <c r="S48" i="9"/>
  <c r="R49" i="9"/>
  <c r="BU21" i="2"/>
  <c r="BW21" i="2"/>
  <c r="S49" i="9"/>
  <c r="R50" i="9"/>
  <c r="BU22" i="2"/>
  <c r="BW22" i="2"/>
  <c r="S50" i="9"/>
  <c r="R51" i="9"/>
  <c r="BU23" i="2"/>
  <c r="BW23" i="2"/>
  <c r="S51" i="9"/>
  <c r="R52" i="9"/>
  <c r="BU24" i="2"/>
  <c r="BW24" i="2"/>
  <c r="S52" i="9"/>
  <c r="R53" i="9"/>
  <c r="BU25" i="2"/>
  <c r="BW25" i="2"/>
  <c r="S53" i="9"/>
  <c r="R54" i="9"/>
  <c r="BU26" i="2"/>
  <c r="BW26" i="2"/>
  <c r="S54" i="9"/>
  <c r="R55" i="9"/>
  <c r="BU27" i="2"/>
  <c r="BW27" i="2"/>
  <c r="S55" i="9"/>
  <c r="BU4" i="2"/>
  <c r="BW4" i="2"/>
  <c r="S32" i="9"/>
  <c r="R32" i="9"/>
  <c r="P33" i="9"/>
  <c r="BK5" i="2"/>
  <c r="BM5" i="2"/>
  <c r="Q33" i="9"/>
  <c r="P34" i="9"/>
  <c r="BK6" i="2"/>
  <c r="BM6" i="2"/>
  <c r="Q34" i="9"/>
  <c r="P35" i="9"/>
  <c r="BK7" i="2"/>
  <c r="BM7" i="2"/>
  <c r="Q35" i="9"/>
  <c r="P36" i="9"/>
  <c r="BK8" i="2"/>
  <c r="BM8" i="2"/>
  <c r="Q36" i="9"/>
  <c r="P37" i="9"/>
  <c r="BK9" i="2"/>
  <c r="BM9" i="2"/>
  <c r="Q37" i="9"/>
  <c r="P38" i="9"/>
  <c r="BK10" i="2"/>
  <c r="BM10" i="2"/>
  <c r="Q38" i="9"/>
  <c r="P39" i="9"/>
  <c r="BK11" i="2"/>
  <c r="BM11" i="2"/>
  <c r="Q39" i="9"/>
  <c r="P40" i="9"/>
  <c r="BK12" i="2"/>
  <c r="BM12" i="2"/>
  <c r="Q40" i="9"/>
  <c r="P41" i="9"/>
  <c r="BK13" i="2"/>
  <c r="BM13" i="2"/>
  <c r="Q41" i="9"/>
  <c r="P42" i="9"/>
  <c r="BK14" i="2"/>
  <c r="BM14" i="2"/>
  <c r="Q42" i="9"/>
  <c r="P43" i="9"/>
  <c r="BK15" i="2"/>
  <c r="BM15" i="2"/>
  <c r="Q43" i="9"/>
  <c r="P44" i="9"/>
  <c r="BK16" i="2"/>
  <c r="BM16" i="2"/>
  <c r="Q44" i="9"/>
  <c r="P45" i="9"/>
  <c r="BK17" i="2"/>
  <c r="BM17" i="2"/>
  <c r="Q45" i="9"/>
  <c r="P46" i="9"/>
  <c r="BK18" i="2"/>
  <c r="BM18" i="2"/>
  <c r="Q46" i="9"/>
  <c r="P47" i="9"/>
  <c r="BK19" i="2"/>
  <c r="BM19" i="2"/>
  <c r="Q47" i="9"/>
  <c r="P48" i="9"/>
  <c r="BK20" i="2"/>
  <c r="BM20" i="2"/>
  <c r="Q48" i="9"/>
  <c r="P49" i="9"/>
  <c r="BK21" i="2"/>
  <c r="BM21" i="2"/>
  <c r="Q49" i="9"/>
  <c r="P50" i="9"/>
  <c r="BK22" i="2"/>
  <c r="BM22" i="2"/>
  <c r="Q50" i="9"/>
  <c r="P51" i="9"/>
  <c r="BK23" i="2"/>
  <c r="BM23" i="2"/>
  <c r="Q51" i="9"/>
  <c r="P52" i="9"/>
  <c r="BK24" i="2"/>
  <c r="BM24" i="2"/>
  <c r="Q52" i="9"/>
  <c r="P53" i="9"/>
  <c r="BK25" i="2"/>
  <c r="BM25" i="2"/>
  <c r="Q53" i="9"/>
  <c r="P54" i="9"/>
  <c r="BK26" i="2"/>
  <c r="BM26" i="2"/>
  <c r="Q54" i="9"/>
  <c r="P55" i="9"/>
  <c r="BK27" i="2"/>
  <c r="BM27" i="2"/>
  <c r="Q55" i="9"/>
  <c r="BK4" i="2"/>
  <c r="BM4" i="2"/>
  <c r="Q32" i="9"/>
  <c r="P32" i="9"/>
  <c r="N33" i="9"/>
  <c r="BA5" i="2"/>
  <c r="BC5" i="2"/>
  <c r="O33" i="9"/>
  <c r="N34" i="9"/>
  <c r="BA6" i="2"/>
  <c r="BC6" i="2"/>
  <c r="O34" i="9"/>
  <c r="N35" i="9"/>
  <c r="BA7" i="2"/>
  <c r="BC7" i="2"/>
  <c r="O35" i="9"/>
  <c r="N36" i="9"/>
  <c r="BA8" i="2"/>
  <c r="BC8" i="2"/>
  <c r="O36" i="9"/>
  <c r="N37" i="9"/>
  <c r="BA9" i="2"/>
  <c r="BC9" i="2"/>
  <c r="O37" i="9"/>
  <c r="N38" i="9"/>
  <c r="BA10" i="2"/>
  <c r="BC10" i="2"/>
  <c r="O38" i="9"/>
  <c r="N39" i="9"/>
  <c r="BA11" i="2"/>
  <c r="BC11" i="2"/>
  <c r="O39" i="9"/>
  <c r="N40" i="9"/>
  <c r="BA12" i="2"/>
  <c r="BC12" i="2"/>
  <c r="O40" i="9"/>
  <c r="N41" i="9"/>
  <c r="BA13" i="2"/>
  <c r="BC13" i="2"/>
  <c r="O41" i="9"/>
  <c r="N42" i="9"/>
  <c r="BA14" i="2"/>
  <c r="BC14" i="2"/>
  <c r="O42" i="9"/>
  <c r="N43" i="9"/>
  <c r="BA15" i="2"/>
  <c r="BC15" i="2"/>
  <c r="O43" i="9"/>
  <c r="N44" i="9"/>
  <c r="BA16" i="2"/>
  <c r="BC16" i="2"/>
  <c r="O44" i="9"/>
  <c r="N45" i="9"/>
  <c r="BA17" i="2"/>
  <c r="BC17" i="2"/>
  <c r="O45" i="9"/>
  <c r="N46" i="9"/>
  <c r="BA18" i="2"/>
  <c r="BC18" i="2"/>
  <c r="O46" i="9"/>
  <c r="N47" i="9"/>
  <c r="BA19" i="2"/>
  <c r="BC19" i="2"/>
  <c r="O47" i="9"/>
  <c r="N48" i="9"/>
  <c r="BA20" i="2"/>
  <c r="BC20" i="2"/>
  <c r="O48" i="9"/>
  <c r="N49" i="9"/>
  <c r="BA21" i="2"/>
  <c r="BC21" i="2"/>
  <c r="O49" i="9"/>
  <c r="N50" i="9"/>
  <c r="BA22" i="2"/>
  <c r="BC22" i="2"/>
  <c r="O50" i="9"/>
  <c r="N51" i="9"/>
  <c r="BA23" i="2"/>
  <c r="BC23" i="2"/>
  <c r="O51" i="9"/>
  <c r="N52" i="9"/>
  <c r="BA24" i="2"/>
  <c r="BC24" i="2"/>
  <c r="O52" i="9"/>
  <c r="N53" i="9"/>
  <c r="BA25" i="2"/>
  <c r="BC25" i="2"/>
  <c r="O53" i="9"/>
  <c r="N54" i="9"/>
  <c r="BA26" i="2"/>
  <c r="BC26" i="2"/>
  <c r="O54" i="9"/>
  <c r="N55" i="9"/>
  <c r="BA27" i="2"/>
  <c r="BC27" i="2"/>
  <c r="O55" i="9"/>
  <c r="BA4" i="2"/>
  <c r="BC4" i="2"/>
  <c r="O32" i="9"/>
  <c r="N32" i="9"/>
  <c r="L33" i="9"/>
  <c r="AQ5" i="2"/>
  <c r="AS5" i="2"/>
  <c r="M33" i="9"/>
  <c r="L34" i="9"/>
  <c r="AQ6" i="2"/>
  <c r="AS6" i="2"/>
  <c r="M34" i="9"/>
  <c r="L35" i="9"/>
  <c r="AQ7" i="2"/>
  <c r="AS7" i="2"/>
  <c r="M35" i="9"/>
  <c r="L36" i="9"/>
  <c r="AQ8" i="2"/>
  <c r="AS8" i="2"/>
  <c r="M36" i="9"/>
  <c r="L37" i="9"/>
  <c r="AQ9" i="2"/>
  <c r="AS9" i="2"/>
  <c r="M37" i="9"/>
  <c r="L38" i="9"/>
  <c r="AQ10" i="2"/>
  <c r="AS10" i="2"/>
  <c r="M38" i="9"/>
  <c r="L39" i="9"/>
  <c r="AQ11" i="2"/>
  <c r="AS11" i="2"/>
  <c r="M39" i="9"/>
  <c r="L40" i="9"/>
  <c r="AQ12" i="2"/>
  <c r="AS12" i="2"/>
  <c r="M40" i="9"/>
  <c r="L41" i="9"/>
  <c r="AQ13" i="2"/>
  <c r="AS13" i="2"/>
  <c r="M41" i="9"/>
  <c r="L42" i="9"/>
  <c r="AQ14" i="2"/>
  <c r="AS14" i="2"/>
  <c r="M42" i="9"/>
  <c r="L43" i="9"/>
  <c r="AQ15" i="2"/>
  <c r="AS15" i="2"/>
  <c r="M43" i="9"/>
  <c r="L44" i="9"/>
  <c r="AQ16" i="2"/>
  <c r="AS16" i="2"/>
  <c r="M44" i="9"/>
  <c r="L45" i="9"/>
  <c r="AQ17" i="2"/>
  <c r="AS17" i="2"/>
  <c r="M45" i="9"/>
  <c r="L46" i="9"/>
  <c r="AQ18" i="2"/>
  <c r="AS18" i="2"/>
  <c r="M46" i="9"/>
  <c r="L47" i="9"/>
  <c r="AQ19" i="2"/>
  <c r="AS19" i="2"/>
  <c r="M47" i="9"/>
  <c r="L48" i="9"/>
  <c r="AQ20" i="2"/>
  <c r="AS20" i="2"/>
  <c r="M48" i="9"/>
  <c r="L49" i="9"/>
  <c r="AQ21" i="2"/>
  <c r="AS21" i="2"/>
  <c r="M49" i="9"/>
  <c r="L50" i="9"/>
  <c r="AQ22" i="2"/>
  <c r="AS22" i="2"/>
  <c r="M50" i="9"/>
  <c r="L51" i="9"/>
  <c r="AQ23" i="2"/>
  <c r="AS23" i="2"/>
  <c r="M51" i="9"/>
  <c r="L52" i="9"/>
  <c r="AQ24" i="2"/>
  <c r="AS24" i="2"/>
  <c r="M52" i="9"/>
  <c r="L53" i="9"/>
  <c r="AQ25" i="2"/>
  <c r="AS25" i="2"/>
  <c r="M53" i="9"/>
  <c r="L54" i="9"/>
  <c r="AQ26" i="2"/>
  <c r="AS26" i="2"/>
  <c r="M54" i="9"/>
  <c r="L55" i="9"/>
  <c r="AQ27" i="2"/>
  <c r="AS27" i="2"/>
  <c r="M55" i="9"/>
  <c r="AQ4" i="2"/>
  <c r="AS4" i="2"/>
  <c r="M32" i="9"/>
  <c r="L32" i="9"/>
  <c r="AH5" i="2"/>
  <c r="J33" i="9"/>
  <c r="AG5" i="2"/>
  <c r="AI5" i="2"/>
  <c r="K33" i="9"/>
  <c r="AH6" i="2"/>
  <c r="J34" i="9"/>
  <c r="AG6" i="2"/>
  <c r="AI6" i="2"/>
  <c r="K34" i="9"/>
  <c r="AH7" i="2"/>
  <c r="J35" i="9"/>
  <c r="AG7" i="2"/>
  <c r="AI7" i="2"/>
  <c r="K35" i="9"/>
  <c r="AH8" i="2"/>
  <c r="J36" i="9"/>
  <c r="AG8" i="2"/>
  <c r="AI8" i="2"/>
  <c r="K36" i="9"/>
  <c r="AH9" i="2"/>
  <c r="J37" i="9"/>
  <c r="AG9" i="2"/>
  <c r="AI9" i="2"/>
  <c r="K37" i="9"/>
  <c r="AH10" i="2"/>
  <c r="J38" i="9"/>
  <c r="AG10" i="2"/>
  <c r="AI10" i="2"/>
  <c r="K38" i="9"/>
  <c r="AH11" i="2"/>
  <c r="J39" i="9"/>
  <c r="AG11" i="2"/>
  <c r="AI11" i="2"/>
  <c r="K39" i="9"/>
  <c r="AH12" i="2"/>
  <c r="J40" i="9"/>
  <c r="AG12" i="2"/>
  <c r="AI12" i="2"/>
  <c r="K40" i="9"/>
  <c r="AH13" i="2"/>
  <c r="J41" i="9"/>
  <c r="AG13" i="2"/>
  <c r="AI13" i="2"/>
  <c r="K41" i="9"/>
  <c r="AH14" i="2"/>
  <c r="J42" i="9"/>
  <c r="AG14" i="2"/>
  <c r="AI14" i="2"/>
  <c r="K42" i="9"/>
  <c r="AH15" i="2"/>
  <c r="J43" i="9"/>
  <c r="AG15" i="2"/>
  <c r="AI15" i="2"/>
  <c r="K43" i="9"/>
  <c r="AH16" i="2"/>
  <c r="J44" i="9"/>
  <c r="AG16" i="2"/>
  <c r="AI16" i="2"/>
  <c r="K44" i="9"/>
  <c r="AH17" i="2"/>
  <c r="J45" i="9"/>
  <c r="AG17" i="2"/>
  <c r="AI17" i="2"/>
  <c r="K45" i="9"/>
  <c r="AH18" i="2"/>
  <c r="J46" i="9"/>
  <c r="AG18" i="2"/>
  <c r="AI18" i="2"/>
  <c r="K46" i="9"/>
  <c r="AH19" i="2"/>
  <c r="J47" i="9"/>
  <c r="AG19" i="2"/>
  <c r="AI19" i="2"/>
  <c r="K47" i="9"/>
  <c r="AH20" i="2"/>
  <c r="J48" i="9"/>
  <c r="AG20" i="2"/>
  <c r="AI20" i="2"/>
  <c r="K48" i="9"/>
  <c r="AH21" i="2"/>
  <c r="J49" i="9"/>
  <c r="AG21" i="2"/>
  <c r="AI21" i="2"/>
  <c r="K49" i="9"/>
  <c r="AH22" i="2"/>
  <c r="J50" i="9"/>
  <c r="AG22" i="2"/>
  <c r="AI22" i="2"/>
  <c r="K50" i="9"/>
  <c r="AH23" i="2"/>
  <c r="J51" i="9"/>
  <c r="AG23" i="2"/>
  <c r="AI23" i="2"/>
  <c r="K51" i="9"/>
  <c r="AH24" i="2"/>
  <c r="J52" i="9"/>
  <c r="AG24" i="2"/>
  <c r="AI24" i="2"/>
  <c r="K52" i="9"/>
  <c r="AH25" i="2"/>
  <c r="J53" i="9"/>
  <c r="AG25" i="2"/>
  <c r="AI25" i="2"/>
  <c r="K53" i="9"/>
  <c r="AH26" i="2"/>
  <c r="J54" i="9"/>
  <c r="AG26" i="2"/>
  <c r="AI26" i="2"/>
  <c r="K54" i="9"/>
  <c r="AH27" i="2"/>
  <c r="J55" i="9"/>
  <c r="AG27" i="2"/>
  <c r="AI27" i="2"/>
  <c r="K55" i="9"/>
  <c r="AG4" i="2"/>
  <c r="AH4" i="2"/>
  <c r="AI4" i="2"/>
  <c r="K32" i="9"/>
  <c r="J32" i="9"/>
  <c r="X5" i="2"/>
  <c r="H33" i="9"/>
  <c r="W5" i="2"/>
  <c r="Y5" i="2"/>
  <c r="I33" i="9"/>
  <c r="X6" i="2"/>
  <c r="H34" i="9"/>
  <c r="W6" i="2"/>
  <c r="Y6" i="2"/>
  <c r="I34" i="9"/>
  <c r="X7" i="2"/>
  <c r="H35" i="9"/>
  <c r="W7" i="2"/>
  <c r="Y7" i="2"/>
  <c r="I35" i="9"/>
  <c r="X8" i="2"/>
  <c r="H36" i="9"/>
  <c r="W8" i="2"/>
  <c r="Y8" i="2"/>
  <c r="I36" i="9"/>
  <c r="X9" i="2"/>
  <c r="H37" i="9"/>
  <c r="W9" i="2"/>
  <c r="Y9" i="2"/>
  <c r="I37" i="9"/>
  <c r="X10" i="2"/>
  <c r="H38" i="9"/>
  <c r="W10" i="2"/>
  <c r="Y10" i="2"/>
  <c r="I38" i="9"/>
  <c r="X11" i="2"/>
  <c r="H39" i="9"/>
  <c r="W11" i="2"/>
  <c r="Y11" i="2"/>
  <c r="I39" i="9"/>
  <c r="X12" i="2"/>
  <c r="H40" i="9"/>
  <c r="W12" i="2"/>
  <c r="Y12" i="2"/>
  <c r="I40" i="9"/>
  <c r="X13" i="2"/>
  <c r="H41" i="9"/>
  <c r="W13" i="2"/>
  <c r="Y13" i="2"/>
  <c r="I41" i="9"/>
  <c r="X14" i="2"/>
  <c r="H42" i="9"/>
  <c r="W14" i="2"/>
  <c r="Y14" i="2"/>
  <c r="I42" i="9"/>
  <c r="X15" i="2"/>
  <c r="H43" i="9"/>
  <c r="W15" i="2"/>
  <c r="Y15" i="2"/>
  <c r="I43" i="9"/>
  <c r="X16" i="2"/>
  <c r="H44" i="9"/>
  <c r="W16" i="2"/>
  <c r="Y16" i="2"/>
  <c r="I44" i="9"/>
  <c r="X17" i="2"/>
  <c r="H45" i="9"/>
  <c r="W17" i="2"/>
  <c r="Y17" i="2"/>
  <c r="I45" i="9"/>
  <c r="X18" i="2"/>
  <c r="H46" i="9"/>
  <c r="W18" i="2"/>
  <c r="Y18" i="2"/>
  <c r="I46" i="9"/>
  <c r="X19" i="2"/>
  <c r="H47" i="9"/>
  <c r="W19" i="2"/>
  <c r="Y19" i="2"/>
  <c r="I47" i="9"/>
  <c r="X20" i="2"/>
  <c r="H48" i="9"/>
  <c r="W20" i="2"/>
  <c r="Y20" i="2"/>
  <c r="I48" i="9"/>
  <c r="X21" i="2"/>
  <c r="H49" i="9"/>
  <c r="W21" i="2"/>
  <c r="Y21" i="2"/>
  <c r="I49" i="9"/>
  <c r="X22" i="2"/>
  <c r="H50" i="9"/>
  <c r="W22" i="2"/>
  <c r="Y22" i="2"/>
  <c r="I50" i="9"/>
  <c r="X23" i="2"/>
  <c r="H51" i="9"/>
  <c r="W23" i="2"/>
  <c r="Y23" i="2"/>
  <c r="I51" i="9"/>
  <c r="X24" i="2"/>
  <c r="H52" i="9"/>
  <c r="W24" i="2"/>
  <c r="Y24" i="2"/>
  <c r="I52" i="9"/>
  <c r="X25" i="2"/>
  <c r="H53" i="9"/>
  <c r="W25" i="2"/>
  <c r="Y25" i="2"/>
  <c r="I53" i="9"/>
  <c r="X26" i="2"/>
  <c r="H54" i="9"/>
  <c r="W26" i="2"/>
  <c r="Y26" i="2"/>
  <c r="I54" i="9"/>
  <c r="X27" i="2"/>
  <c r="H55" i="9"/>
  <c r="W27" i="2"/>
  <c r="Y27" i="2"/>
  <c r="I55" i="9"/>
  <c r="W4" i="2"/>
  <c r="X4" i="2"/>
  <c r="Y4" i="2"/>
  <c r="I32" i="9"/>
  <c r="H32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F55" i="9"/>
  <c r="C7" i="9"/>
  <c r="C5" i="9"/>
  <c r="G55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F54" i="9"/>
  <c r="G54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F53" i="9"/>
  <c r="G53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F52" i="9"/>
  <c r="G52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F51" i="9"/>
  <c r="G51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F50" i="9"/>
  <c r="G50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F49" i="9"/>
  <c r="G49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F48" i="9"/>
  <c r="G48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F47" i="9"/>
  <c r="G47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F46" i="9"/>
  <c r="G46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F45" i="9"/>
  <c r="G45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F44" i="9"/>
  <c r="G44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F43" i="9"/>
  <c r="G43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F42" i="9"/>
  <c r="G42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F41" i="9"/>
  <c r="G41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F40" i="9"/>
  <c r="G40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F39" i="9"/>
  <c r="G39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F38" i="9"/>
  <c r="G38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F37" i="9"/>
  <c r="G37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F36" i="9"/>
  <c r="G36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F35" i="9"/>
  <c r="G35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F34" i="9"/>
  <c r="G34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F33" i="9"/>
  <c r="G33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F32" i="9"/>
  <c r="G32" i="9"/>
  <c r="BN5" i="9"/>
  <c r="BU4" i="8"/>
  <c r="BW4" i="8"/>
  <c r="BU32" i="8"/>
  <c r="BW32" i="8"/>
  <c r="BW59" i="8"/>
  <c r="BO5" i="9"/>
  <c r="BN6" i="9"/>
  <c r="BU5" i="8"/>
  <c r="BW5" i="8"/>
  <c r="BU33" i="8"/>
  <c r="BW33" i="8"/>
  <c r="BW60" i="8"/>
  <c r="BO6" i="9"/>
  <c r="BN7" i="9"/>
  <c r="BU6" i="8"/>
  <c r="BW6" i="8"/>
  <c r="BU34" i="8"/>
  <c r="BW34" i="8"/>
  <c r="BW61" i="8"/>
  <c r="BO7" i="9"/>
  <c r="BN8" i="9"/>
  <c r="BU7" i="8"/>
  <c r="BW7" i="8"/>
  <c r="BU35" i="8"/>
  <c r="BW35" i="8"/>
  <c r="BW62" i="8"/>
  <c r="BO8" i="9"/>
  <c r="BN9" i="9"/>
  <c r="BU8" i="8"/>
  <c r="BW8" i="8"/>
  <c r="BU36" i="8"/>
  <c r="BW36" i="8"/>
  <c r="BW63" i="8"/>
  <c r="BO9" i="9"/>
  <c r="BN10" i="9"/>
  <c r="BU9" i="8"/>
  <c r="BW9" i="8"/>
  <c r="BU37" i="8"/>
  <c r="BW37" i="8"/>
  <c r="BW64" i="8"/>
  <c r="BO10" i="9"/>
  <c r="BN11" i="9"/>
  <c r="BU10" i="8"/>
  <c r="BW10" i="8"/>
  <c r="BU38" i="8"/>
  <c r="BW38" i="8"/>
  <c r="BW65" i="8"/>
  <c r="BO11" i="9"/>
  <c r="BN12" i="9"/>
  <c r="BU11" i="8"/>
  <c r="BW11" i="8"/>
  <c r="BU39" i="8"/>
  <c r="BW39" i="8"/>
  <c r="BW66" i="8"/>
  <c r="BO12" i="9"/>
  <c r="BN13" i="9"/>
  <c r="BU12" i="8"/>
  <c r="BW12" i="8"/>
  <c r="BU40" i="8"/>
  <c r="BW40" i="8"/>
  <c r="BW67" i="8"/>
  <c r="BO13" i="9"/>
  <c r="BN14" i="9"/>
  <c r="BU13" i="8"/>
  <c r="BW13" i="8"/>
  <c r="BU41" i="8"/>
  <c r="BW41" i="8"/>
  <c r="BW68" i="8"/>
  <c r="BO14" i="9"/>
  <c r="BN15" i="9"/>
  <c r="BU14" i="8"/>
  <c r="BW14" i="8"/>
  <c r="BU42" i="8"/>
  <c r="BW42" i="8"/>
  <c r="BW69" i="8"/>
  <c r="BO15" i="9"/>
  <c r="BN16" i="9"/>
  <c r="BU15" i="8"/>
  <c r="BW15" i="8"/>
  <c r="BU43" i="8"/>
  <c r="BW43" i="8"/>
  <c r="BW70" i="8"/>
  <c r="BO16" i="9"/>
  <c r="BN17" i="9"/>
  <c r="BU16" i="8"/>
  <c r="BW16" i="8"/>
  <c r="BU44" i="8"/>
  <c r="BW44" i="8"/>
  <c r="BW71" i="8"/>
  <c r="BO17" i="9"/>
  <c r="BN18" i="9"/>
  <c r="BU17" i="8"/>
  <c r="BW17" i="8"/>
  <c r="BU45" i="8"/>
  <c r="BW45" i="8"/>
  <c r="BW72" i="8"/>
  <c r="BO18" i="9"/>
  <c r="BN19" i="9"/>
  <c r="BU18" i="8"/>
  <c r="BW18" i="8"/>
  <c r="BU46" i="8"/>
  <c r="BW46" i="8"/>
  <c r="BW73" i="8"/>
  <c r="BO19" i="9"/>
  <c r="BN20" i="9"/>
  <c r="BU19" i="8"/>
  <c r="BW19" i="8"/>
  <c r="BU47" i="8"/>
  <c r="BW47" i="8"/>
  <c r="BW74" i="8"/>
  <c r="BO20" i="9"/>
  <c r="BN21" i="9"/>
  <c r="BU20" i="8"/>
  <c r="BW20" i="8"/>
  <c r="BU48" i="8"/>
  <c r="BW48" i="8"/>
  <c r="BW75" i="8"/>
  <c r="BO21" i="9"/>
  <c r="BN22" i="9"/>
  <c r="BU21" i="8"/>
  <c r="BW21" i="8"/>
  <c r="BU49" i="8"/>
  <c r="BW49" i="8"/>
  <c r="BW76" i="8"/>
  <c r="BO22" i="9"/>
  <c r="BN23" i="9"/>
  <c r="BU22" i="8"/>
  <c r="BW22" i="8"/>
  <c r="BU50" i="8"/>
  <c r="BW50" i="8"/>
  <c r="BW77" i="8"/>
  <c r="BO23" i="9"/>
  <c r="BN24" i="9"/>
  <c r="BU23" i="8"/>
  <c r="BW23" i="8"/>
  <c r="BU51" i="8"/>
  <c r="BW51" i="8"/>
  <c r="BW78" i="8"/>
  <c r="BO24" i="9"/>
  <c r="BN25" i="9"/>
  <c r="BU24" i="8"/>
  <c r="BW24" i="8"/>
  <c r="BU52" i="8"/>
  <c r="BW52" i="8"/>
  <c r="BW79" i="8"/>
  <c r="BO25" i="9"/>
  <c r="BN26" i="9"/>
  <c r="BU25" i="8"/>
  <c r="BW25" i="8"/>
  <c r="BU53" i="8"/>
  <c r="BW53" i="8"/>
  <c r="BW80" i="8"/>
  <c r="BO26" i="9"/>
  <c r="BU3" i="8"/>
  <c r="BW3" i="8"/>
  <c r="BU31" i="8"/>
  <c r="BW31" i="8"/>
  <c r="BW58" i="8"/>
  <c r="BO4" i="9"/>
  <c r="BN4" i="9"/>
  <c r="BL59" i="8"/>
  <c r="BL5" i="9"/>
  <c r="BK4" i="8"/>
  <c r="BM4" i="8"/>
  <c r="BK32" i="8"/>
  <c r="BM32" i="8"/>
  <c r="BM59" i="8"/>
  <c r="BM5" i="9"/>
  <c r="BL60" i="8"/>
  <c r="BL6" i="9"/>
  <c r="BK5" i="8"/>
  <c r="BM5" i="8"/>
  <c r="BK33" i="8"/>
  <c r="BM33" i="8"/>
  <c r="BM60" i="8"/>
  <c r="BM6" i="9"/>
  <c r="BL61" i="8"/>
  <c r="BL7" i="9"/>
  <c r="BK6" i="8"/>
  <c r="BM6" i="8"/>
  <c r="BK34" i="8"/>
  <c r="BM34" i="8"/>
  <c r="BM61" i="8"/>
  <c r="BM7" i="9"/>
  <c r="BL62" i="8"/>
  <c r="BL8" i="9"/>
  <c r="BK7" i="8"/>
  <c r="BM7" i="8"/>
  <c r="BK35" i="8"/>
  <c r="BM35" i="8"/>
  <c r="BM62" i="8"/>
  <c r="BM8" i="9"/>
  <c r="BL63" i="8"/>
  <c r="BL9" i="9"/>
  <c r="BK8" i="8"/>
  <c r="BM8" i="8"/>
  <c r="BK36" i="8"/>
  <c r="BM36" i="8"/>
  <c r="BM63" i="8"/>
  <c r="BM9" i="9"/>
  <c r="BL64" i="8"/>
  <c r="BL10" i="9"/>
  <c r="BK9" i="8"/>
  <c r="BM9" i="8"/>
  <c r="BK37" i="8"/>
  <c r="BM37" i="8"/>
  <c r="BM64" i="8"/>
  <c r="BM10" i="9"/>
  <c r="BL65" i="8"/>
  <c r="BL11" i="9"/>
  <c r="BK10" i="8"/>
  <c r="BM10" i="8"/>
  <c r="BK38" i="8"/>
  <c r="BM38" i="8"/>
  <c r="BM65" i="8"/>
  <c r="BM11" i="9"/>
  <c r="BL66" i="8"/>
  <c r="BL12" i="9"/>
  <c r="BK11" i="8"/>
  <c r="BM11" i="8"/>
  <c r="BK39" i="8"/>
  <c r="BM39" i="8"/>
  <c r="BM66" i="8"/>
  <c r="BM12" i="9"/>
  <c r="BL67" i="8"/>
  <c r="BL13" i="9"/>
  <c r="BK12" i="8"/>
  <c r="BM12" i="8"/>
  <c r="BK40" i="8"/>
  <c r="BM40" i="8"/>
  <c r="BM67" i="8"/>
  <c r="BM13" i="9"/>
  <c r="BL68" i="8"/>
  <c r="BL14" i="9"/>
  <c r="BK13" i="8"/>
  <c r="BM13" i="8"/>
  <c r="BK41" i="8"/>
  <c r="BM41" i="8"/>
  <c r="BM68" i="8"/>
  <c r="BM14" i="9"/>
  <c r="BL69" i="8"/>
  <c r="BL15" i="9"/>
  <c r="BK14" i="8"/>
  <c r="BM14" i="8"/>
  <c r="BK42" i="8"/>
  <c r="BM42" i="8"/>
  <c r="BM69" i="8"/>
  <c r="BM15" i="9"/>
  <c r="BL70" i="8"/>
  <c r="BL16" i="9"/>
  <c r="BK15" i="8"/>
  <c r="BM15" i="8"/>
  <c r="BK43" i="8"/>
  <c r="BM43" i="8"/>
  <c r="BM70" i="8"/>
  <c r="BM16" i="9"/>
  <c r="BL71" i="8"/>
  <c r="BL17" i="9"/>
  <c r="BK16" i="8"/>
  <c r="BM16" i="8"/>
  <c r="BK44" i="8"/>
  <c r="BM44" i="8"/>
  <c r="BM71" i="8"/>
  <c r="BM17" i="9"/>
  <c r="BL72" i="8"/>
  <c r="BL18" i="9"/>
  <c r="BK17" i="8"/>
  <c r="BM17" i="8"/>
  <c r="BK45" i="8"/>
  <c r="BM45" i="8"/>
  <c r="BM72" i="8"/>
  <c r="BM18" i="9"/>
  <c r="BL73" i="8"/>
  <c r="BL19" i="9"/>
  <c r="BK18" i="8"/>
  <c r="BM18" i="8"/>
  <c r="BK46" i="8"/>
  <c r="BM46" i="8"/>
  <c r="BM73" i="8"/>
  <c r="BM19" i="9"/>
  <c r="BL74" i="8"/>
  <c r="BL20" i="9"/>
  <c r="BK19" i="8"/>
  <c r="BM19" i="8"/>
  <c r="BK47" i="8"/>
  <c r="BM47" i="8"/>
  <c r="BM74" i="8"/>
  <c r="BM20" i="9"/>
  <c r="BL75" i="8"/>
  <c r="BL21" i="9"/>
  <c r="BK20" i="8"/>
  <c r="BM20" i="8"/>
  <c r="BK48" i="8"/>
  <c r="BM48" i="8"/>
  <c r="BM75" i="8"/>
  <c r="BM21" i="9"/>
  <c r="BL76" i="8"/>
  <c r="BL22" i="9"/>
  <c r="BK21" i="8"/>
  <c r="BM21" i="8"/>
  <c r="BK49" i="8"/>
  <c r="BM49" i="8"/>
  <c r="BM76" i="8"/>
  <c r="BM22" i="9"/>
  <c r="BL77" i="8"/>
  <c r="BL23" i="9"/>
  <c r="BK22" i="8"/>
  <c r="BM22" i="8"/>
  <c r="BK50" i="8"/>
  <c r="BM50" i="8"/>
  <c r="BM77" i="8"/>
  <c r="BM23" i="9"/>
  <c r="BL78" i="8"/>
  <c r="BL24" i="9"/>
  <c r="BK23" i="8"/>
  <c r="BM23" i="8"/>
  <c r="BK51" i="8"/>
  <c r="BM51" i="8"/>
  <c r="BM78" i="8"/>
  <c r="BM24" i="9"/>
  <c r="BL79" i="8"/>
  <c r="BL25" i="9"/>
  <c r="BK24" i="8"/>
  <c r="BM24" i="8"/>
  <c r="BK52" i="8"/>
  <c r="BM52" i="8"/>
  <c r="BM79" i="8"/>
  <c r="BM25" i="9"/>
  <c r="BL80" i="8"/>
  <c r="BL26" i="9"/>
  <c r="BK25" i="8"/>
  <c r="BM25" i="8"/>
  <c r="BK53" i="8"/>
  <c r="BM53" i="8"/>
  <c r="BM80" i="8"/>
  <c r="BM26" i="9"/>
  <c r="BK3" i="8"/>
  <c r="BM3" i="8"/>
  <c r="BK31" i="8"/>
  <c r="BM31" i="8"/>
  <c r="BM58" i="8"/>
  <c r="BM4" i="9"/>
  <c r="BL58" i="8"/>
  <c r="BL4" i="9"/>
  <c r="BB59" i="8"/>
  <c r="BJ5" i="9"/>
  <c r="BA4" i="8"/>
  <c r="BC4" i="8"/>
  <c r="BA32" i="8"/>
  <c r="BC32" i="8"/>
  <c r="BC59" i="8"/>
  <c r="BK5" i="9"/>
  <c r="BB60" i="8"/>
  <c r="BJ6" i="9"/>
  <c r="BA5" i="8"/>
  <c r="BC5" i="8"/>
  <c r="BA33" i="8"/>
  <c r="BC33" i="8"/>
  <c r="BC60" i="8"/>
  <c r="BK6" i="9"/>
  <c r="BB61" i="8"/>
  <c r="BJ7" i="9"/>
  <c r="BA6" i="8"/>
  <c r="BC6" i="8"/>
  <c r="BA34" i="8"/>
  <c r="BC34" i="8"/>
  <c r="BC61" i="8"/>
  <c r="BK7" i="9"/>
  <c r="BB62" i="8"/>
  <c r="BJ8" i="9"/>
  <c r="BA7" i="8"/>
  <c r="BC7" i="8"/>
  <c r="BA35" i="8"/>
  <c r="BC35" i="8"/>
  <c r="BC62" i="8"/>
  <c r="BK8" i="9"/>
  <c r="BB63" i="8"/>
  <c r="BJ9" i="9"/>
  <c r="BA8" i="8"/>
  <c r="BC8" i="8"/>
  <c r="BA36" i="8"/>
  <c r="BC36" i="8"/>
  <c r="BC63" i="8"/>
  <c r="BK9" i="9"/>
  <c r="BB64" i="8"/>
  <c r="BJ10" i="9"/>
  <c r="BA9" i="8"/>
  <c r="BC9" i="8"/>
  <c r="BA37" i="8"/>
  <c r="BC37" i="8"/>
  <c r="BC64" i="8"/>
  <c r="BK10" i="9"/>
  <c r="BB65" i="8"/>
  <c r="BJ11" i="9"/>
  <c r="BA10" i="8"/>
  <c r="BC10" i="8"/>
  <c r="BA38" i="8"/>
  <c r="BC38" i="8"/>
  <c r="BC65" i="8"/>
  <c r="BK11" i="9"/>
  <c r="BB66" i="8"/>
  <c r="BJ12" i="9"/>
  <c r="BA11" i="8"/>
  <c r="BC11" i="8"/>
  <c r="BA39" i="8"/>
  <c r="BC39" i="8"/>
  <c r="BC66" i="8"/>
  <c r="BK12" i="9"/>
  <c r="BB67" i="8"/>
  <c r="BJ13" i="9"/>
  <c r="BA12" i="8"/>
  <c r="BC12" i="8"/>
  <c r="BA40" i="8"/>
  <c r="BC40" i="8"/>
  <c r="BC67" i="8"/>
  <c r="BK13" i="9"/>
  <c r="BB68" i="8"/>
  <c r="BJ14" i="9"/>
  <c r="BA13" i="8"/>
  <c r="BC13" i="8"/>
  <c r="BA41" i="8"/>
  <c r="BC41" i="8"/>
  <c r="BC68" i="8"/>
  <c r="BK14" i="9"/>
  <c r="BB69" i="8"/>
  <c r="BJ15" i="9"/>
  <c r="BA14" i="8"/>
  <c r="BC14" i="8"/>
  <c r="BA42" i="8"/>
  <c r="BC42" i="8"/>
  <c r="BC69" i="8"/>
  <c r="BK15" i="9"/>
  <c r="BB70" i="8"/>
  <c r="BJ16" i="9"/>
  <c r="BA15" i="8"/>
  <c r="BC15" i="8"/>
  <c r="BA43" i="8"/>
  <c r="BC43" i="8"/>
  <c r="BC70" i="8"/>
  <c r="BK16" i="9"/>
  <c r="BB71" i="8"/>
  <c r="BJ17" i="9"/>
  <c r="BA16" i="8"/>
  <c r="BC16" i="8"/>
  <c r="BA44" i="8"/>
  <c r="BC44" i="8"/>
  <c r="BC71" i="8"/>
  <c r="BK17" i="9"/>
  <c r="BB72" i="8"/>
  <c r="BJ18" i="9"/>
  <c r="BA17" i="8"/>
  <c r="BC17" i="8"/>
  <c r="BA45" i="8"/>
  <c r="BC45" i="8"/>
  <c r="BC72" i="8"/>
  <c r="BK18" i="9"/>
  <c r="BB73" i="8"/>
  <c r="BJ19" i="9"/>
  <c r="BA18" i="8"/>
  <c r="BC18" i="8"/>
  <c r="BA46" i="8"/>
  <c r="BC46" i="8"/>
  <c r="BC73" i="8"/>
  <c r="BK19" i="9"/>
  <c r="BB74" i="8"/>
  <c r="BJ20" i="9"/>
  <c r="BA19" i="8"/>
  <c r="BC19" i="8"/>
  <c r="BA47" i="8"/>
  <c r="BC47" i="8"/>
  <c r="BC74" i="8"/>
  <c r="BK20" i="9"/>
  <c r="BB75" i="8"/>
  <c r="BJ21" i="9"/>
  <c r="BA20" i="8"/>
  <c r="BC20" i="8"/>
  <c r="BA48" i="8"/>
  <c r="BC48" i="8"/>
  <c r="BC75" i="8"/>
  <c r="BK21" i="9"/>
  <c r="BB76" i="8"/>
  <c r="BJ22" i="9"/>
  <c r="BA21" i="8"/>
  <c r="BC21" i="8"/>
  <c r="BA49" i="8"/>
  <c r="BC49" i="8"/>
  <c r="BC76" i="8"/>
  <c r="BK22" i="9"/>
  <c r="BB77" i="8"/>
  <c r="BJ23" i="9"/>
  <c r="BA22" i="8"/>
  <c r="BC22" i="8"/>
  <c r="BA50" i="8"/>
  <c r="BC50" i="8"/>
  <c r="BC77" i="8"/>
  <c r="BK23" i="9"/>
  <c r="BB78" i="8"/>
  <c r="BJ24" i="9"/>
  <c r="BA23" i="8"/>
  <c r="BC23" i="8"/>
  <c r="BA51" i="8"/>
  <c r="BC51" i="8"/>
  <c r="BC78" i="8"/>
  <c r="BK24" i="9"/>
  <c r="BB79" i="8"/>
  <c r="BJ25" i="9"/>
  <c r="BA24" i="8"/>
  <c r="BC24" i="8"/>
  <c r="BA52" i="8"/>
  <c r="BC52" i="8"/>
  <c r="BC79" i="8"/>
  <c r="BK25" i="9"/>
  <c r="BB80" i="8"/>
  <c r="BJ26" i="9"/>
  <c r="BA25" i="8"/>
  <c r="BC25" i="8"/>
  <c r="BA53" i="8"/>
  <c r="BC53" i="8"/>
  <c r="BC80" i="8"/>
  <c r="BK26" i="9"/>
  <c r="BA3" i="8"/>
  <c r="BC3" i="8"/>
  <c r="BA31" i="8"/>
  <c r="BC31" i="8"/>
  <c r="BC58" i="8"/>
  <c r="BK4" i="9"/>
  <c r="BB58" i="8"/>
  <c r="BJ4" i="9"/>
  <c r="AR59" i="8"/>
  <c r="BH5" i="9"/>
  <c r="AQ4" i="8"/>
  <c r="AS4" i="8"/>
  <c r="AQ32" i="8"/>
  <c r="AS32" i="8"/>
  <c r="AS59" i="8"/>
  <c r="BI5" i="9"/>
  <c r="AR60" i="8"/>
  <c r="BH6" i="9"/>
  <c r="AQ5" i="8"/>
  <c r="AS5" i="8"/>
  <c r="AQ33" i="8"/>
  <c r="AS33" i="8"/>
  <c r="AS60" i="8"/>
  <c r="BI6" i="9"/>
  <c r="AR61" i="8"/>
  <c r="BH7" i="9"/>
  <c r="AQ6" i="8"/>
  <c r="AS6" i="8"/>
  <c r="AQ34" i="8"/>
  <c r="AS34" i="8"/>
  <c r="AS61" i="8"/>
  <c r="BI7" i="9"/>
  <c r="AR62" i="8"/>
  <c r="BH8" i="9"/>
  <c r="AQ7" i="8"/>
  <c r="AS7" i="8"/>
  <c r="AQ35" i="8"/>
  <c r="AS35" i="8"/>
  <c r="AS62" i="8"/>
  <c r="BI8" i="9"/>
  <c r="AR63" i="8"/>
  <c r="BH9" i="9"/>
  <c r="AQ8" i="8"/>
  <c r="AS8" i="8"/>
  <c r="AQ36" i="8"/>
  <c r="AS36" i="8"/>
  <c r="AS63" i="8"/>
  <c r="BI9" i="9"/>
  <c r="AR64" i="8"/>
  <c r="BH10" i="9"/>
  <c r="AQ9" i="8"/>
  <c r="AS9" i="8"/>
  <c r="AQ37" i="8"/>
  <c r="AS37" i="8"/>
  <c r="AS64" i="8"/>
  <c r="BI10" i="9"/>
  <c r="AR65" i="8"/>
  <c r="BH11" i="9"/>
  <c r="AQ10" i="8"/>
  <c r="AS10" i="8"/>
  <c r="AQ38" i="8"/>
  <c r="AS38" i="8"/>
  <c r="AS65" i="8"/>
  <c r="BI11" i="9"/>
  <c r="AR66" i="8"/>
  <c r="BH12" i="9"/>
  <c r="AQ11" i="8"/>
  <c r="AS11" i="8"/>
  <c r="AQ39" i="8"/>
  <c r="AS39" i="8"/>
  <c r="AS66" i="8"/>
  <c r="BI12" i="9"/>
  <c r="AR67" i="8"/>
  <c r="BH13" i="9"/>
  <c r="AQ12" i="8"/>
  <c r="AS12" i="8"/>
  <c r="AQ40" i="8"/>
  <c r="AS40" i="8"/>
  <c r="AS67" i="8"/>
  <c r="BI13" i="9"/>
  <c r="AR68" i="8"/>
  <c r="BH14" i="9"/>
  <c r="AQ13" i="8"/>
  <c r="AS13" i="8"/>
  <c r="AQ41" i="8"/>
  <c r="AS41" i="8"/>
  <c r="AS68" i="8"/>
  <c r="BI14" i="9"/>
  <c r="AR69" i="8"/>
  <c r="BH15" i="9"/>
  <c r="AQ14" i="8"/>
  <c r="AS14" i="8"/>
  <c r="AQ42" i="8"/>
  <c r="AS42" i="8"/>
  <c r="AS69" i="8"/>
  <c r="BI15" i="9"/>
  <c r="AR70" i="8"/>
  <c r="BH16" i="9"/>
  <c r="AQ15" i="8"/>
  <c r="AS15" i="8"/>
  <c r="AQ43" i="8"/>
  <c r="AS43" i="8"/>
  <c r="AS70" i="8"/>
  <c r="BI16" i="9"/>
  <c r="AR71" i="8"/>
  <c r="BH17" i="9"/>
  <c r="AQ16" i="8"/>
  <c r="AS16" i="8"/>
  <c r="AQ44" i="8"/>
  <c r="AS44" i="8"/>
  <c r="AS71" i="8"/>
  <c r="BI17" i="9"/>
  <c r="AR72" i="8"/>
  <c r="BH18" i="9"/>
  <c r="AQ17" i="8"/>
  <c r="AS17" i="8"/>
  <c r="AQ45" i="8"/>
  <c r="AS45" i="8"/>
  <c r="AS72" i="8"/>
  <c r="BI18" i="9"/>
  <c r="AR73" i="8"/>
  <c r="BH19" i="9"/>
  <c r="AQ18" i="8"/>
  <c r="AS18" i="8"/>
  <c r="AQ46" i="8"/>
  <c r="AS46" i="8"/>
  <c r="AS73" i="8"/>
  <c r="BI19" i="9"/>
  <c r="AR74" i="8"/>
  <c r="BH20" i="9"/>
  <c r="AQ19" i="8"/>
  <c r="AS19" i="8"/>
  <c r="AQ47" i="8"/>
  <c r="AS47" i="8"/>
  <c r="AS74" i="8"/>
  <c r="BI20" i="9"/>
  <c r="AR75" i="8"/>
  <c r="BH21" i="9"/>
  <c r="AQ20" i="8"/>
  <c r="AS20" i="8"/>
  <c r="AQ48" i="8"/>
  <c r="AS48" i="8"/>
  <c r="AS75" i="8"/>
  <c r="BI21" i="9"/>
  <c r="AR76" i="8"/>
  <c r="BH22" i="9"/>
  <c r="AQ21" i="8"/>
  <c r="AS21" i="8"/>
  <c r="AQ49" i="8"/>
  <c r="AS49" i="8"/>
  <c r="AS76" i="8"/>
  <c r="BI22" i="9"/>
  <c r="AR77" i="8"/>
  <c r="BH23" i="9"/>
  <c r="AQ22" i="8"/>
  <c r="AS22" i="8"/>
  <c r="AQ50" i="8"/>
  <c r="AS50" i="8"/>
  <c r="AS77" i="8"/>
  <c r="BI23" i="9"/>
  <c r="AR78" i="8"/>
  <c r="BH24" i="9"/>
  <c r="AQ23" i="8"/>
  <c r="AS23" i="8"/>
  <c r="AQ51" i="8"/>
  <c r="AS51" i="8"/>
  <c r="AS78" i="8"/>
  <c r="BI24" i="9"/>
  <c r="AR79" i="8"/>
  <c r="BH25" i="9"/>
  <c r="AQ24" i="8"/>
  <c r="AS24" i="8"/>
  <c r="AQ52" i="8"/>
  <c r="AS52" i="8"/>
  <c r="AS79" i="8"/>
  <c r="BI25" i="9"/>
  <c r="AR80" i="8"/>
  <c r="BH26" i="9"/>
  <c r="AQ25" i="8"/>
  <c r="AS25" i="8"/>
  <c r="AQ53" i="8"/>
  <c r="AS53" i="8"/>
  <c r="AS80" i="8"/>
  <c r="BI26" i="9"/>
  <c r="AQ3" i="8"/>
  <c r="AS3" i="8"/>
  <c r="AQ31" i="8"/>
  <c r="AS31" i="8"/>
  <c r="AS58" i="8"/>
  <c r="BI4" i="9"/>
  <c r="AR58" i="8"/>
  <c r="BH4" i="9"/>
  <c r="AH59" i="8"/>
  <c r="BF5" i="9"/>
  <c r="AG4" i="8"/>
  <c r="AI4" i="8"/>
  <c r="AG32" i="8"/>
  <c r="AI32" i="8"/>
  <c r="AI59" i="8"/>
  <c r="BG5" i="9"/>
  <c r="AH60" i="8"/>
  <c r="BF6" i="9"/>
  <c r="AG5" i="8"/>
  <c r="AI5" i="8"/>
  <c r="AG33" i="8"/>
  <c r="AI33" i="8"/>
  <c r="AI60" i="8"/>
  <c r="BG6" i="9"/>
  <c r="AH61" i="8"/>
  <c r="BF7" i="9"/>
  <c r="AG6" i="8"/>
  <c r="AI6" i="8"/>
  <c r="AG34" i="8"/>
  <c r="AI34" i="8"/>
  <c r="AI61" i="8"/>
  <c r="BG7" i="9"/>
  <c r="AH62" i="8"/>
  <c r="BF8" i="9"/>
  <c r="AG7" i="8"/>
  <c r="AI7" i="8"/>
  <c r="AG35" i="8"/>
  <c r="AI35" i="8"/>
  <c r="AI62" i="8"/>
  <c r="BG8" i="9"/>
  <c r="AH63" i="8"/>
  <c r="BF9" i="9"/>
  <c r="AG8" i="8"/>
  <c r="AI8" i="8"/>
  <c r="AG36" i="8"/>
  <c r="AI36" i="8"/>
  <c r="AI63" i="8"/>
  <c r="BG9" i="9"/>
  <c r="AH64" i="8"/>
  <c r="BF10" i="9"/>
  <c r="AG9" i="8"/>
  <c r="AI9" i="8"/>
  <c r="AG37" i="8"/>
  <c r="AI37" i="8"/>
  <c r="AI64" i="8"/>
  <c r="BG10" i="9"/>
  <c r="AH65" i="8"/>
  <c r="BF11" i="9"/>
  <c r="AG10" i="8"/>
  <c r="AI10" i="8"/>
  <c r="AG38" i="8"/>
  <c r="AI38" i="8"/>
  <c r="AI65" i="8"/>
  <c r="BG11" i="9"/>
  <c r="AH66" i="8"/>
  <c r="BF12" i="9"/>
  <c r="AG11" i="8"/>
  <c r="AI11" i="8"/>
  <c r="AG39" i="8"/>
  <c r="AI39" i="8"/>
  <c r="AI66" i="8"/>
  <c r="BG12" i="9"/>
  <c r="AH67" i="8"/>
  <c r="BF13" i="9"/>
  <c r="AG12" i="8"/>
  <c r="AI12" i="8"/>
  <c r="AG40" i="8"/>
  <c r="AI40" i="8"/>
  <c r="AI67" i="8"/>
  <c r="BG13" i="9"/>
  <c r="AH68" i="8"/>
  <c r="BF14" i="9"/>
  <c r="AG13" i="8"/>
  <c r="AI13" i="8"/>
  <c r="AG41" i="8"/>
  <c r="AI41" i="8"/>
  <c r="AI68" i="8"/>
  <c r="BG14" i="9"/>
  <c r="AH69" i="8"/>
  <c r="BF15" i="9"/>
  <c r="AG14" i="8"/>
  <c r="AI14" i="8"/>
  <c r="AG42" i="8"/>
  <c r="AI42" i="8"/>
  <c r="AI69" i="8"/>
  <c r="BG15" i="9"/>
  <c r="AH70" i="8"/>
  <c r="BF16" i="9"/>
  <c r="AG15" i="8"/>
  <c r="AI15" i="8"/>
  <c r="AG43" i="8"/>
  <c r="AI43" i="8"/>
  <c r="AI70" i="8"/>
  <c r="BG16" i="9"/>
  <c r="AH71" i="8"/>
  <c r="BF17" i="9"/>
  <c r="AG16" i="8"/>
  <c r="AI16" i="8"/>
  <c r="AG44" i="8"/>
  <c r="AI44" i="8"/>
  <c r="AI71" i="8"/>
  <c r="BG17" i="9"/>
  <c r="AH72" i="8"/>
  <c r="BF18" i="9"/>
  <c r="AG17" i="8"/>
  <c r="AI17" i="8"/>
  <c r="AG45" i="8"/>
  <c r="AI45" i="8"/>
  <c r="AI72" i="8"/>
  <c r="BG18" i="9"/>
  <c r="AH73" i="8"/>
  <c r="BF19" i="9"/>
  <c r="AG18" i="8"/>
  <c r="AI18" i="8"/>
  <c r="AG46" i="8"/>
  <c r="AI46" i="8"/>
  <c r="AI73" i="8"/>
  <c r="BG19" i="9"/>
  <c r="AH74" i="8"/>
  <c r="BF20" i="9"/>
  <c r="AG19" i="8"/>
  <c r="AI19" i="8"/>
  <c r="AG47" i="8"/>
  <c r="AI47" i="8"/>
  <c r="AI74" i="8"/>
  <c r="BG20" i="9"/>
  <c r="AH75" i="8"/>
  <c r="BF21" i="9"/>
  <c r="AG20" i="8"/>
  <c r="AI20" i="8"/>
  <c r="AG48" i="8"/>
  <c r="AI48" i="8"/>
  <c r="AI75" i="8"/>
  <c r="BG21" i="9"/>
  <c r="AH76" i="8"/>
  <c r="BF22" i="9"/>
  <c r="AG21" i="8"/>
  <c r="AI21" i="8"/>
  <c r="AG49" i="8"/>
  <c r="AI49" i="8"/>
  <c r="AI76" i="8"/>
  <c r="BG22" i="9"/>
  <c r="AH77" i="8"/>
  <c r="BF23" i="9"/>
  <c r="AG22" i="8"/>
  <c r="AI22" i="8"/>
  <c r="AG50" i="8"/>
  <c r="AI50" i="8"/>
  <c r="AI77" i="8"/>
  <c r="BG23" i="9"/>
  <c r="AH78" i="8"/>
  <c r="BF24" i="9"/>
  <c r="AG23" i="8"/>
  <c r="AI23" i="8"/>
  <c r="AG51" i="8"/>
  <c r="AI51" i="8"/>
  <c r="AI78" i="8"/>
  <c r="BG24" i="9"/>
  <c r="AH79" i="8"/>
  <c r="BF25" i="9"/>
  <c r="AG24" i="8"/>
  <c r="AI24" i="8"/>
  <c r="AG52" i="8"/>
  <c r="AI52" i="8"/>
  <c r="AI79" i="8"/>
  <c r="BG25" i="9"/>
  <c r="AH80" i="8"/>
  <c r="BF26" i="9"/>
  <c r="AG25" i="8"/>
  <c r="AI25" i="8"/>
  <c r="AG53" i="8"/>
  <c r="AI53" i="8"/>
  <c r="AI80" i="8"/>
  <c r="BG26" i="9"/>
  <c r="AG3" i="8"/>
  <c r="AI3" i="8"/>
  <c r="AG31" i="8"/>
  <c r="AI31" i="8"/>
  <c r="AI58" i="8"/>
  <c r="BG4" i="9"/>
  <c r="AH58" i="8"/>
  <c r="BF4" i="9"/>
  <c r="X59" i="8"/>
  <c r="BD5" i="9"/>
  <c r="W4" i="8"/>
  <c r="Y4" i="8"/>
  <c r="W32" i="8"/>
  <c r="Y32" i="8"/>
  <c r="Y59" i="8"/>
  <c r="BE5" i="9"/>
  <c r="X60" i="8"/>
  <c r="BD6" i="9"/>
  <c r="W5" i="8"/>
  <c r="Y5" i="8"/>
  <c r="W33" i="8"/>
  <c r="Y33" i="8"/>
  <c r="Y60" i="8"/>
  <c r="BE6" i="9"/>
  <c r="X61" i="8"/>
  <c r="BD7" i="9"/>
  <c r="W6" i="8"/>
  <c r="Y6" i="8"/>
  <c r="W34" i="8"/>
  <c r="Y34" i="8"/>
  <c r="Y61" i="8"/>
  <c r="BE7" i="9"/>
  <c r="X62" i="8"/>
  <c r="BD8" i="9"/>
  <c r="W7" i="8"/>
  <c r="Y7" i="8"/>
  <c r="W35" i="8"/>
  <c r="Y35" i="8"/>
  <c r="Y62" i="8"/>
  <c r="BE8" i="9"/>
  <c r="X63" i="8"/>
  <c r="BD9" i="9"/>
  <c r="W8" i="8"/>
  <c r="Y8" i="8"/>
  <c r="W36" i="8"/>
  <c r="Y36" i="8"/>
  <c r="Y63" i="8"/>
  <c r="BE9" i="9"/>
  <c r="X64" i="8"/>
  <c r="BD10" i="9"/>
  <c r="W9" i="8"/>
  <c r="Y9" i="8"/>
  <c r="W37" i="8"/>
  <c r="Y37" i="8"/>
  <c r="Y64" i="8"/>
  <c r="BE10" i="9"/>
  <c r="X65" i="8"/>
  <c r="BD11" i="9"/>
  <c r="W10" i="8"/>
  <c r="Y10" i="8"/>
  <c r="W38" i="8"/>
  <c r="Y38" i="8"/>
  <c r="Y65" i="8"/>
  <c r="BE11" i="9"/>
  <c r="X66" i="8"/>
  <c r="BD12" i="9"/>
  <c r="W11" i="8"/>
  <c r="Y11" i="8"/>
  <c r="W39" i="8"/>
  <c r="Y39" i="8"/>
  <c r="Y66" i="8"/>
  <c r="BE12" i="9"/>
  <c r="X67" i="8"/>
  <c r="BD13" i="9"/>
  <c r="W12" i="8"/>
  <c r="Y12" i="8"/>
  <c r="W40" i="8"/>
  <c r="Y40" i="8"/>
  <c r="Y67" i="8"/>
  <c r="BE13" i="9"/>
  <c r="X68" i="8"/>
  <c r="BD14" i="9"/>
  <c r="W13" i="8"/>
  <c r="Y13" i="8"/>
  <c r="W41" i="8"/>
  <c r="Y41" i="8"/>
  <c r="Y68" i="8"/>
  <c r="BE14" i="9"/>
  <c r="X69" i="8"/>
  <c r="BD15" i="9"/>
  <c r="W14" i="8"/>
  <c r="Y14" i="8"/>
  <c r="W42" i="8"/>
  <c r="Y42" i="8"/>
  <c r="Y69" i="8"/>
  <c r="BE15" i="9"/>
  <c r="X70" i="8"/>
  <c r="BD16" i="9"/>
  <c r="W15" i="8"/>
  <c r="Y15" i="8"/>
  <c r="W43" i="8"/>
  <c r="Y43" i="8"/>
  <c r="Y70" i="8"/>
  <c r="BE16" i="9"/>
  <c r="X71" i="8"/>
  <c r="BD17" i="9"/>
  <c r="W16" i="8"/>
  <c r="Y16" i="8"/>
  <c r="W44" i="8"/>
  <c r="Y44" i="8"/>
  <c r="Y71" i="8"/>
  <c r="BE17" i="9"/>
  <c r="X72" i="8"/>
  <c r="BD18" i="9"/>
  <c r="W17" i="8"/>
  <c r="Y17" i="8"/>
  <c r="W45" i="8"/>
  <c r="Y45" i="8"/>
  <c r="Y72" i="8"/>
  <c r="BE18" i="9"/>
  <c r="X73" i="8"/>
  <c r="BD19" i="9"/>
  <c r="W18" i="8"/>
  <c r="Y18" i="8"/>
  <c r="W46" i="8"/>
  <c r="Y46" i="8"/>
  <c r="Y73" i="8"/>
  <c r="BE19" i="9"/>
  <c r="X74" i="8"/>
  <c r="BD20" i="9"/>
  <c r="W19" i="8"/>
  <c r="Y19" i="8"/>
  <c r="W47" i="8"/>
  <c r="Y47" i="8"/>
  <c r="Y74" i="8"/>
  <c r="BE20" i="9"/>
  <c r="X75" i="8"/>
  <c r="BD21" i="9"/>
  <c r="W20" i="8"/>
  <c r="Y20" i="8"/>
  <c r="W48" i="8"/>
  <c r="Y48" i="8"/>
  <c r="Y75" i="8"/>
  <c r="BE21" i="9"/>
  <c r="X76" i="8"/>
  <c r="BD22" i="9"/>
  <c r="W21" i="8"/>
  <c r="Y21" i="8"/>
  <c r="W49" i="8"/>
  <c r="Y49" i="8"/>
  <c r="Y76" i="8"/>
  <c r="BE22" i="9"/>
  <c r="X77" i="8"/>
  <c r="BD23" i="9"/>
  <c r="W22" i="8"/>
  <c r="Y22" i="8"/>
  <c r="W50" i="8"/>
  <c r="Y50" i="8"/>
  <c r="Y77" i="8"/>
  <c r="BE23" i="9"/>
  <c r="X78" i="8"/>
  <c r="BD24" i="9"/>
  <c r="W23" i="8"/>
  <c r="Y23" i="8"/>
  <c r="W51" i="8"/>
  <c r="Y51" i="8"/>
  <c r="Y78" i="8"/>
  <c r="BE24" i="9"/>
  <c r="X79" i="8"/>
  <c r="BD25" i="9"/>
  <c r="W24" i="8"/>
  <c r="Y24" i="8"/>
  <c r="W52" i="8"/>
  <c r="Y52" i="8"/>
  <c r="Y79" i="8"/>
  <c r="BE25" i="9"/>
  <c r="X80" i="8"/>
  <c r="BD26" i="9"/>
  <c r="W25" i="8"/>
  <c r="Y25" i="8"/>
  <c r="W53" i="8"/>
  <c r="Y53" i="8"/>
  <c r="Y80" i="8"/>
  <c r="BE26" i="9"/>
  <c r="W3" i="8"/>
  <c r="Y3" i="8"/>
  <c r="W31" i="8"/>
  <c r="Y31" i="8"/>
  <c r="Y58" i="8"/>
  <c r="BE4" i="9"/>
  <c r="X58" i="8"/>
  <c r="BD4" i="9"/>
  <c r="C11" i="7"/>
  <c r="C7" i="7"/>
  <c r="BV4" i="7"/>
  <c r="BV33" i="7"/>
  <c r="BV61" i="7"/>
  <c r="BB4" i="9"/>
  <c r="BU4" i="7"/>
  <c r="BW4" i="7"/>
  <c r="BU33" i="7"/>
  <c r="BW33" i="7"/>
  <c r="BW61" i="7"/>
  <c r="BC4" i="9"/>
  <c r="BV5" i="7"/>
  <c r="BV34" i="7"/>
  <c r="BV62" i="7"/>
  <c r="BB5" i="9"/>
  <c r="BU5" i="7"/>
  <c r="BW5" i="7"/>
  <c r="BU34" i="7"/>
  <c r="BW34" i="7"/>
  <c r="BW62" i="7"/>
  <c r="BC5" i="9"/>
  <c r="BV6" i="7"/>
  <c r="BV35" i="7"/>
  <c r="BV63" i="7"/>
  <c r="BB6" i="9"/>
  <c r="BU6" i="7"/>
  <c r="BW6" i="7"/>
  <c r="BU35" i="7"/>
  <c r="BW35" i="7"/>
  <c r="BW63" i="7"/>
  <c r="BC6" i="9"/>
  <c r="BV7" i="7"/>
  <c r="BV36" i="7"/>
  <c r="BV64" i="7"/>
  <c r="BB7" i="9"/>
  <c r="BU7" i="7"/>
  <c r="BW7" i="7"/>
  <c r="BU36" i="7"/>
  <c r="BW36" i="7"/>
  <c r="BW64" i="7"/>
  <c r="BC7" i="9"/>
  <c r="BV8" i="7"/>
  <c r="BV37" i="7"/>
  <c r="BV65" i="7"/>
  <c r="BB8" i="9"/>
  <c r="BU8" i="7"/>
  <c r="BW8" i="7"/>
  <c r="BU37" i="7"/>
  <c r="BW37" i="7"/>
  <c r="BW65" i="7"/>
  <c r="BC8" i="9"/>
  <c r="BV9" i="7"/>
  <c r="BV38" i="7"/>
  <c r="BV66" i="7"/>
  <c r="BB9" i="9"/>
  <c r="BU9" i="7"/>
  <c r="BW9" i="7"/>
  <c r="BU38" i="7"/>
  <c r="BW38" i="7"/>
  <c r="BW66" i="7"/>
  <c r="BC9" i="9"/>
  <c r="BV10" i="7"/>
  <c r="BV39" i="7"/>
  <c r="BV67" i="7"/>
  <c r="BB10" i="9"/>
  <c r="BU10" i="7"/>
  <c r="BW10" i="7"/>
  <c r="BU39" i="7"/>
  <c r="BW39" i="7"/>
  <c r="BW67" i="7"/>
  <c r="BC10" i="9"/>
  <c r="BV11" i="7"/>
  <c r="BV40" i="7"/>
  <c r="BV68" i="7"/>
  <c r="BB11" i="9"/>
  <c r="BU11" i="7"/>
  <c r="BW11" i="7"/>
  <c r="BU40" i="7"/>
  <c r="BW40" i="7"/>
  <c r="BW68" i="7"/>
  <c r="BC11" i="9"/>
  <c r="BV12" i="7"/>
  <c r="BV41" i="7"/>
  <c r="BV69" i="7"/>
  <c r="BB12" i="9"/>
  <c r="BU12" i="7"/>
  <c r="BW12" i="7"/>
  <c r="BU41" i="7"/>
  <c r="BW41" i="7"/>
  <c r="BW69" i="7"/>
  <c r="BC12" i="9"/>
  <c r="BV13" i="7"/>
  <c r="BV42" i="7"/>
  <c r="BV70" i="7"/>
  <c r="BB13" i="9"/>
  <c r="BU13" i="7"/>
  <c r="BW13" i="7"/>
  <c r="BU42" i="7"/>
  <c r="BW42" i="7"/>
  <c r="BW70" i="7"/>
  <c r="BC13" i="9"/>
  <c r="BV14" i="7"/>
  <c r="BV43" i="7"/>
  <c r="BV71" i="7"/>
  <c r="BB14" i="9"/>
  <c r="BU14" i="7"/>
  <c r="BW14" i="7"/>
  <c r="BU43" i="7"/>
  <c r="BW43" i="7"/>
  <c r="BW71" i="7"/>
  <c r="BC14" i="9"/>
  <c r="BV15" i="7"/>
  <c r="BV44" i="7"/>
  <c r="BV72" i="7"/>
  <c r="BB15" i="9"/>
  <c r="BU15" i="7"/>
  <c r="BW15" i="7"/>
  <c r="BU44" i="7"/>
  <c r="BW44" i="7"/>
  <c r="BW72" i="7"/>
  <c r="BC15" i="9"/>
  <c r="BV16" i="7"/>
  <c r="BV45" i="7"/>
  <c r="BV73" i="7"/>
  <c r="BB16" i="9"/>
  <c r="BU16" i="7"/>
  <c r="BW16" i="7"/>
  <c r="BU45" i="7"/>
  <c r="BW45" i="7"/>
  <c r="BW73" i="7"/>
  <c r="BC16" i="9"/>
  <c r="BV17" i="7"/>
  <c r="BV46" i="7"/>
  <c r="BV74" i="7"/>
  <c r="BB17" i="9"/>
  <c r="BU17" i="7"/>
  <c r="BW17" i="7"/>
  <c r="BU46" i="7"/>
  <c r="BW46" i="7"/>
  <c r="BW74" i="7"/>
  <c r="BC17" i="9"/>
  <c r="BV18" i="7"/>
  <c r="BV47" i="7"/>
  <c r="BV75" i="7"/>
  <c r="BB18" i="9"/>
  <c r="BU18" i="7"/>
  <c r="BW18" i="7"/>
  <c r="BU47" i="7"/>
  <c r="BW47" i="7"/>
  <c r="BW75" i="7"/>
  <c r="BC18" i="9"/>
  <c r="BV19" i="7"/>
  <c r="BV48" i="7"/>
  <c r="BV76" i="7"/>
  <c r="BB19" i="9"/>
  <c r="BU19" i="7"/>
  <c r="BW19" i="7"/>
  <c r="BU48" i="7"/>
  <c r="BW48" i="7"/>
  <c r="BW76" i="7"/>
  <c r="BC19" i="9"/>
  <c r="BV20" i="7"/>
  <c r="BV49" i="7"/>
  <c r="BV77" i="7"/>
  <c r="BB20" i="9"/>
  <c r="BU20" i="7"/>
  <c r="BW20" i="7"/>
  <c r="BU49" i="7"/>
  <c r="BW49" i="7"/>
  <c r="BW77" i="7"/>
  <c r="BC20" i="9"/>
  <c r="BV21" i="7"/>
  <c r="BV50" i="7"/>
  <c r="BV78" i="7"/>
  <c r="BB21" i="9"/>
  <c r="BU21" i="7"/>
  <c r="BW21" i="7"/>
  <c r="BU50" i="7"/>
  <c r="BW50" i="7"/>
  <c r="BW78" i="7"/>
  <c r="BC21" i="9"/>
  <c r="BV22" i="7"/>
  <c r="BV51" i="7"/>
  <c r="BV79" i="7"/>
  <c r="BB22" i="9"/>
  <c r="BU22" i="7"/>
  <c r="BW22" i="7"/>
  <c r="BU51" i="7"/>
  <c r="BW51" i="7"/>
  <c r="BW79" i="7"/>
  <c r="BC22" i="9"/>
  <c r="BV23" i="7"/>
  <c r="BV52" i="7"/>
  <c r="BV80" i="7"/>
  <c r="BB23" i="9"/>
  <c r="BU23" i="7"/>
  <c r="BW23" i="7"/>
  <c r="BU52" i="7"/>
  <c r="BW52" i="7"/>
  <c r="BW80" i="7"/>
  <c r="BC23" i="9"/>
  <c r="BV24" i="7"/>
  <c r="BV53" i="7"/>
  <c r="BV81" i="7"/>
  <c r="BB24" i="9"/>
  <c r="BU24" i="7"/>
  <c r="BW24" i="7"/>
  <c r="BU53" i="7"/>
  <c r="BW53" i="7"/>
  <c r="BW81" i="7"/>
  <c r="BC24" i="9"/>
  <c r="BV25" i="7"/>
  <c r="BV54" i="7"/>
  <c r="BV82" i="7"/>
  <c r="BB25" i="9"/>
  <c r="BU25" i="7"/>
  <c r="BW25" i="7"/>
  <c r="BU54" i="7"/>
  <c r="BW54" i="7"/>
  <c r="BW82" i="7"/>
  <c r="BC25" i="9"/>
  <c r="BV26" i="7"/>
  <c r="BV55" i="7"/>
  <c r="BV83" i="7"/>
  <c r="BB26" i="9"/>
  <c r="BU26" i="7"/>
  <c r="BW26" i="7"/>
  <c r="BU55" i="7"/>
  <c r="BW55" i="7"/>
  <c r="BW83" i="7"/>
  <c r="BC26" i="9"/>
  <c r="BU3" i="7"/>
  <c r="BV3" i="7"/>
  <c r="BW3" i="7"/>
  <c r="BU32" i="7"/>
  <c r="BV32" i="7"/>
  <c r="BW32" i="7"/>
  <c r="BW60" i="7"/>
  <c r="BC3" i="9"/>
  <c r="BV60" i="7"/>
  <c r="BB3" i="9"/>
  <c r="BL4" i="7"/>
  <c r="BL33" i="7"/>
  <c r="BL61" i="7"/>
  <c r="AZ4" i="9"/>
  <c r="BK4" i="7"/>
  <c r="BM4" i="7"/>
  <c r="BK33" i="7"/>
  <c r="BM33" i="7"/>
  <c r="BM61" i="7"/>
  <c r="BA4" i="9"/>
  <c r="BL5" i="7"/>
  <c r="BL34" i="7"/>
  <c r="BL62" i="7"/>
  <c r="AZ5" i="9"/>
  <c r="BK5" i="7"/>
  <c r="BM5" i="7"/>
  <c r="BK34" i="7"/>
  <c r="BM34" i="7"/>
  <c r="BM62" i="7"/>
  <c r="BA5" i="9"/>
  <c r="BL6" i="7"/>
  <c r="BL35" i="7"/>
  <c r="BL63" i="7"/>
  <c r="AZ6" i="9"/>
  <c r="BK6" i="7"/>
  <c r="BM6" i="7"/>
  <c r="BK35" i="7"/>
  <c r="BM35" i="7"/>
  <c r="BM63" i="7"/>
  <c r="BA6" i="9"/>
  <c r="BL7" i="7"/>
  <c r="BL36" i="7"/>
  <c r="BL64" i="7"/>
  <c r="AZ7" i="9"/>
  <c r="BK7" i="7"/>
  <c r="BM7" i="7"/>
  <c r="BK36" i="7"/>
  <c r="BM36" i="7"/>
  <c r="BM64" i="7"/>
  <c r="BA7" i="9"/>
  <c r="BL8" i="7"/>
  <c r="BL37" i="7"/>
  <c r="BL65" i="7"/>
  <c r="AZ8" i="9"/>
  <c r="BK8" i="7"/>
  <c r="BM8" i="7"/>
  <c r="BK37" i="7"/>
  <c r="BM37" i="7"/>
  <c r="BM65" i="7"/>
  <c r="BA8" i="9"/>
  <c r="BL9" i="7"/>
  <c r="BL38" i="7"/>
  <c r="BL66" i="7"/>
  <c r="AZ9" i="9"/>
  <c r="BK9" i="7"/>
  <c r="BM9" i="7"/>
  <c r="BK38" i="7"/>
  <c r="BM38" i="7"/>
  <c r="BM66" i="7"/>
  <c r="BA9" i="9"/>
  <c r="BL10" i="7"/>
  <c r="BL39" i="7"/>
  <c r="BL67" i="7"/>
  <c r="AZ10" i="9"/>
  <c r="BK10" i="7"/>
  <c r="BM10" i="7"/>
  <c r="BK39" i="7"/>
  <c r="BM39" i="7"/>
  <c r="BM67" i="7"/>
  <c r="BA10" i="9"/>
  <c r="BL11" i="7"/>
  <c r="BL40" i="7"/>
  <c r="BL68" i="7"/>
  <c r="AZ11" i="9"/>
  <c r="BK11" i="7"/>
  <c r="BM11" i="7"/>
  <c r="BK40" i="7"/>
  <c r="BM40" i="7"/>
  <c r="BM68" i="7"/>
  <c r="BA11" i="9"/>
  <c r="BL12" i="7"/>
  <c r="BL41" i="7"/>
  <c r="BL69" i="7"/>
  <c r="AZ12" i="9"/>
  <c r="BK12" i="7"/>
  <c r="BM12" i="7"/>
  <c r="BK41" i="7"/>
  <c r="BM41" i="7"/>
  <c r="BM69" i="7"/>
  <c r="BA12" i="9"/>
  <c r="BL13" i="7"/>
  <c r="BL42" i="7"/>
  <c r="BL70" i="7"/>
  <c r="AZ13" i="9"/>
  <c r="BK13" i="7"/>
  <c r="BM13" i="7"/>
  <c r="BK42" i="7"/>
  <c r="BM42" i="7"/>
  <c r="BM70" i="7"/>
  <c r="BA13" i="9"/>
  <c r="BL14" i="7"/>
  <c r="BL43" i="7"/>
  <c r="BL71" i="7"/>
  <c r="AZ14" i="9"/>
  <c r="BK14" i="7"/>
  <c r="BM14" i="7"/>
  <c r="BK43" i="7"/>
  <c r="BM43" i="7"/>
  <c r="BM71" i="7"/>
  <c r="BA14" i="9"/>
  <c r="BL15" i="7"/>
  <c r="BL44" i="7"/>
  <c r="BL72" i="7"/>
  <c r="AZ15" i="9"/>
  <c r="BK15" i="7"/>
  <c r="BM15" i="7"/>
  <c r="BK44" i="7"/>
  <c r="BM44" i="7"/>
  <c r="BM72" i="7"/>
  <c r="BA15" i="9"/>
  <c r="BL16" i="7"/>
  <c r="BL45" i="7"/>
  <c r="BL73" i="7"/>
  <c r="AZ16" i="9"/>
  <c r="BK16" i="7"/>
  <c r="BM16" i="7"/>
  <c r="BK45" i="7"/>
  <c r="BM45" i="7"/>
  <c r="BM73" i="7"/>
  <c r="BA16" i="9"/>
  <c r="BL17" i="7"/>
  <c r="BL46" i="7"/>
  <c r="BL74" i="7"/>
  <c r="AZ17" i="9"/>
  <c r="BK17" i="7"/>
  <c r="BM17" i="7"/>
  <c r="BK46" i="7"/>
  <c r="BM46" i="7"/>
  <c r="BM74" i="7"/>
  <c r="BA17" i="9"/>
  <c r="BL18" i="7"/>
  <c r="BL47" i="7"/>
  <c r="BL75" i="7"/>
  <c r="AZ18" i="9"/>
  <c r="BK18" i="7"/>
  <c r="BM18" i="7"/>
  <c r="BK47" i="7"/>
  <c r="BM47" i="7"/>
  <c r="BM75" i="7"/>
  <c r="BA18" i="9"/>
  <c r="BL19" i="7"/>
  <c r="BL48" i="7"/>
  <c r="BL76" i="7"/>
  <c r="AZ19" i="9"/>
  <c r="BK19" i="7"/>
  <c r="BM19" i="7"/>
  <c r="BK48" i="7"/>
  <c r="BM48" i="7"/>
  <c r="BM76" i="7"/>
  <c r="BA19" i="9"/>
  <c r="BL20" i="7"/>
  <c r="BL49" i="7"/>
  <c r="BL77" i="7"/>
  <c r="AZ20" i="9"/>
  <c r="BK20" i="7"/>
  <c r="BM20" i="7"/>
  <c r="BK49" i="7"/>
  <c r="BM49" i="7"/>
  <c r="BM77" i="7"/>
  <c r="BA20" i="9"/>
  <c r="BL21" i="7"/>
  <c r="BL50" i="7"/>
  <c r="BL78" i="7"/>
  <c r="AZ21" i="9"/>
  <c r="BK21" i="7"/>
  <c r="BM21" i="7"/>
  <c r="BK50" i="7"/>
  <c r="BM50" i="7"/>
  <c r="BM78" i="7"/>
  <c r="BA21" i="9"/>
  <c r="BL22" i="7"/>
  <c r="BL51" i="7"/>
  <c r="BL79" i="7"/>
  <c r="AZ22" i="9"/>
  <c r="BK22" i="7"/>
  <c r="BM22" i="7"/>
  <c r="BK51" i="7"/>
  <c r="BM51" i="7"/>
  <c r="BM79" i="7"/>
  <c r="BA22" i="9"/>
  <c r="BL23" i="7"/>
  <c r="BL52" i="7"/>
  <c r="BL80" i="7"/>
  <c r="AZ23" i="9"/>
  <c r="BK23" i="7"/>
  <c r="BM23" i="7"/>
  <c r="BK52" i="7"/>
  <c r="BM52" i="7"/>
  <c r="BM80" i="7"/>
  <c r="BA23" i="9"/>
  <c r="BL24" i="7"/>
  <c r="BL53" i="7"/>
  <c r="BL81" i="7"/>
  <c r="AZ24" i="9"/>
  <c r="BK24" i="7"/>
  <c r="BM24" i="7"/>
  <c r="BK53" i="7"/>
  <c r="BM53" i="7"/>
  <c r="BM81" i="7"/>
  <c r="BA24" i="9"/>
  <c r="BL25" i="7"/>
  <c r="BL54" i="7"/>
  <c r="BL82" i="7"/>
  <c r="AZ25" i="9"/>
  <c r="BK25" i="7"/>
  <c r="BM25" i="7"/>
  <c r="BK54" i="7"/>
  <c r="BM54" i="7"/>
  <c r="BM82" i="7"/>
  <c r="BA25" i="9"/>
  <c r="BL26" i="7"/>
  <c r="BL55" i="7"/>
  <c r="BL83" i="7"/>
  <c r="AZ26" i="9"/>
  <c r="BK26" i="7"/>
  <c r="BM26" i="7"/>
  <c r="BK55" i="7"/>
  <c r="BM55" i="7"/>
  <c r="BM83" i="7"/>
  <c r="BA26" i="9"/>
  <c r="BK3" i="7"/>
  <c r="BL3" i="7"/>
  <c r="BM3" i="7"/>
  <c r="BK32" i="7"/>
  <c r="BL32" i="7"/>
  <c r="BM32" i="7"/>
  <c r="BM60" i="7"/>
  <c r="BA3" i="9"/>
  <c r="BL60" i="7"/>
  <c r="AZ3" i="9"/>
  <c r="BB4" i="7"/>
  <c r="BB33" i="7"/>
  <c r="BB61" i="7"/>
  <c r="AX4" i="9"/>
  <c r="BA4" i="7"/>
  <c r="BC4" i="7"/>
  <c r="BA33" i="7"/>
  <c r="BC33" i="7"/>
  <c r="BC61" i="7"/>
  <c r="AY4" i="9"/>
  <c r="BB5" i="7"/>
  <c r="BB34" i="7"/>
  <c r="BB62" i="7"/>
  <c r="AX5" i="9"/>
  <c r="BA5" i="7"/>
  <c r="BC5" i="7"/>
  <c r="BA34" i="7"/>
  <c r="BC34" i="7"/>
  <c r="BC62" i="7"/>
  <c r="AY5" i="9"/>
  <c r="BB6" i="7"/>
  <c r="BB35" i="7"/>
  <c r="BB63" i="7"/>
  <c r="AX6" i="9"/>
  <c r="BA6" i="7"/>
  <c r="BC6" i="7"/>
  <c r="BA35" i="7"/>
  <c r="BC35" i="7"/>
  <c r="BC63" i="7"/>
  <c r="AY6" i="9"/>
  <c r="BB7" i="7"/>
  <c r="BB36" i="7"/>
  <c r="BB64" i="7"/>
  <c r="AX7" i="9"/>
  <c r="BA7" i="7"/>
  <c r="BC7" i="7"/>
  <c r="BA36" i="7"/>
  <c r="BC36" i="7"/>
  <c r="BC64" i="7"/>
  <c r="AY7" i="9"/>
  <c r="BB8" i="7"/>
  <c r="BB37" i="7"/>
  <c r="BB65" i="7"/>
  <c r="AX8" i="9"/>
  <c r="BA8" i="7"/>
  <c r="BC8" i="7"/>
  <c r="BA37" i="7"/>
  <c r="BC37" i="7"/>
  <c r="BC65" i="7"/>
  <c r="AY8" i="9"/>
  <c r="BB9" i="7"/>
  <c r="BB38" i="7"/>
  <c r="BB66" i="7"/>
  <c r="AX9" i="9"/>
  <c r="BA9" i="7"/>
  <c r="BC9" i="7"/>
  <c r="BA38" i="7"/>
  <c r="BC38" i="7"/>
  <c r="BC66" i="7"/>
  <c r="AY9" i="9"/>
  <c r="BB10" i="7"/>
  <c r="BB39" i="7"/>
  <c r="BB67" i="7"/>
  <c r="AX10" i="9"/>
  <c r="BA10" i="7"/>
  <c r="BC10" i="7"/>
  <c r="BA39" i="7"/>
  <c r="BC39" i="7"/>
  <c r="BC67" i="7"/>
  <c r="AY10" i="9"/>
  <c r="BB11" i="7"/>
  <c r="BB40" i="7"/>
  <c r="BB68" i="7"/>
  <c r="AX11" i="9"/>
  <c r="BA11" i="7"/>
  <c r="BC11" i="7"/>
  <c r="BA40" i="7"/>
  <c r="BC40" i="7"/>
  <c r="BC68" i="7"/>
  <c r="AY11" i="9"/>
  <c r="BB12" i="7"/>
  <c r="BB41" i="7"/>
  <c r="BB69" i="7"/>
  <c r="AX12" i="9"/>
  <c r="BA12" i="7"/>
  <c r="BC12" i="7"/>
  <c r="BA41" i="7"/>
  <c r="BC41" i="7"/>
  <c r="BC69" i="7"/>
  <c r="AY12" i="9"/>
  <c r="BB13" i="7"/>
  <c r="BB42" i="7"/>
  <c r="BB70" i="7"/>
  <c r="AX13" i="9"/>
  <c r="BA13" i="7"/>
  <c r="BC13" i="7"/>
  <c r="BA42" i="7"/>
  <c r="BC42" i="7"/>
  <c r="BC70" i="7"/>
  <c r="AY13" i="9"/>
  <c r="BB14" i="7"/>
  <c r="BB43" i="7"/>
  <c r="BB71" i="7"/>
  <c r="AX14" i="9"/>
  <c r="BA14" i="7"/>
  <c r="BC14" i="7"/>
  <c r="BA43" i="7"/>
  <c r="BC43" i="7"/>
  <c r="BC71" i="7"/>
  <c r="AY14" i="9"/>
  <c r="BB15" i="7"/>
  <c r="BB44" i="7"/>
  <c r="BB72" i="7"/>
  <c r="AX15" i="9"/>
  <c r="BA15" i="7"/>
  <c r="BC15" i="7"/>
  <c r="BA44" i="7"/>
  <c r="BC44" i="7"/>
  <c r="BC72" i="7"/>
  <c r="AY15" i="9"/>
  <c r="BB16" i="7"/>
  <c r="BB45" i="7"/>
  <c r="BB73" i="7"/>
  <c r="AX16" i="9"/>
  <c r="BA16" i="7"/>
  <c r="BC16" i="7"/>
  <c r="BA45" i="7"/>
  <c r="BC45" i="7"/>
  <c r="BC73" i="7"/>
  <c r="AY16" i="9"/>
  <c r="BB17" i="7"/>
  <c r="BB46" i="7"/>
  <c r="BB74" i="7"/>
  <c r="AX17" i="9"/>
  <c r="BA17" i="7"/>
  <c r="BC17" i="7"/>
  <c r="BA46" i="7"/>
  <c r="BC46" i="7"/>
  <c r="BC74" i="7"/>
  <c r="AY17" i="9"/>
  <c r="BB18" i="7"/>
  <c r="BB47" i="7"/>
  <c r="BB75" i="7"/>
  <c r="AX18" i="9"/>
  <c r="BA18" i="7"/>
  <c r="BC18" i="7"/>
  <c r="BA47" i="7"/>
  <c r="BC47" i="7"/>
  <c r="BC75" i="7"/>
  <c r="AY18" i="9"/>
  <c r="BB19" i="7"/>
  <c r="BB48" i="7"/>
  <c r="BB76" i="7"/>
  <c r="AX19" i="9"/>
  <c r="BA19" i="7"/>
  <c r="BC19" i="7"/>
  <c r="BA48" i="7"/>
  <c r="BC48" i="7"/>
  <c r="BC76" i="7"/>
  <c r="AY19" i="9"/>
  <c r="BB20" i="7"/>
  <c r="BB49" i="7"/>
  <c r="BB77" i="7"/>
  <c r="AX20" i="9"/>
  <c r="BA20" i="7"/>
  <c r="BC20" i="7"/>
  <c r="BA49" i="7"/>
  <c r="BC49" i="7"/>
  <c r="BC77" i="7"/>
  <c r="AY20" i="9"/>
  <c r="BB21" i="7"/>
  <c r="BB50" i="7"/>
  <c r="BB78" i="7"/>
  <c r="AX21" i="9"/>
  <c r="BA21" i="7"/>
  <c r="BC21" i="7"/>
  <c r="BA50" i="7"/>
  <c r="BC50" i="7"/>
  <c r="BC78" i="7"/>
  <c r="AY21" i="9"/>
  <c r="BB22" i="7"/>
  <c r="BB51" i="7"/>
  <c r="BB79" i="7"/>
  <c r="AX22" i="9"/>
  <c r="BA22" i="7"/>
  <c r="BC22" i="7"/>
  <c r="BA51" i="7"/>
  <c r="BC51" i="7"/>
  <c r="BC79" i="7"/>
  <c r="AY22" i="9"/>
  <c r="BB23" i="7"/>
  <c r="BB52" i="7"/>
  <c r="BB80" i="7"/>
  <c r="AX23" i="9"/>
  <c r="BA23" i="7"/>
  <c r="BC23" i="7"/>
  <c r="BA52" i="7"/>
  <c r="BC52" i="7"/>
  <c r="BC80" i="7"/>
  <c r="AY23" i="9"/>
  <c r="BB24" i="7"/>
  <c r="BB53" i="7"/>
  <c r="BB81" i="7"/>
  <c r="AX24" i="9"/>
  <c r="BA24" i="7"/>
  <c r="BC24" i="7"/>
  <c r="BA53" i="7"/>
  <c r="BC53" i="7"/>
  <c r="BC81" i="7"/>
  <c r="AY24" i="9"/>
  <c r="BB25" i="7"/>
  <c r="BB54" i="7"/>
  <c r="BB82" i="7"/>
  <c r="AX25" i="9"/>
  <c r="BA25" i="7"/>
  <c r="BC25" i="7"/>
  <c r="BA54" i="7"/>
  <c r="BC54" i="7"/>
  <c r="BC82" i="7"/>
  <c r="AY25" i="9"/>
  <c r="BB26" i="7"/>
  <c r="BB55" i="7"/>
  <c r="BB83" i="7"/>
  <c r="AX26" i="9"/>
  <c r="BA26" i="7"/>
  <c r="BC26" i="7"/>
  <c r="BA55" i="7"/>
  <c r="BC55" i="7"/>
  <c r="BC83" i="7"/>
  <c r="AY26" i="9"/>
  <c r="BA3" i="7"/>
  <c r="BB3" i="7"/>
  <c r="BC3" i="7"/>
  <c r="BA32" i="7"/>
  <c r="BB32" i="7"/>
  <c r="BC32" i="7"/>
  <c r="BC60" i="7"/>
  <c r="AY3" i="9"/>
  <c r="BB60" i="7"/>
  <c r="AX3" i="9"/>
  <c r="AR4" i="7"/>
  <c r="AR33" i="7"/>
  <c r="AR61" i="7"/>
  <c r="AV4" i="9"/>
  <c r="AQ4" i="7"/>
  <c r="AS4" i="7"/>
  <c r="AQ33" i="7"/>
  <c r="AS33" i="7"/>
  <c r="AS61" i="7"/>
  <c r="AW4" i="9"/>
  <c r="AR5" i="7"/>
  <c r="AR34" i="7"/>
  <c r="AR62" i="7"/>
  <c r="AV5" i="9"/>
  <c r="AQ5" i="7"/>
  <c r="AS5" i="7"/>
  <c r="AQ34" i="7"/>
  <c r="AS34" i="7"/>
  <c r="AS62" i="7"/>
  <c r="AW5" i="9"/>
  <c r="AR6" i="7"/>
  <c r="AR35" i="7"/>
  <c r="AR63" i="7"/>
  <c r="AV6" i="9"/>
  <c r="AQ6" i="7"/>
  <c r="AS6" i="7"/>
  <c r="AQ35" i="7"/>
  <c r="AS35" i="7"/>
  <c r="AS63" i="7"/>
  <c r="AW6" i="9"/>
  <c r="AR7" i="7"/>
  <c r="AR36" i="7"/>
  <c r="AR64" i="7"/>
  <c r="AV7" i="9"/>
  <c r="AQ7" i="7"/>
  <c r="AS7" i="7"/>
  <c r="AQ36" i="7"/>
  <c r="AS36" i="7"/>
  <c r="AS64" i="7"/>
  <c r="AW7" i="9"/>
  <c r="AR8" i="7"/>
  <c r="AR37" i="7"/>
  <c r="AR65" i="7"/>
  <c r="AV8" i="9"/>
  <c r="AQ8" i="7"/>
  <c r="AS8" i="7"/>
  <c r="AQ37" i="7"/>
  <c r="AS37" i="7"/>
  <c r="AS65" i="7"/>
  <c r="AW8" i="9"/>
  <c r="AR9" i="7"/>
  <c r="AR38" i="7"/>
  <c r="AR66" i="7"/>
  <c r="AV9" i="9"/>
  <c r="AQ9" i="7"/>
  <c r="AS9" i="7"/>
  <c r="AQ38" i="7"/>
  <c r="AS38" i="7"/>
  <c r="AS66" i="7"/>
  <c r="AW9" i="9"/>
  <c r="AR10" i="7"/>
  <c r="AR39" i="7"/>
  <c r="AR67" i="7"/>
  <c r="AV10" i="9"/>
  <c r="AQ10" i="7"/>
  <c r="AS10" i="7"/>
  <c r="AQ39" i="7"/>
  <c r="AS39" i="7"/>
  <c r="AS67" i="7"/>
  <c r="AW10" i="9"/>
  <c r="AR11" i="7"/>
  <c r="AR40" i="7"/>
  <c r="AR68" i="7"/>
  <c r="AV11" i="9"/>
  <c r="AQ11" i="7"/>
  <c r="AS11" i="7"/>
  <c r="AQ40" i="7"/>
  <c r="AS40" i="7"/>
  <c r="AS68" i="7"/>
  <c r="AW11" i="9"/>
  <c r="AR12" i="7"/>
  <c r="AR41" i="7"/>
  <c r="AR69" i="7"/>
  <c r="AV12" i="9"/>
  <c r="AQ12" i="7"/>
  <c r="AS12" i="7"/>
  <c r="AQ41" i="7"/>
  <c r="AS41" i="7"/>
  <c r="AS69" i="7"/>
  <c r="AW12" i="9"/>
  <c r="AR13" i="7"/>
  <c r="AR42" i="7"/>
  <c r="AR70" i="7"/>
  <c r="AV13" i="9"/>
  <c r="AQ13" i="7"/>
  <c r="AS13" i="7"/>
  <c r="AQ42" i="7"/>
  <c r="AS42" i="7"/>
  <c r="AS70" i="7"/>
  <c r="AW13" i="9"/>
  <c r="AR14" i="7"/>
  <c r="AR43" i="7"/>
  <c r="AR71" i="7"/>
  <c r="AV14" i="9"/>
  <c r="AQ14" i="7"/>
  <c r="AS14" i="7"/>
  <c r="AQ43" i="7"/>
  <c r="AS43" i="7"/>
  <c r="AS71" i="7"/>
  <c r="AW14" i="9"/>
  <c r="AR15" i="7"/>
  <c r="AR44" i="7"/>
  <c r="AR72" i="7"/>
  <c r="AV15" i="9"/>
  <c r="AQ15" i="7"/>
  <c r="AS15" i="7"/>
  <c r="AQ44" i="7"/>
  <c r="AS44" i="7"/>
  <c r="AS72" i="7"/>
  <c r="AW15" i="9"/>
  <c r="AR16" i="7"/>
  <c r="AR45" i="7"/>
  <c r="AR73" i="7"/>
  <c r="AV16" i="9"/>
  <c r="AQ16" i="7"/>
  <c r="AS16" i="7"/>
  <c r="AQ45" i="7"/>
  <c r="AS45" i="7"/>
  <c r="AS73" i="7"/>
  <c r="AW16" i="9"/>
  <c r="AR17" i="7"/>
  <c r="AR46" i="7"/>
  <c r="AR74" i="7"/>
  <c r="AV17" i="9"/>
  <c r="AQ17" i="7"/>
  <c r="AS17" i="7"/>
  <c r="AQ46" i="7"/>
  <c r="AS46" i="7"/>
  <c r="AS74" i="7"/>
  <c r="AW17" i="9"/>
  <c r="AR18" i="7"/>
  <c r="AR47" i="7"/>
  <c r="AR75" i="7"/>
  <c r="AV18" i="9"/>
  <c r="AQ18" i="7"/>
  <c r="AS18" i="7"/>
  <c r="AQ47" i="7"/>
  <c r="AS47" i="7"/>
  <c r="AS75" i="7"/>
  <c r="AW18" i="9"/>
  <c r="AR19" i="7"/>
  <c r="AR48" i="7"/>
  <c r="AR76" i="7"/>
  <c r="AV19" i="9"/>
  <c r="AQ19" i="7"/>
  <c r="AS19" i="7"/>
  <c r="AQ48" i="7"/>
  <c r="AS48" i="7"/>
  <c r="AS76" i="7"/>
  <c r="AW19" i="9"/>
  <c r="AR20" i="7"/>
  <c r="AR49" i="7"/>
  <c r="AR77" i="7"/>
  <c r="AV20" i="9"/>
  <c r="AQ20" i="7"/>
  <c r="AS20" i="7"/>
  <c r="AQ49" i="7"/>
  <c r="AS49" i="7"/>
  <c r="AS77" i="7"/>
  <c r="AW20" i="9"/>
  <c r="AR21" i="7"/>
  <c r="AR50" i="7"/>
  <c r="AR78" i="7"/>
  <c r="AV21" i="9"/>
  <c r="AQ21" i="7"/>
  <c r="AS21" i="7"/>
  <c r="AQ50" i="7"/>
  <c r="AS50" i="7"/>
  <c r="AS78" i="7"/>
  <c r="AW21" i="9"/>
  <c r="AR22" i="7"/>
  <c r="AR51" i="7"/>
  <c r="AR79" i="7"/>
  <c r="AV22" i="9"/>
  <c r="AQ22" i="7"/>
  <c r="AS22" i="7"/>
  <c r="AQ51" i="7"/>
  <c r="AS51" i="7"/>
  <c r="AS79" i="7"/>
  <c r="AW22" i="9"/>
  <c r="AR23" i="7"/>
  <c r="AR52" i="7"/>
  <c r="AR80" i="7"/>
  <c r="AV23" i="9"/>
  <c r="AQ23" i="7"/>
  <c r="AS23" i="7"/>
  <c r="AQ52" i="7"/>
  <c r="AS52" i="7"/>
  <c r="AS80" i="7"/>
  <c r="AW23" i="9"/>
  <c r="AR24" i="7"/>
  <c r="AR53" i="7"/>
  <c r="AR81" i="7"/>
  <c r="AV24" i="9"/>
  <c r="AQ24" i="7"/>
  <c r="AS24" i="7"/>
  <c r="AQ53" i="7"/>
  <c r="AS53" i="7"/>
  <c r="AS81" i="7"/>
  <c r="AW24" i="9"/>
  <c r="AR25" i="7"/>
  <c r="AR54" i="7"/>
  <c r="AR82" i="7"/>
  <c r="AV25" i="9"/>
  <c r="AQ25" i="7"/>
  <c r="AS25" i="7"/>
  <c r="AQ54" i="7"/>
  <c r="AS54" i="7"/>
  <c r="AS82" i="7"/>
  <c r="AW25" i="9"/>
  <c r="AR26" i="7"/>
  <c r="AR55" i="7"/>
  <c r="AR83" i="7"/>
  <c r="AV26" i="9"/>
  <c r="AQ26" i="7"/>
  <c r="AS26" i="7"/>
  <c r="AQ55" i="7"/>
  <c r="AS55" i="7"/>
  <c r="AS83" i="7"/>
  <c r="AW26" i="9"/>
  <c r="AQ3" i="7"/>
  <c r="AR3" i="7"/>
  <c r="AS3" i="7"/>
  <c r="AQ32" i="7"/>
  <c r="AR32" i="7"/>
  <c r="AS32" i="7"/>
  <c r="AS60" i="7"/>
  <c r="AW3" i="9"/>
  <c r="AR60" i="7"/>
  <c r="AV3" i="9"/>
  <c r="AH4" i="7"/>
  <c r="AH33" i="7"/>
  <c r="AH61" i="7"/>
  <c r="AT4" i="9"/>
  <c r="AG4" i="7"/>
  <c r="AI4" i="7"/>
  <c r="AG33" i="7"/>
  <c r="AI33" i="7"/>
  <c r="AI61" i="7"/>
  <c r="AU4" i="9"/>
  <c r="AH5" i="7"/>
  <c r="AH34" i="7"/>
  <c r="AH62" i="7"/>
  <c r="AT5" i="9"/>
  <c r="AG5" i="7"/>
  <c r="AI5" i="7"/>
  <c r="AG34" i="7"/>
  <c r="AI34" i="7"/>
  <c r="AI62" i="7"/>
  <c r="AU5" i="9"/>
  <c r="AH6" i="7"/>
  <c r="AH35" i="7"/>
  <c r="AH63" i="7"/>
  <c r="AT6" i="9"/>
  <c r="AG6" i="7"/>
  <c r="AI6" i="7"/>
  <c r="AG35" i="7"/>
  <c r="AI35" i="7"/>
  <c r="AI63" i="7"/>
  <c r="AU6" i="9"/>
  <c r="AH7" i="7"/>
  <c r="AH36" i="7"/>
  <c r="AH64" i="7"/>
  <c r="AT7" i="9"/>
  <c r="AG7" i="7"/>
  <c r="AI7" i="7"/>
  <c r="AG36" i="7"/>
  <c r="AI36" i="7"/>
  <c r="AI64" i="7"/>
  <c r="AU7" i="9"/>
  <c r="AH8" i="7"/>
  <c r="AH37" i="7"/>
  <c r="AH65" i="7"/>
  <c r="AT8" i="9"/>
  <c r="AG8" i="7"/>
  <c r="AI8" i="7"/>
  <c r="AG37" i="7"/>
  <c r="AI37" i="7"/>
  <c r="AI65" i="7"/>
  <c r="AU8" i="9"/>
  <c r="AH9" i="7"/>
  <c r="AH38" i="7"/>
  <c r="AH66" i="7"/>
  <c r="AT9" i="9"/>
  <c r="AG9" i="7"/>
  <c r="AI9" i="7"/>
  <c r="AG38" i="7"/>
  <c r="AI38" i="7"/>
  <c r="AI66" i="7"/>
  <c r="AU9" i="9"/>
  <c r="AH10" i="7"/>
  <c r="AH39" i="7"/>
  <c r="AH67" i="7"/>
  <c r="AT10" i="9"/>
  <c r="AG10" i="7"/>
  <c r="AI10" i="7"/>
  <c r="AG39" i="7"/>
  <c r="AI39" i="7"/>
  <c r="AI67" i="7"/>
  <c r="AU10" i="9"/>
  <c r="AH11" i="7"/>
  <c r="AH40" i="7"/>
  <c r="AH68" i="7"/>
  <c r="AT11" i="9"/>
  <c r="AG11" i="7"/>
  <c r="AI11" i="7"/>
  <c r="AG40" i="7"/>
  <c r="AI40" i="7"/>
  <c r="AI68" i="7"/>
  <c r="AU11" i="9"/>
  <c r="AH12" i="7"/>
  <c r="AH41" i="7"/>
  <c r="AH69" i="7"/>
  <c r="AT12" i="9"/>
  <c r="AG12" i="7"/>
  <c r="AI12" i="7"/>
  <c r="AG41" i="7"/>
  <c r="AI41" i="7"/>
  <c r="AI69" i="7"/>
  <c r="AU12" i="9"/>
  <c r="AH13" i="7"/>
  <c r="AH42" i="7"/>
  <c r="AH70" i="7"/>
  <c r="AT13" i="9"/>
  <c r="AG13" i="7"/>
  <c r="AI13" i="7"/>
  <c r="AG42" i="7"/>
  <c r="AI42" i="7"/>
  <c r="AI70" i="7"/>
  <c r="AU13" i="9"/>
  <c r="AH14" i="7"/>
  <c r="AH43" i="7"/>
  <c r="AH71" i="7"/>
  <c r="AT14" i="9"/>
  <c r="AG14" i="7"/>
  <c r="AI14" i="7"/>
  <c r="AG43" i="7"/>
  <c r="AI43" i="7"/>
  <c r="AI71" i="7"/>
  <c r="AU14" i="9"/>
  <c r="AH15" i="7"/>
  <c r="AH44" i="7"/>
  <c r="AH72" i="7"/>
  <c r="AT15" i="9"/>
  <c r="AG15" i="7"/>
  <c r="AI15" i="7"/>
  <c r="AG44" i="7"/>
  <c r="AI44" i="7"/>
  <c r="AI72" i="7"/>
  <c r="AU15" i="9"/>
  <c r="AH16" i="7"/>
  <c r="AH45" i="7"/>
  <c r="AH73" i="7"/>
  <c r="AT16" i="9"/>
  <c r="AG16" i="7"/>
  <c r="AI16" i="7"/>
  <c r="AG45" i="7"/>
  <c r="AI45" i="7"/>
  <c r="AI73" i="7"/>
  <c r="AU16" i="9"/>
  <c r="AH17" i="7"/>
  <c r="AH46" i="7"/>
  <c r="AH74" i="7"/>
  <c r="AT17" i="9"/>
  <c r="AG17" i="7"/>
  <c r="AI17" i="7"/>
  <c r="AG46" i="7"/>
  <c r="AI46" i="7"/>
  <c r="AI74" i="7"/>
  <c r="AU17" i="9"/>
  <c r="AH18" i="7"/>
  <c r="AH47" i="7"/>
  <c r="AH75" i="7"/>
  <c r="AT18" i="9"/>
  <c r="AG18" i="7"/>
  <c r="AI18" i="7"/>
  <c r="AG47" i="7"/>
  <c r="AI47" i="7"/>
  <c r="AI75" i="7"/>
  <c r="AU18" i="9"/>
  <c r="AH19" i="7"/>
  <c r="AH48" i="7"/>
  <c r="AH76" i="7"/>
  <c r="AT19" i="9"/>
  <c r="AG19" i="7"/>
  <c r="AI19" i="7"/>
  <c r="AG48" i="7"/>
  <c r="AI48" i="7"/>
  <c r="AI76" i="7"/>
  <c r="AU19" i="9"/>
  <c r="AH20" i="7"/>
  <c r="AH49" i="7"/>
  <c r="AH77" i="7"/>
  <c r="AT20" i="9"/>
  <c r="AG20" i="7"/>
  <c r="AI20" i="7"/>
  <c r="AG49" i="7"/>
  <c r="AI49" i="7"/>
  <c r="AI77" i="7"/>
  <c r="AU20" i="9"/>
  <c r="AH21" i="7"/>
  <c r="AH50" i="7"/>
  <c r="AH78" i="7"/>
  <c r="AT21" i="9"/>
  <c r="AG21" i="7"/>
  <c r="AI21" i="7"/>
  <c r="AG50" i="7"/>
  <c r="AI50" i="7"/>
  <c r="AI78" i="7"/>
  <c r="AU21" i="9"/>
  <c r="AH22" i="7"/>
  <c r="AH51" i="7"/>
  <c r="AH79" i="7"/>
  <c r="AT22" i="9"/>
  <c r="AG22" i="7"/>
  <c r="AI22" i="7"/>
  <c r="AG51" i="7"/>
  <c r="AI51" i="7"/>
  <c r="AI79" i="7"/>
  <c r="AU22" i="9"/>
  <c r="AH23" i="7"/>
  <c r="AH52" i="7"/>
  <c r="AH80" i="7"/>
  <c r="AT23" i="9"/>
  <c r="AG23" i="7"/>
  <c r="AI23" i="7"/>
  <c r="AG52" i="7"/>
  <c r="AI52" i="7"/>
  <c r="AI80" i="7"/>
  <c r="AU23" i="9"/>
  <c r="AH24" i="7"/>
  <c r="AH53" i="7"/>
  <c r="AH81" i="7"/>
  <c r="AT24" i="9"/>
  <c r="AG24" i="7"/>
  <c r="AI24" i="7"/>
  <c r="AG53" i="7"/>
  <c r="AI53" i="7"/>
  <c r="AI81" i="7"/>
  <c r="AU24" i="9"/>
  <c r="AH25" i="7"/>
  <c r="AH54" i="7"/>
  <c r="AH82" i="7"/>
  <c r="AT25" i="9"/>
  <c r="AG25" i="7"/>
  <c r="AI25" i="7"/>
  <c r="AG54" i="7"/>
  <c r="AI54" i="7"/>
  <c r="AI82" i="7"/>
  <c r="AU25" i="9"/>
  <c r="AH26" i="7"/>
  <c r="AH55" i="7"/>
  <c r="AH83" i="7"/>
  <c r="AT26" i="9"/>
  <c r="AG26" i="7"/>
  <c r="AI26" i="7"/>
  <c r="AG55" i="7"/>
  <c r="AI55" i="7"/>
  <c r="AI83" i="7"/>
  <c r="AU26" i="9"/>
  <c r="AG3" i="7"/>
  <c r="AH3" i="7"/>
  <c r="AI3" i="7"/>
  <c r="AG32" i="7"/>
  <c r="AH32" i="7"/>
  <c r="AI32" i="7"/>
  <c r="AI60" i="7"/>
  <c r="AU3" i="9"/>
  <c r="AH60" i="7"/>
  <c r="AT3" i="9"/>
  <c r="X4" i="7"/>
  <c r="X33" i="7"/>
  <c r="X61" i="7"/>
  <c r="AR4" i="9"/>
  <c r="W4" i="7"/>
  <c r="Y4" i="7"/>
  <c r="W33" i="7"/>
  <c r="Y33" i="7"/>
  <c r="Y61" i="7"/>
  <c r="AS4" i="9"/>
  <c r="X5" i="7"/>
  <c r="X34" i="7"/>
  <c r="X62" i="7"/>
  <c r="AR5" i="9"/>
  <c r="W5" i="7"/>
  <c r="Y5" i="7"/>
  <c r="W34" i="7"/>
  <c r="Y34" i="7"/>
  <c r="Y62" i="7"/>
  <c r="AS5" i="9"/>
  <c r="X6" i="7"/>
  <c r="X35" i="7"/>
  <c r="X63" i="7"/>
  <c r="AR6" i="9"/>
  <c r="W6" i="7"/>
  <c r="Y6" i="7"/>
  <c r="W35" i="7"/>
  <c r="Y35" i="7"/>
  <c r="Y63" i="7"/>
  <c r="AS6" i="9"/>
  <c r="X7" i="7"/>
  <c r="X36" i="7"/>
  <c r="X64" i="7"/>
  <c r="AR7" i="9"/>
  <c r="W7" i="7"/>
  <c r="Y7" i="7"/>
  <c r="W36" i="7"/>
  <c r="Y36" i="7"/>
  <c r="Y64" i="7"/>
  <c r="AS7" i="9"/>
  <c r="X8" i="7"/>
  <c r="X37" i="7"/>
  <c r="X65" i="7"/>
  <c r="AR8" i="9"/>
  <c r="W8" i="7"/>
  <c r="Y8" i="7"/>
  <c r="W37" i="7"/>
  <c r="Y37" i="7"/>
  <c r="Y65" i="7"/>
  <c r="AS8" i="9"/>
  <c r="X9" i="7"/>
  <c r="X38" i="7"/>
  <c r="X66" i="7"/>
  <c r="AR9" i="9"/>
  <c r="W9" i="7"/>
  <c r="Y9" i="7"/>
  <c r="W38" i="7"/>
  <c r="Y38" i="7"/>
  <c r="Y66" i="7"/>
  <c r="AS9" i="9"/>
  <c r="X10" i="7"/>
  <c r="X39" i="7"/>
  <c r="X67" i="7"/>
  <c r="AR10" i="9"/>
  <c r="W10" i="7"/>
  <c r="Y10" i="7"/>
  <c r="W39" i="7"/>
  <c r="Y39" i="7"/>
  <c r="Y67" i="7"/>
  <c r="AS10" i="9"/>
  <c r="X11" i="7"/>
  <c r="X40" i="7"/>
  <c r="X68" i="7"/>
  <c r="AR11" i="9"/>
  <c r="W11" i="7"/>
  <c r="Y11" i="7"/>
  <c r="W40" i="7"/>
  <c r="Y40" i="7"/>
  <c r="Y68" i="7"/>
  <c r="AS11" i="9"/>
  <c r="X12" i="7"/>
  <c r="X41" i="7"/>
  <c r="X69" i="7"/>
  <c r="AR12" i="9"/>
  <c r="W12" i="7"/>
  <c r="Y12" i="7"/>
  <c r="W41" i="7"/>
  <c r="Y41" i="7"/>
  <c r="Y69" i="7"/>
  <c r="AS12" i="9"/>
  <c r="X13" i="7"/>
  <c r="X42" i="7"/>
  <c r="X70" i="7"/>
  <c r="AR13" i="9"/>
  <c r="W13" i="7"/>
  <c r="Y13" i="7"/>
  <c r="W42" i="7"/>
  <c r="Y42" i="7"/>
  <c r="Y70" i="7"/>
  <c r="AS13" i="9"/>
  <c r="X14" i="7"/>
  <c r="X43" i="7"/>
  <c r="X71" i="7"/>
  <c r="AR14" i="9"/>
  <c r="W14" i="7"/>
  <c r="Y14" i="7"/>
  <c r="W43" i="7"/>
  <c r="Y43" i="7"/>
  <c r="Y71" i="7"/>
  <c r="AS14" i="9"/>
  <c r="X15" i="7"/>
  <c r="X44" i="7"/>
  <c r="X72" i="7"/>
  <c r="AR15" i="9"/>
  <c r="W15" i="7"/>
  <c r="Y15" i="7"/>
  <c r="W44" i="7"/>
  <c r="Y44" i="7"/>
  <c r="Y72" i="7"/>
  <c r="AS15" i="9"/>
  <c r="X16" i="7"/>
  <c r="X45" i="7"/>
  <c r="X73" i="7"/>
  <c r="AR16" i="9"/>
  <c r="W16" i="7"/>
  <c r="Y16" i="7"/>
  <c r="W45" i="7"/>
  <c r="Y45" i="7"/>
  <c r="Y73" i="7"/>
  <c r="AS16" i="9"/>
  <c r="X17" i="7"/>
  <c r="X46" i="7"/>
  <c r="X74" i="7"/>
  <c r="AR17" i="9"/>
  <c r="W17" i="7"/>
  <c r="Y17" i="7"/>
  <c r="W46" i="7"/>
  <c r="Y46" i="7"/>
  <c r="Y74" i="7"/>
  <c r="AS17" i="9"/>
  <c r="X18" i="7"/>
  <c r="X47" i="7"/>
  <c r="X75" i="7"/>
  <c r="AR18" i="9"/>
  <c r="W18" i="7"/>
  <c r="Y18" i="7"/>
  <c r="W47" i="7"/>
  <c r="Y47" i="7"/>
  <c r="Y75" i="7"/>
  <c r="AS18" i="9"/>
  <c r="X19" i="7"/>
  <c r="X48" i="7"/>
  <c r="X76" i="7"/>
  <c r="AR19" i="9"/>
  <c r="W19" i="7"/>
  <c r="Y19" i="7"/>
  <c r="W48" i="7"/>
  <c r="Y48" i="7"/>
  <c r="Y76" i="7"/>
  <c r="AS19" i="9"/>
  <c r="X20" i="7"/>
  <c r="X49" i="7"/>
  <c r="X77" i="7"/>
  <c r="AR20" i="9"/>
  <c r="W20" i="7"/>
  <c r="Y20" i="7"/>
  <c r="W49" i="7"/>
  <c r="Y49" i="7"/>
  <c r="Y77" i="7"/>
  <c r="AS20" i="9"/>
  <c r="X21" i="7"/>
  <c r="X50" i="7"/>
  <c r="X78" i="7"/>
  <c r="AR21" i="9"/>
  <c r="W21" i="7"/>
  <c r="Y21" i="7"/>
  <c r="W50" i="7"/>
  <c r="Y50" i="7"/>
  <c r="Y78" i="7"/>
  <c r="AS21" i="9"/>
  <c r="X22" i="7"/>
  <c r="X51" i="7"/>
  <c r="X79" i="7"/>
  <c r="AR22" i="9"/>
  <c r="W22" i="7"/>
  <c r="Y22" i="7"/>
  <c r="W51" i="7"/>
  <c r="Y51" i="7"/>
  <c r="Y79" i="7"/>
  <c r="AS22" i="9"/>
  <c r="X23" i="7"/>
  <c r="X52" i="7"/>
  <c r="X80" i="7"/>
  <c r="AR23" i="9"/>
  <c r="W23" i="7"/>
  <c r="Y23" i="7"/>
  <c r="W52" i="7"/>
  <c r="Y52" i="7"/>
  <c r="Y80" i="7"/>
  <c r="AS23" i="9"/>
  <c r="X24" i="7"/>
  <c r="X53" i="7"/>
  <c r="X81" i="7"/>
  <c r="AR24" i="9"/>
  <c r="W24" i="7"/>
  <c r="Y24" i="7"/>
  <c r="W53" i="7"/>
  <c r="Y53" i="7"/>
  <c r="Y81" i="7"/>
  <c r="AS24" i="9"/>
  <c r="X25" i="7"/>
  <c r="X54" i="7"/>
  <c r="X82" i="7"/>
  <c r="AR25" i="9"/>
  <c r="W25" i="7"/>
  <c r="Y25" i="7"/>
  <c r="W54" i="7"/>
  <c r="Y54" i="7"/>
  <c r="Y82" i="7"/>
  <c r="AS25" i="9"/>
  <c r="X26" i="7"/>
  <c r="X55" i="7"/>
  <c r="X83" i="7"/>
  <c r="AR26" i="9"/>
  <c r="W26" i="7"/>
  <c r="Y26" i="7"/>
  <c r="W55" i="7"/>
  <c r="Y55" i="7"/>
  <c r="Y83" i="7"/>
  <c r="AS26" i="9"/>
  <c r="W3" i="7"/>
  <c r="X3" i="7"/>
  <c r="Y3" i="7"/>
  <c r="W32" i="7"/>
  <c r="X32" i="7"/>
  <c r="Y32" i="7"/>
  <c r="Y60" i="7"/>
  <c r="AS3" i="9"/>
  <c r="X60" i="7"/>
  <c r="AR3" i="9"/>
  <c r="C11" i="6"/>
  <c r="C7" i="6"/>
  <c r="BV4" i="6"/>
  <c r="BV33" i="6"/>
  <c r="BV61" i="6"/>
  <c r="AP4" i="9"/>
  <c r="BU4" i="6"/>
  <c r="BW4" i="6"/>
  <c r="BU33" i="6"/>
  <c r="BW33" i="6"/>
  <c r="BW61" i="6"/>
  <c r="AQ4" i="9"/>
  <c r="BV5" i="6"/>
  <c r="BV34" i="6"/>
  <c r="BV62" i="6"/>
  <c r="AP5" i="9"/>
  <c r="BU5" i="6"/>
  <c r="BW5" i="6"/>
  <c r="BU34" i="6"/>
  <c r="BW34" i="6"/>
  <c r="BW62" i="6"/>
  <c r="AQ5" i="9"/>
  <c r="BV6" i="6"/>
  <c r="BV35" i="6"/>
  <c r="BV63" i="6"/>
  <c r="AP6" i="9"/>
  <c r="BU6" i="6"/>
  <c r="BW6" i="6"/>
  <c r="BU35" i="6"/>
  <c r="BW35" i="6"/>
  <c r="BW63" i="6"/>
  <c r="AQ6" i="9"/>
  <c r="BV7" i="6"/>
  <c r="BV36" i="6"/>
  <c r="BV64" i="6"/>
  <c r="AP7" i="9"/>
  <c r="BU7" i="6"/>
  <c r="BW7" i="6"/>
  <c r="BU36" i="6"/>
  <c r="BW36" i="6"/>
  <c r="BW64" i="6"/>
  <c r="AQ7" i="9"/>
  <c r="BV8" i="6"/>
  <c r="BV37" i="6"/>
  <c r="BV65" i="6"/>
  <c r="AP8" i="9"/>
  <c r="BU8" i="6"/>
  <c r="BW8" i="6"/>
  <c r="BU37" i="6"/>
  <c r="BW37" i="6"/>
  <c r="BW65" i="6"/>
  <c r="AQ8" i="9"/>
  <c r="BV9" i="6"/>
  <c r="BV38" i="6"/>
  <c r="BV66" i="6"/>
  <c r="AP9" i="9"/>
  <c r="BU9" i="6"/>
  <c r="BW9" i="6"/>
  <c r="BU38" i="6"/>
  <c r="BW38" i="6"/>
  <c r="BW66" i="6"/>
  <c r="AQ9" i="9"/>
  <c r="BV10" i="6"/>
  <c r="BV39" i="6"/>
  <c r="BV67" i="6"/>
  <c r="AP10" i="9"/>
  <c r="BU10" i="6"/>
  <c r="BW10" i="6"/>
  <c r="BU39" i="6"/>
  <c r="BW39" i="6"/>
  <c r="BW67" i="6"/>
  <c r="AQ10" i="9"/>
  <c r="BV11" i="6"/>
  <c r="BV40" i="6"/>
  <c r="BV68" i="6"/>
  <c r="AP11" i="9"/>
  <c r="BU11" i="6"/>
  <c r="BW11" i="6"/>
  <c r="BU40" i="6"/>
  <c r="BW40" i="6"/>
  <c r="BW68" i="6"/>
  <c r="AQ11" i="9"/>
  <c r="BV12" i="6"/>
  <c r="BV41" i="6"/>
  <c r="BV69" i="6"/>
  <c r="AP12" i="9"/>
  <c r="BU12" i="6"/>
  <c r="BW12" i="6"/>
  <c r="BU41" i="6"/>
  <c r="BW41" i="6"/>
  <c r="BW69" i="6"/>
  <c r="AQ12" i="9"/>
  <c r="BV13" i="6"/>
  <c r="BV42" i="6"/>
  <c r="BV70" i="6"/>
  <c r="AP13" i="9"/>
  <c r="BU13" i="6"/>
  <c r="BW13" i="6"/>
  <c r="BU42" i="6"/>
  <c r="BW42" i="6"/>
  <c r="BW70" i="6"/>
  <c r="AQ13" i="9"/>
  <c r="BV14" i="6"/>
  <c r="BV43" i="6"/>
  <c r="BV71" i="6"/>
  <c r="AP14" i="9"/>
  <c r="BU14" i="6"/>
  <c r="BW14" i="6"/>
  <c r="BU43" i="6"/>
  <c r="BW43" i="6"/>
  <c r="BW71" i="6"/>
  <c r="AQ14" i="9"/>
  <c r="BV15" i="6"/>
  <c r="BV44" i="6"/>
  <c r="BV72" i="6"/>
  <c r="AP15" i="9"/>
  <c r="BU15" i="6"/>
  <c r="BW15" i="6"/>
  <c r="BU44" i="6"/>
  <c r="BW44" i="6"/>
  <c r="BW72" i="6"/>
  <c r="AQ15" i="9"/>
  <c r="BV16" i="6"/>
  <c r="BV45" i="6"/>
  <c r="BV73" i="6"/>
  <c r="AP16" i="9"/>
  <c r="BU16" i="6"/>
  <c r="BW16" i="6"/>
  <c r="BU45" i="6"/>
  <c r="BW45" i="6"/>
  <c r="BW73" i="6"/>
  <c r="AQ16" i="9"/>
  <c r="BV17" i="6"/>
  <c r="BV46" i="6"/>
  <c r="BV74" i="6"/>
  <c r="AP17" i="9"/>
  <c r="BU17" i="6"/>
  <c r="BW17" i="6"/>
  <c r="BU46" i="6"/>
  <c r="BW46" i="6"/>
  <c r="BW74" i="6"/>
  <c r="AQ17" i="9"/>
  <c r="BV18" i="6"/>
  <c r="BV47" i="6"/>
  <c r="BV75" i="6"/>
  <c r="AP18" i="9"/>
  <c r="BU18" i="6"/>
  <c r="BW18" i="6"/>
  <c r="BU47" i="6"/>
  <c r="BW47" i="6"/>
  <c r="BW75" i="6"/>
  <c r="AQ18" i="9"/>
  <c r="BV19" i="6"/>
  <c r="BV48" i="6"/>
  <c r="BV76" i="6"/>
  <c r="AP19" i="9"/>
  <c r="BU19" i="6"/>
  <c r="BW19" i="6"/>
  <c r="BU48" i="6"/>
  <c r="BW48" i="6"/>
  <c r="BW76" i="6"/>
  <c r="AQ19" i="9"/>
  <c r="BV20" i="6"/>
  <c r="BV49" i="6"/>
  <c r="BV77" i="6"/>
  <c r="AP20" i="9"/>
  <c r="BU20" i="6"/>
  <c r="BW20" i="6"/>
  <c r="BU49" i="6"/>
  <c r="BW49" i="6"/>
  <c r="BW77" i="6"/>
  <c r="AQ20" i="9"/>
  <c r="BV21" i="6"/>
  <c r="BV50" i="6"/>
  <c r="BV78" i="6"/>
  <c r="AP21" i="9"/>
  <c r="BU21" i="6"/>
  <c r="BW21" i="6"/>
  <c r="BU50" i="6"/>
  <c r="BW50" i="6"/>
  <c r="BW78" i="6"/>
  <c r="AQ21" i="9"/>
  <c r="BV22" i="6"/>
  <c r="BV51" i="6"/>
  <c r="BV79" i="6"/>
  <c r="AP22" i="9"/>
  <c r="BU22" i="6"/>
  <c r="BW22" i="6"/>
  <c r="BU51" i="6"/>
  <c r="BW51" i="6"/>
  <c r="BW79" i="6"/>
  <c r="AQ22" i="9"/>
  <c r="BV23" i="6"/>
  <c r="BV52" i="6"/>
  <c r="BV80" i="6"/>
  <c r="AP23" i="9"/>
  <c r="BU23" i="6"/>
  <c r="BW23" i="6"/>
  <c r="BU52" i="6"/>
  <c r="BW52" i="6"/>
  <c r="BW80" i="6"/>
  <c r="AQ23" i="9"/>
  <c r="BV24" i="6"/>
  <c r="BV53" i="6"/>
  <c r="BV81" i="6"/>
  <c r="AP24" i="9"/>
  <c r="BU24" i="6"/>
  <c r="BW24" i="6"/>
  <c r="BU53" i="6"/>
  <c r="BW53" i="6"/>
  <c r="BW81" i="6"/>
  <c r="AQ24" i="9"/>
  <c r="BV25" i="6"/>
  <c r="BV54" i="6"/>
  <c r="BV82" i="6"/>
  <c r="AP25" i="9"/>
  <c r="BU25" i="6"/>
  <c r="BW25" i="6"/>
  <c r="BU54" i="6"/>
  <c r="BW54" i="6"/>
  <c r="BW82" i="6"/>
  <c r="AQ25" i="9"/>
  <c r="BV26" i="6"/>
  <c r="BV55" i="6"/>
  <c r="BV83" i="6"/>
  <c r="AP26" i="9"/>
  <c r="BU26" i="6"/>
  <c r="BW26" i="6"/>
  <c r="BU55" i="6"/>
  <c r="BW55" i="6"/>
  <c r="BW83" i="6"/>
  <c r="AQ26" i="9"/>
  <c r="BU3" i="6"/>
  <c r="BV3" i="6"/>
  <c r="BW3" i="6"/>
  <c r="BU32" i="6"/>
  <c r="BV32" i="6"/>
  <c r="BW32" i="6"/>
  <c r="BW60" i="6"/>
  <c r="AQ3" i="9"/>
  <c r="BV60" i="6"/>
  <c r="AP3" i="9"/>
  <c r="BL4" i="6"/>
  <c r="BL33" i="6"/>
  <c r="BL61" i="6"/>
  <c r="AN4" i="9"/>
  <c r="BK4" i="6"/>
  <c r="BM4" i="6"/>
  <c r="BK33" i="6"/>
  <c r="BM33" i="6"/>
  <c r="BM61" i="6"/>
  <c r="AO4" i="9"/>
  <c r="BL5" i="6"/>
  <c r="BL34" i="6"/>
  <c r="BL62" i="6"/>
  <c r="AN5" i="9"/>
  <c r="BK5" i="6"/>
  <c r="BM5" i="6"/>
  <c r="BK34" i="6"/>
  <c r="BM34" i="6"/>
  <c r="BM62" i="6"/>
  <c r="AO5" i="9"/>
  <c r="BL6" i="6"/>
  <c r="BL35" i="6"/>
  <c r="BL63" i="6"/>
  <c r="AN6" i="9"/>
  <c r="BK6" i="6"/>
  <c r="BM6" i="6"/>
  <c r="BK35" i="6"/>
  <c r="BM35" i="6"/>
  <c r="BM63" i="6"/>
  <c r="AO6" i="9"/>
  <c r="BL7" i="6"/>
  <c r="BL36" i="6"/>
  <c r="BL64" i="6"/>
  <c r="AN7" i="9"/>
  <c r="BK7" i="6"/>
  <c r="BM7" i="6"/>
  <c r="BK36" i="6"/>
  <c r="BM36" i="6"/>
  <c r="BM64" i="6"/>
  <c r="AO7" i="9"/>
  <c r="BL8" i="6"/>
  <c r="BL37" i="6"/>
  <c r="BL65" i="6"/>
  <c r="AN8" i="9"/>
  <c r="BK8" i="6"/>
  <c r="BM8" i="6"/>
  <c r="BK37" i="6"/>
  <c r="BM37" i="6"/>
  <c r="BM65" i="6"/>
  <c r="AO8" i="9"/>
  <c r="BL9" i="6"/>
  <c r="BL38" i="6"/>
  <c r="BL66" i="6"/>
  <c r="AN9" i="9"/>
  <c r="BK9" i="6"/>
  <c r="BM9" i="6"/>
  <c r="BK38" i="6"/>
  <c r="BM38" i="6"/>
  <c r="BM66" i="6"/>
  <c r="AO9" i="9"/>
  <c r="BL10" i="6"/>
  <c r="BL39" i="6"/>
  <c r="BL67" i="6"/>
  <c r="AN10" i="9"/>
  <c r="BK10" i="6"/>
  <c r="BM10" i="6"/>
  <c r="BK39" i="6"/>
  <c r="BM39" i="6"/>
  <c r="BM67" i="6"/>
  <c r="AO10" i="9"/>
  <c r="BL11" i="6"/>
  <c r="BL40" i="6"/>
  <c r="BL68" i="6"/>
  <c r="AN11" i="9"/>
  <c r="BK11" i="6"/>
  <c r="BM11" i="6"/>
  <c r="BK40" i="6"/>
  <c r="BM40" i="6"/>
  <c r="BM68" i="6"/>
  <c r="AO11" i="9"/>
  <c r="BL12" i="6"/>
  <c r="BL41" i="6"/>
  <c r="BL69" i="6"/>
  <c r="AN12" i="9"/>
  <c r="BK12" i="6"/>
  <c r="BM12" i="6"/>
  <c r="BK41" i="6"/>
  <c r="BM41" i="6"/>
  <c r="BM69" i="6"/>
  <c r="AO12" i="9"/>
  <c r="BL13" i="6"/>
  <c r="BL42" i="6"/>
  <c r="BL70" i="6"/>
  <c r="AN13" i="9"/>
  <c r="BK13" i="6"/>
  <c r="BM13" i="6"/>
  <c r="BK42" i="6"/>
  <c r="BM42" i="6"/>
  <c r="BM70" i="6"/>
  <c r="AO13" i="9"/>
  <c r="BL14" i="6"/>
  <c r="BL43" i="6"/>
  <c r="BL71" i="6"/>
  <c r="AN14" i="9"/>
  <c r="BK14" i="6"/>
  <c r="BM14" i="6"/>
  <c r="BK43" i="6"/>
  <c r="BM43" i="6"/>
  <c r="BM71" i="6"/>
  <c r="AO14" i="9"/>
  <c r="BL15" i="6"/>
  <c r="BL44" i="6"/>
  <c r="BL72" i="6"/>
  <c r="AN15" i="9"/>
  <c r="BK15" i="6"/>
  <c r="BM15" i="6"/>
  <c r="BK44" i="6"/>
  <c r="BM44" i="6"/>
  <c r="BM72" i="6"/>
  <c r="AO15" i="9"/>
  <c r="BL16" i="6"/>
  <c r="BL45" i="6"/>
  <c r="BL73" i="6"/>
  <c r="AN16" i="9"/>
  <c r="BK16" i="6"/>
  <c r="BM16" i="6"/>
  <c r="BK45" i="6"/>
  <c r="BM45" i="6"/>
  <c r="BM73" i="6"/>
  <c r="AO16" i="9"/>
  <c r="BL17" i="6"/>
  <c r="BL46" i="6"/>
  <c r="BL74" i="6"/>
  <c r="AN17" i="9"/>
  <c r="BK17" i="6"/>
  <c r="BM17" i="6"/>
  <c r="BK46" i="6"/>
  <c r="BM46" i="6"/>
  <c r="BM74" i="6"/>
  <c r="AO17" i="9"/>
  <c r="BL18" i="6"/>
  <c r="BL47" i="6"/>
  <c r="BL75" i="6"/>
  <c r="AN18" i="9"/>
  <c r="BK18" i="6"/>
  <c r="BM18" i="6"/>
  <c r="BK47" i="6"/>
  <c r="BM47" i="6"/>
  <c r="BM75" i="6"/>
  <c r="AO18" i="9"/>
  <c r="BL19" i="6"/>
  <c r="BL48" i="6"/>
  <c r="BL76" i="6"/>
  <c r="AN19" i="9"/>
  <c r="BK19" i="6"/>
  <c r="BM19" i="6"/>
  <c r="BK48" i="6"/>
  <c r="BM48" i="6"/>
  <c r="BM76" i="6"/>
  <c r="AO19" i="9"/>
  <c r="BL20" i="6"/>
  <c r="BL49" i="6"/>
  <c r="BL77" i="6"/>
  <c r="AN20" i="9"/>
  <c r="BK20" i="6"/>
  <c r="BM20" i="6"/>
  <c r="BK49" i="6"/>
  <c r="BM49" i="6"/>
  <c r="BM77" i="6"/>
  <c r="AO20" i="9"/>
  <c r="BL21" i="6"/>
  <c r="BL50" i="6"/>
  <c r="BL78" i="6"/>
  <c r="AN21" i="9"/>
  <c r="BK21" i="6"/>
  <c r="BM21" i="6"/>
  <c r="BK50" i="6"/>
  <c r="BM50" i="6"/>
  <c r="BM78" i="6"/>
  <c r="AO21" i="9"/>
  <c r="BL22" i="6"/>
  <c r="BL51" i="6"/>
  <c r="BL79" i="6"/>
  <c r="AN22" i="9"/>
  <c r="BK22" i="6"/>
  <c r="BM22" i="6"/>
  <c r="BK51" i="6"/>
  <c r="BM51" i="6"/>
  <c r="BM79" i="6"/>
  <c r="AO22" i="9"/>
  <c r="BL23" i="6"/>
  <c r="BL52" i="6"/>
  <c r="BL80" i="6"/>
  <c r="AN23" i="9"/>
  <c r="BK23" i="6"/>
  <c r="BM23" i="6"/>
  <c r="BK52" i="6"/>
  <c r="BM52" i="6"/>
  <c r="BM80" i="6"/>
  <c r="AO23" i="9"/>
  <c r="BL24" i="6"/>
  <c r="BL53" i="6"/>
  <c r="BL81" i="6"/>
  <c r="AN24" i="9"/>
  <c r="BK24" i="6"/>
  <c r="BM24" i="6"/>
  <c r="BK53" i="6"/>
  <c r="BM53" i="6"/>
  <c r="BM81" i="6"/>
  <c r="AO24" i="9"/>
  <c r="BL25" i="6"/>
  <c r="BL54" i="6"/>
  <c r="BL82" i="6"/>
  <c r="AN25" i="9"/>
  <c r="BK25" i="6"/>
  <c r="BM25" i="6"/>
  <c r="BK54" i="6"/>
  <c r="BM54" i="6"/>
  <c r="BM82" i="6"/>
  <c r="AO25" i="9"/>
  <c r="BL26" i="6"/>
  <c r="BL55" i="6"/>
  <c r="BL83" i="6"/>
  <c r="AN26" i="9"/>
  <c r="BK26" i="6"/>
  <c r="BM26" i="6"/>
  <c r="BK55" i="6"/>
  <c r="BM55" i="6"/>
  <c r="BM83" i="6"/>
  <c r="AO26" i="9"/>
  <c r="BK3" i="6"/>
  <c r="BL3" i="6"/>
  <c r="BM3" i="6"/>
  <c r="BK32" i="6"/>
  <c r="BL32" i="6"/>
  <c r="BM32" i="6"/>
  <c r="BM60" i="6"/>
  <c r="AO3" i="9"/>
  <c r="BL60" i="6"/>
  <c r="AN3" i="9"/>
  <c r="BB4" i="6"/>
  <c r="BB33" i="6"/>
  <c r="BB61" i="6"/>
  <c r="AL4" i="9"/>
  <c r="BA4" i="6"/>
  <c r="BC4" i="6"/>
  <c r="BA33" i="6"/>
  <c r="BC33" i="6"/>
  <c r="BC61" i="6"/>
  <c r="AM4" i="9"/>
  <c r="BB5" i="6"/>
  <c r="BB34" i="6"/>
  <c r="BB62" i="6"/>
  <c r="AL5" i="9"/>
  <c r="BA5" i="6"/>
  <c r="BC5" i="6"/>
  <c r="BA34" i="6"/>
  <c r="BC34" i="6"/>
  <c r="BC62" i="6"/>
  <c r="AM5" i="9"/>
  <c r="BB6" i="6"/>
  <c r="BB35" i="6"/>
  <c r="BB63" i="6"/>
  <c r="AL6" i="9"/>
  <c r="BA6" i="6"/>
  <c r="BC6" i="6"/>
  <c r="BA35" i="6"/>
  <c r="BC35" i="6"/>
  <c r="BC63" i="6"/>
  <c r="AM6" i="9"/>
  <c r="BB7" i="6"/>
  <c r="BB36" i="6"/>
  <c r="BB64" i="6"/>
  <c r="AL7" i="9"/>
  <c r="BA7" i="6"/>
  <c r="BC7" i="6"/>
  <c r="BA36" i="6"/>
  <c r="BC36" i="6"/>
  <c r="BC64" i="6"/>
  <c r="AM7" i="9"/>
  <c r="BB8" i="6"/>
  <c r="BB37" i="6"/>
  <c r="BB65" i="6"/>
  <c r="AL8" i="9"/>
  <c r="BA8" i="6"/>
  <c r="BC8" i="6"/>
  <c r="BA37" i="6"/>
  <c r="BC37" i="6"/>
  <c r="BC65" i="6"/>
  <c r="AM8" i="9"/>
  <c r="BB9" i="6"/>
  <c r="BB38" i="6"/>
  <c r="BB66" i="6"/>
  <c r="AL9" i="9"/>
  <c r="BA9" i="6"/>
  <c r="BC9" i="6"/>
  <c r="BA38" i="6"/>
  <c r="BC38" i="6"/>
  <c r="BC66" i="6"/>
  <c r="AM9" i="9"/>
  <c r="BB10" i="6"/>
  <c r="BB39" i="6"/>
  <c r="BB67" i="6"/>
  <c r="AL10" i="9"/>
  <c r="BA10" i="6"/>
  <c r="BC10" i="6"/>
  <c r="BA39" i="6"/>
  <c r="BC39" i="6"/>
  <c r="BC67" i="6"/>
  <c r="AM10" i="9"/>
  <c r="BB11" i="6"/>
  <c r="BB40" i="6"/>
  <c r="BB68" i="6"/>
  <c r="AL11" i="9"/>
  <c r="BA11" i="6"/>
  <c r="BC11" i="6"/>
  <c r="BA40" i="6"/>
  <c r="BC40" i="6"/>
  <c r="BC68" i="6"/>
  <c r="AM11" i="9"/>
  <c r="BB12" i="6"/>
  <c r="BB41" i="6"/>
  <c r="BB69" i="6"/>
  <c r="AL12" i="9"/>
  <c r="BA12" i="6"/>
  <c r="BC12" i="6"/>
  <c r="BA41" i="6"/>
  <c r="BC41" i="6"/>
  <c r="BC69" i="6"/>
  <c r="AM12" i="9"/>
  <c r="BB13" i="6"/>
  <c r="BB42" i="6"/>
  <c r="BB70" i="6"/>
  <c r="AL13" i="9"/>
  <c r="BA13" i="6"/>
  <c r="BC13" i="6"/>
  <c r="BA42" i="6"/>
  <c r="BC42" i="6"/>
  <c r="BC70" i="6"/>
  <c r="AM13" i="9"/>
  <c r="BB14" i="6"/>
  <c r="BB43" i="6"/>
  <c r="BB71" i="6"/>
  <c r="AL14" i="9"/>
  <c r="BA14" i="6"/>
  <c r="BC14" i="6"/>
  <c r="BA43" i="6"/>
  <c r="BC43" i="6"/>
  <c r="BC71" i="6"/>
  <c r="AM14" i="9"/>
  <c r="BB15" i="6"/>
  <c r="BB44" i="6"/>
  <c r="BB72" i="6"/>
  <c r="AL15" i="9"/>
  <c r="BA15" i="6"/>
  <c r="BC15" i="6"/>
  <c r="BA44" i="6"/>
  <c r="BC44" i="6"/>
  <c r="BC72" i="6"/>
  <c r="AM15" i="9"/>
  <c r="BB16" i="6"/>
  <c r="BB45" i="6"/>
  <c r="BB73" i="6"/>
  <c r="AL16" i="9"/>
  <c r="BA16" i="6"/>
  <c r="BC16" i="6"/>
  <c r="BA45" i="6"/>
  <c r="BC45" i="6"/>
  <c r="BC73" i="6"/>
  <c r="AM16" i="9"/>
  <c r="BB17" i="6"/>
  <c r="BB46" i="6"/>
  <c r="BB74" i="6"/>
  <c r="AL17" i="9"/>
  <c r="BA17" i="6"/>
  <c r="BC17" i="6"/>
  <c r="BA46" i="6"/>
  <c r="BC46" i="6"/>
  <c r="BC74" i="6"/>
  <c r="AM17" i="9"/>
  <c r="BB18" i="6"/>
  <c r="BB47" i="6"/>
  <c r="BB75" i="6"/>
  <c r="AL18" i="9"/>
  <c r="BA18" i="6"/>
  <c r="BC18" i="6"/>
  <c r="BA47" i="6"/>
  <c r="BC47" i="6"/>
  <c r="BC75" i="6"/>
  <c r="AM18" i="9"/>
  <c r="BB19" i="6"/>
  <c r="BB48" i="6"/>
  <c r="BB76" i="6"/>
  <c r="AL19" i="9"/>
  <c r="BA19" i="6"/>
  <c r="BC19" i="6"/>
  <c r="BA48" i="6"/>
  <c r="BC48" i="6"/>
  <c r="BC76" i="6"/>
  <c r="AM19" i="9"/>
  <c r="BB20" i="6"/>
  <c r="BB49" i="6"/>
  <c r="BB77" i="6"/>
  <c r="AL20" i="9"/>
  <c r="BA20" i="6"/>
  <c r="BC20" i="6"/>
  <c r="BA49" i="6"/>
  <c r="BC49" i="6"/>
  <c r="BC77" i="6"/>
  <c r="AM20" i="9"/>
  <c r="BB21" i="6"/>
  <c r="BB50" i="6"/>
  <c r="BB78" i="6"/>
  <c r="AL21" i="9"/>
  <c r="BA21" i="6"/>
  <c r="BC21" i="6"/>
  <c r="BA50" i="6"/>
  <c r="BC50" i="6"/>
  <c r="BC78" i="6"/>
  <c r="AM21" i="9"/>
  <c r="BB22" i="6"/>
  <c r="BB51" i="6"/>
  <c r="BB79" i="6"/>
  <c r="AL22" i="9"/>
  <c r="BA22" i="6"/>
  <c r="BC22" i="6"/>
  <c r="BA51" i="6"/>
  <c r="BC51" i="6"/>
  <c r="BC79" i="6"/>
  <c r="AM22" i="9"/>
  <c r="BB23" i="6"/>
  <c r="BB52" i="6"/>
  <c r="BB80" i="6"/>
  <c r="AL23" i="9"/>
  <c r="BA23" i="6"/>
  <c r="BC23" i="6"/>
  <c r="BA52" i="6"/>
  <c r="BC52" i="6"/>
  <c r="BC80" i="6"/>
  <c r="AM23" i="9"/>
  <c r="BB24" i="6"/>
  <c r="BB53" i="6"/>
  <c r="BB81" i="6"/>
  <c r="AL24" i="9"/>
  <c r="BA24" i="6"/>
  <c r="BC24" i="6"/>
  <c r="BA53" i="6"/>
  <c r="BC53" i="6"/>
  <c r="BC81" i="6"/>
  <c r="AM24" i="9"/>
  <c r="BB25" i="6"/>
  <c r="BB54" i="6"/>
  <c r="BB82" i="6"/>
  <c r="AL25" i="9"/>
  <c r="BA25" i="6"/>
  <c r="BC25" i="6"/>
  <c r="BA54" i="6"/>
  <c r="BC54" i="6"/>
  <c r="BC82" i="6"/>
  <c r="AM25" i="9"/>
  <c r="BB26" i="6"/>
  <c r="BB55" i="6"/>
  <c r="BB83" i="6"/>
  <c r="AL26" i="9"/>
  <c r="BA26" i="6"/>
  <c r="BC26" i="6"/>
  <c r="BA55" i="6"/>
  <c r="BC55" i="6"/>
  <c r="BC83" i="6"/>
  <c r="AM26" i="9"/>
  <c r="BA3" i="6"/>
  <c r="BB3" i="6"/>
  <c r="BC3" i="6"/>
  <c r="BA32" i="6"/>
  <c r="BB32" i="6"/>
  <c r="BC32" i="6"/>
  <c r="BC60" i="6"/>
  <c r="AM3" i="9"/>
  <c r="BB60" i="6"/>
  <c r="AL3" i="9"/>
  <c r="AQ4" i="6"/>
  <c r="AR4" i="6"/>
  <c r="AS4" i="6"/>
  <c r="AQ33" i="6"/>
  <c r="AR33" i="6"/>
  <c r="AS33" i="6"/>
  <c r="AS61" i="6"/>
  <c r="AK4" i="9"/>
  <c r="AQ5" i="6"/>
  <c r="AR5" i="6"/>
  <c r="AS5" i="6"/>
  <c r="AQ34" i="6"/>
  <c r="AR34" i="6"/>
  <c r="AS34" i="6"/>
  <c r="AS62" i="6"/>
  <c r="AK5" i="9"/>
  <c r="AQ6" i="6"/>
  <c r="AR6" i="6"/>
  <c r="AS6" i="6"/>
  <c r="AQ35" i="6"/>
  <c r="AR35" i="6"/>
  <c r="AS35" i="6"/>
  <c r="AS63" i="6"/>
  <c r="AK6" i="9"/>
  <c r="AQ7" i="6"/>
  <c r="AR7" i="6"/>
  <c r="AS7" i="6"/>
  <c r="AQ36" i="6"/>
  <c r="AR36" i="6"/>
  <c r="AS36" i="6"/>
  <c r="AS64" i="6"/>
  <c r="AK7" i="9"/>
  <c r="AQ8" i="6"/>
  <c r="AR8" i="6"/>
  <c r="AS8" i="6"/>
  <c r="AQ37" i="6"/>
  <c r="AR37" i="6"/>
  <c r="AS37" i="6"/>
  <c r="AS65" i="6"/>
  <c r="AK8" i="9"/>
  <c r="AQ9" i="6"/>
  <c r="AR9" i="6"/>
  <c r="AS9" i="6"/>
  <c r="AQ38" i="6"/>
  <c r="AR38" i="6"/>
  <c r="AS38" i="6"/>
  <c r="AS66" i="6"/>
  <c r="AK9" i="9"/>
  <c r="AQ10" i="6"/>
  <c r="AR10" i="6"/>
  <c r="AS10" i="6"/>
  <c r="AQ39" i="6"/>
  <c r="AR39" i="6"/>
  <c r="AS39" i="6"/>
  <c r="AS67" i="6"/>
  <c r="AK10" i="9"/>
  <c r="AQ11" i="6"/>
  <c r="AR11" i="6"/>
  <c r="AS11" i="6"/>
  <c r="AQ40" i="6"/>
  <c r="AR40" i="6"/>
  <c r="AS40" i="6"/>
  <c r="AS68" i="6"/>
  <c r="AK11" i="9"/>
  <c r="AQ12" i="6"/>
  <c r="AR12" i="6"/>
  <c r="AS12" i="6"/>
  <c r="AQ41" i="6"/>
  <c r="AR41" i="6"/>
  <c r="AS41" i="6"/>
  <c r="AS69" i="6"/>
  <c r="AK12" i="9"/>
  <c r="AQ13" i="6"/>
  <c r="AR13" i="6"/>
  <c r="AS13" i="6"/>
  <c r="AQ42" i="6"/>
  <c r="AR42" i="6"/>
  <c r="AS42" i="6"/>
  <c r="AS70" i="6"/>
  <c r="AK13" i="9"/>
  <c r="AQ14" i="6"/>
  <c r="AR14" i="6"/>
  <c r="AS14" i="6"/>
  <c r="AQ43" i="6"/>
  <c r="AR43" i="6"/>
  <c r="AS43" i="6"/>
  <c r="AS71" i="6"/>
  <c r="AK14" i="9"/>
  <c r="AQ15" i="6"/>
  <c r="AR15" i="6"/>
  <c r="AS15" i="6"/>
  <c r="AQ44" i="6"/>
  <c r="AR44" i="6"/>
  <c r="AS44" i="6"/>
  <c r="AS72" i="6"/>
  <c r="AK15" i="9"/>
  <c r="AQ16" i="6"/>
  <c r="AR16" i="6"/>
  <c r="AS16" i="6"/>
  <c r="AQ45" i="6"/>
  <c r="AR45" i="6"/>
  <c r="AS45" i="6"/>
  <c r="AS73" i="6"/>
  <c r="AK16" i="9"/>
  <c r="AQ17" i="6"/>
  <c r="AR17" i="6"/>
  <c r="AS17" i="6"/>
  <c r="AQ46" i="6"/>
  <c r="AR46" i="6"/>
  <c r="AS46" i="6"/>
  <c r="AS74" i="6"/>
  <c r="AK17" i="9"/>
  <c r="AQ18" i="6"/>
  <c r="AR18" i="6"/>
  <c r="AS18" i="6"/>
  <c r="AQ47" i="6"/>
  <c r="AR47" i="6"/>
  <c r="AS47" i="6"/>
  <c r="AS75" i="6"/>
  <c r="AK18" i="9"/>
  <c r="AQ19" i="6"/>
  <c r="AR19" i="6"/>
  <c r="AS19" i="6"/>
  <c r="AQ48" i="6"/>
  <c r="AR48" i="6"/>
  <c r="AS48" i="6"/>
  <c r="AS76" i="6"/>
  <c r="AK19" i="9"/>
  <c r="AQ20" i="6"/>
  <c r="AR20" i="6"/>
  <c r="AS20" i="6"/>
  <c r="AQ49" i="6"/>
  <c r="AR49" i="6"/>
  <c r="AS49" i="6"/>
  <c r="AS77" i="6"/>
  <c r="AK20" i="9"/>
  <c r="AQ21" i="6"/>
  <c r="AR21" i="6"/>
  <c r="AS21" i="6"/>
  <c r="AQ50" i="6"/>
  <c r="AR50" i="6"/>
  <c r="AS50" i="6"/>
  <c r="AS78" i="6"/>
  <c r="AK21" i="9"/>
  <c r="AQ22" i="6"/>
  <c r="AR22" i="6"/>
  <c r="AS22" i="6"/>
  <c r="AQ51" i="6"/>
  <c r="AR51" i="6"/>
  <c r="AS51" i="6"/>
  <c r="AS79" i="6"/>
  <c r="AK22" i="9"/>
  <c r="AQ23" i="6"/>
  <c r="AR23" i="6"/>
  <c r="AS23" i="6"/>
  <c r="AQ52" i="6"/>
  <c r="AR52" i="6"/>
  <c r="AS52" i="6"/>
  <c r="AS80" i="6"/>
  <c r="AK23" i="9"/>
  <c r="AQ24" i="6"/>
  <c r="AR24" i="6"/>
  <c r="AS24" i="6"/>
  <c r="AQ53" i="6"/>
  <c r="AR53" i="6"/>
  <c r="AS53" i="6"/>
  <c r="AS81" i="6"/>
  <c r="AK24" i="9"/>
  <c r="AQ25" i="6"/>
  <c r="AR25" i="6"/>
  <c r="AS25" i="6"/>
  <c r="AQ54" i="6"/>
  <c r="AR54" i="6"/>
  <c r="AS54" i="6"/>
  <c r="AS82" i="6"/>
  <c r="AK25" i="9"/>
  <c r="AQ26" i="6"/>
  <c r="AR26" i="6"/>
  <c r="AS26" i="6"/>
  <c r="AQ55" i="6"/>
  <c r="AR55" i="6"/>
  <c r="AS55" i="6"/>
  <c r="AS83" i="6"/>
  <c r="AK26" i="9"/>
  <c r="AQ3" i="6"/>
  <c r="AR3" i="6"/>
  <c r="AS3" i="6"/>
  <c r="AQ32" i="6"/>
  <c r="AR32" i="6"/>
  <c r="AS32" i="6"/>
  <c r="AS60" i="6"/>
  <c r="AK3" i="9"/>
  <c r="AR61" i="6"/>
  <c r="AJ4" i="9"/>
  <c r="AR62" i="6"/>
  <c r="AJ5" i="9"/>
  <c r="AR63" i="6"/>
  <c r="AJ6" i="9"/>
  <c r="AR64" i="6"/>
  <c r="AJ7" i="9"/>
  <c r="AR65" i="6"/>
  <c r="AJ8" i="9"/>
  <c r="AR66" i="6"/>
  <c r="AJ9" i="9"/>
  <c r="AR67" i="6"/>
  <c r="AJ10" i="9"/>
  <c r="AR68" i="6"/>
  <c r="AJ11" i="9"/>
  <c r="AR69" i="6"/>
  <c r="AJ12" i="9"/>
  <c r="AR70" i="6"/>
  <c r="AJ13" i="9"/>
  <c r="AR71" i="6"/>
  <c r="AJ14" i="9"/>
  <c r="AR72" i="6"/>
  <c r="AJ15" i="9"/>
  <c r="AR73" i="6"/>
  <c r="AJ16" i="9"/>
  <c r="AR74" i="6"/>
  <c r="AJ17" i="9"/>
  <c r="AR75" i="6"/>
  <c r="AJ18" i="9"/>
  <c r="AR76" i="6"/>
  <c r="AJ19" i="9"/>
  <c r="AR77" i="6"/>
  <c r="AJ20" i="9"/>
  <c r="AR78" i="6"/>
  <c r="AJ21" i="9"/>
  <c r="AR79" i="6"/>
  <c r="AJ22" i="9"/>
  <c r="AR80" i="6"/>
  <c r="AJ23" i="9"/>
  <c r="AR81" i="6"/>
  <c r="AJ24" i="9"/>
  <c r="AR82" i="6"/>
  <c r="AJ25" i="9"/>
  <c r="AR83" i="6"/>
  <c r="AJ26" i="9"/>
  <c r="AR60" i="6"/>
  <c r="AJ3" i="9"/>
  <c r="AG4" i="6"/>
  <c r="AH4" i="6"/>
  <c r="AI4" i="6"/>
  <c r="AG33" i="6"/>
  <c r="AH33" i="6"/>
  <c r="AI33" i="6"/>
  <c r="AI61" i="6"/>
  <c r="AI4" i="9"/>
  <c r="AG5" i="6"/>
  <c r="AH5" i="6"/>
  <c r="AI5" i="6"/>
  <c r="AG34" i="6"/>
  <c r="AH34" i="6"/>
  <c r="AI34" i="6"/>
  <c r="AI62" i="6"/>
  <c r="AI5" i="9"/>
  <c r="AG6" i="6"/>
  <c r="AH6" i="6"/>
  <c r="AI6" i="6"/>
  <c r="AG35" i="6"/>
  <c r="AH35" i="6"/>
  <c r="AI35" i="6"/>
  <c r="AI63" i="6"/>
  <c r="AI6" i="9"/>
  <c r="AG7" i="6"/>
  <c r="AH7" i="6"/>
  <c r="AI7" i="6"/>
  <c r="AG36" i="6"/>
  <c r="AH36" i="6"/>
  <c r="AI36" i="6"/>
  <c r="AI64" i="6"/>
  <c r="AI7" i="9"/>
  <c r="AG8" i="6"/>
  <c r="AH8" i="6"/>
  <c r="AI8" i="6"/>
  <c r="AG37" i="6"/>
  <c r="AH37" i="6"/>
  <c r="AI37" i="6"/>
  <c r="AI65" i="6"/>
  <c r="AI8" i="9"/>
  <c r="AG9" i="6"/>
  <c r="AH9" i="6"/>
  <c r="AI9" i="6"/>
  <c r="AG38" i="6"/>
  <c r="AH38" i="6"/>
  <c r="AI38" i="6"/>
  <c r="AI66" i="6"/>
  <c r="AI9" i="9"/>
  <c r="AG10" i="6"/>
  <c r="AH10" i="6"/>
  <c r="AI10" i="6"/>
  <c r="AG39" i="6"/>
  <c r="AH39" i="6"/>
  <c r="AI39" i="6"/>
  <c r="AI67" i="6"/>
  <c r="AI10" i="9"/>
  <c r="AG11" i="6"/>
  <c r="AH11" i="6"/>
  <c r="AI11" i="6"/>
  <c r="AG40" i="6"/>
  <c r="AH40" i="6"/>
  <c r="AI40" i="6"/>
  <c r="AI68" i="6"/>
  <c r="AI11" i="9"/>
  <c r="AG12" i="6"/>
  <c r="AH12" i="6"/>
  <c r="AI12" i="6"/>
  <c r="AG41" i="6"/>
  <c r="AH41" i="6"/>
  <c r="AI41" i="6"/>
  <c r="AI69" i="6"/>
  <c r="AI12" i="9"/>
  <c r="AG13" i="6"/>
  <c r="AH13" i="6"/>
  <c r="AI13" i="6"/>
  <c r="AG42" i="6"/>
  <c r="AH42" i="6"/>
  <c r="AI42" i="6"/>
  <c r="AI70" i="6"/>
  <c r="AI13" i="9"/>
  <c r="AG14" i="6"/>
  <c r="AH14" i="6"/>
  <c r="AI14" i="6"/>
  <c r="AG43" i="6"/>
  <c r="AH43" i="6"/>
  <c r="AI43" i="6"/>
  <c r="AI71" i="6"/>
  <c r="AI14" i="9"/>
  <c r="AG15" i="6"/>
  <c r="AH15" i="6"/>
  <c r="AI15" i="6"/>
  <c r="AG44" i="6"/>
  <c r="AH44" i="6"/>
  <c r="AI44" i="6"/>
  <c r="AI72" i="6"/>
  <c r="AI15" i="9"/>
  <c r="AG16" i="6"/>
  <c r="AH16" i="6"/>
  <c r="AI16" i="6"/>
  <c r="AG45" i="6"/>
  <c r="AH45" i="6"/>
  <c r="AI45" i="6"/>
  <c r="AI73" i="6"/>
  <c r="AI16" i="9"/>
  <c r="AG17" i="6"/>
  <c r="AH17" i="6"/>
  <c r="AI17" i="6"/>
  <c r="AG46" i="6"/>
  <c r="AH46" i="6"/>
  <c r="AI46" i="6"/>
  <c r="AI74" i="6"/>
  <c r="AI17" i="9"/>
  <c r="AG18" i="6"/>
  <c r="AH18" i="6"/>
  <c r="AI18" i="6"/>
  <c r="AG47" i="6"/>
  <c r="AH47" i="6"/>
  <c r="AI47" i="6"/>
  <c r="AI75" i="6"/>
  <c r="AI18" i="9"/>
  <c r="AG19" i="6"/>
  <c r="AH19" i="6"/>
  <c r="AI19" i="6"/>
  <c r="AG48" i="6"/>
  <c r="AH48" i="6"/>
  <c r="AI48" i="6"/>
  <c r="AI76" i="6"/>
  <c r="AI19" i="9"/>
  <c r="AG20" i="6"/>
  <c r="AH20" i="6"/>
  <c r="AI20" i="6"/>
  <c r="AG49" i="6"/>
  <c r="AH49" i="6"/>
  <c r="AI49" i="6"/>
  <c r="AI77" i="6"/>
  <c r="AI20" i="9"/>
  <c r="AG21" i="6"/>
  <c r="AH21" i="6"/>
  <c r="AI21" i="6"/>
  <c r="AG50" i="6"/>
  <c r="AH50" i="6"/>
  <c r="AI50" i="6"/>
  <c r="AI78" i="6"/>
  <c r="AI21" i="9"/>
  <c r="AG22" i="6"/>
  <c r="AH22" i="6"/>
  <c r="AI22" i="6"/>
  <c r="AG51" i="6"/>
  <c r="AH51" i="6"/>
  <c r="AI51" i="6"/>
  <c r="AI79" i="6"/>
  <c r="AI22" i="9"/>
  <c r="AG23" i="6"/>
  <c r="AH23" i="6"/>
  <c r="AI23" i="6"/>
  <c r="AG52" i="6"/>
  <c r="AH52" i="6"/>
  <c r="AI52" i="6"/>
  <c r="AI80" i="6"/>
  <c r="AI23" i="9"/>
  <c r="AG24" i="6"/>
  <c r="AH24" i="6"/>
  <c r="AI24" i="6"/>
  <c r="AG53" i="6"/>
  <c r="AH53" i="6"/>
  <c r="AI53" i="6"/>
  <c r="AI81" i="6"/>
  <c r="AI24" i="9"/>
  <c r="AG25" i="6"/>
  <c r="AH25" i="6"/>
  <c r="AI25" i="6"/>
  <c r="AG54" i="6"/>
  <c r="AH54" i="6"/>
  <c r="AI54" i="6"/>
  <c r="AI82" i="6"/>
  <c r="AI25" i="9"/>
  <c r="AG26" i="6"/>
  <c r="AH26" i="6"/>
  <c r="AI26" i="6"/>
  <c r="AG55" i="6"/>
  <c r="AH55" i="6"/>
  <c r="AI55" i="6"/>
  <c r="AI83" i="6"/>
  <c r="AI26" i="9"/>
  <c r="AG3" i="6"/>
  <c r="AH3" i="6"/>
  <c r="AI3" i="6"/>
  <c r="AG32" i="6"/>
  <c r="AH32" i="6"/>
  <c r="AI32" i="6"/>
  <c r="AI60" i="6"/>
  <c r="AI3" i="9"/>
  <c r="AH61" i="6"/>
  <c r="AH4" i="9"/>
  <c r="AH62" i="6"/>
  <c r="AH5" i="9"/>
  <c r="AH63" i="6"/>
  <c r="AH6" i="9"/>
  <c r="AH64" i="6"/>
  <c r="AH7" i="9"/>
  <c r="AH65" i="6"/>
  <c r="AH8" i="9"/>
  <c r="AH66" i="6"/>
  <c r="AH9" i="9"/>
  <c r="AH67" i="6"/>
  <c r="AH10" i="9"/>
  <c r="AH68" i="6"/>
  <c r="AH11" i="9"/>
  <c r="AH69" i="6"/>
  <c r="AH12" i="9"/>
  <c r="AH70" i="6"/>
  <c r="AH13" i="9"/>
  <c r="AH71" i="6"/>
  <c r="AH14" i="9"/>
  <c r="AH72" i="6"/>
  <c r="AH15" i="9"/>
  <c r="AH73" i="6"/>
  <c r="AH16" i="9"/>
  <c r="AH74" i="6"/>
  <c r="AH17" i="9"/>
  <c r="AH75" i="6"/>
  <c r="AH18" i="9"/>
  <c r="AH76" i="6"/>
  <c r="AH19" i="9"/>
  <c r="AH77" i="6"/>
  <c r="AH20" i="9"/>
  <c r="AH78" i="6"/>
  <c r="AH21" i="9"/>
  <c r="AH79" i="6"/>
  <c r="AH22" i="9"/>
  <c r="AH80" i="6"/>
  <c r="AH23" i="9"/>
  <c r="AH81" i="6"/>
  <c r="AH24" i="9"/>
  <c r="AH82" i="6"/>
  <c r="AH25" i="9"/>
  <c r="AH83" i="6"/>
  <c r="AH26" i="9"/>
  <c r="AH60" i="6"/>
  <c r="AH3" i="9"/>
  <c r="W4" i="6"/>
  <c r="X4" i="6"/>
  <c r="Y4" i="6"/>
  <c r="W33" i="6"/>
  <c r="X33" i="6"/>
  <c r="Y33" i="6"/>
  <c r="Y61" i="6"/>
  <c r="AG4" i="9"/>
  <c r="W5" i="6"/>
  <c r="X5" i="6"/>
  <c r="Y5" i="6"/>
  <c r="W34" i="6"/>
  <c r="X34" i="6"/>
  <c r="Y34" i="6"/>
  <c r="Y62" i="6"/>
  <c r="AG5" i="9"/>
  <c r="W6" i="6"/>
  <c r="X6" i="6"/>
  <c r="Y6" i="6"/>
  <c r="W35" i="6"/>
  <c r="X35" i="6"/>
  <c r="Y35" i="6"/>
  <c r="Y63" i="6"/>
  <c r="AG6" i="9"/>
  <c r="W7" i="6"/>
  <c r="X7" i="6"/>
  <c r="Y7" i="6"/>
  <c r="W36" i="6"/>
  <c r="X36" i="6"/>
  <c r="Y36" i="6"/>
  <c r="Y64" i="6"/>
  <c r="AG7" i="9"/>
  <c r="W8" i="6"/>
  <c r="X8" i="6"/>
  <c r="Y8" i="6"/>
  <c r="W37" i="6"/>
  <c r="X37" i="6"/>
  <c r="Y37" i="6"/>
  <c r="Y65" i="6"/>
  <c r="AG8" i="9"/>
  <c r="W9" i="6"/>
  <c r="X9" i="6"/>
  <c r="Y9" i="6"/>
  <c r="W38" i="6"/>
  <c r="X38" i="6"/>
  <c r="Y38" i="6"/>
  <c r="Y66" i="6"/>
  <c r="AG9" i="9"/>
  <c r="W10" i="6"/>
  <c r="X10" i="6"/>
  <c r="Y10" i="6"/>
  <c r="W39" i="6"/>
  <c r="X39" i="6"/>
  <c r="Y39" i="6"/>
  <c r="Y67" i="6"/>
  <c r="AG10" i="9"/>
  <c r="W11" i="6"/>
  <c r="X11" i="6"/>
  <c r="Y11" i="6"/>
  <c r="W40" i="6"/>
  <c r="X40" i="6"/>
  <c r="Y40" i="6"/>
  <c r="Y68" i="6"/>
  <c r="AG11" i="9"/>
  <c r="W12" i="6"/>
  <c r="X12" i="6"/>
  <c r="Y12" i="6"/>
  <c r="W41" i="6"/>
  <c r="X41" i="6"/>
  <c r="Y41" i="6"/>
  <c r="Y69" i="6"/>
  <c r="AG12" i="9"/>
  <c r="W13" i="6"/>
  <c r="X13" i="6"/>
  <c r="Y13" i="6"/>
  <c r="W42" i="6"/>
  <c r="X42" i="6"/>
  <c r="Y42" i="6"/>
  <c r="Y70" i="6"/>
  <c r="AG13" i="9"/>
  <c r="W14" i="6"/>
  <c r="X14" i="6"/>
  <c r="Y14" i="6"/>
  <c r="W43" i="6"/>
  <c r="X43" i="6"/>
  <c r="Y43" i="6"/>
  <c r="Y71" i="6"/>
  <c r="AG14" i="9"/>
  <c r="W15" i="6"/>
  <c r="X15" i="6"/>
  <c r="Y15" i="6"/>
  <c r="W44" i="6"/>
  <c r="X44" i="6"/>
  <c r="Y44" i="6"/>
  <c r="Y72" i="6"/>
  <c r="AG15" i="9"/>
  <c r="W16" i="6"/>
  <c r="X16" i="6"/>
  <c r="Y16" i="6"/>
  <c r="W45" i="6"/>
  <c r="X45" i="6"/>
  <c r="Y45" i="6"/>
  <c r="Y73" i="6"/>
  <c r="AG16" i="9"/>
  <c r="W17" i="6"/>
  <c r="X17" i="6"/>
  <c r="Y17" i="6"/>
  <c r="W46" i="6"/>
  <c r="X46" i="6"/>
  <c r="Y46" i="6"/>
  <c r="Y74" i="6"/>
  <c r="AG17" i="9"/>
  <c r="W18" i="6"/>
  <c r="X18" i="6"/>
  <c r="Y18" i="6"/>
  <c r="W47" i="6"/>
  <c r="X47" i="6"/>
  <c r="Y47" i="6"/>
  <c r="Y75" i="6"/>
  <c r="AG18" i="9"/>
  <c r="W19" i="6"/>
  <c r="X19" i="6"/>
  <c r="Y19" i="6"/>
  <c r="W48" i="6"/>
  <c r="X48" i="6"/>
  <c r="Y48" i="6"/>
  <c r="Y76" i="6"/>
  <c r="AG19" i="9"/>
  <c r="W20" i="6"/>
  <c r="X20" i="6"/>
  <c r="Y20" i="6"/>
  <c r="W49" i="6"/>
  <c r="X49" i="6"/>
  <c r="Y49" i="6"/>
  <c r="Y77" i="6"/>
  <c r="AG20" i="9"/>
  <c r="W21" i="6"/>
  <c r="X21" i="6"/>
  <c r="Y21" i="6"/>
  <c r="W50" i="6"/>
  <c r="X50" i="6"/>
  <c r="Y50" i="6"/>
  <c r="Y78" i="6"/>
  <c r="AG21" i="9"/>
  <c r="W22" i="6"/>
  <c r="X22" i="6"/>
  <c r="Y22" i="6"/>
  <c r="W51" i="6"/>
  <c r="X51" i="6"/>
  <c r="Y51" i="6"/>
  <c r="Y79" i="6"/>
  <c r="AG22" i="9"/>
  <c r="W23" i="6"/>
  <c r="X23" i="6"/>
  <c r="Y23" i="6"/>
  <c r="W52" i="6"/>
  <c r="X52" i="6"/>
  <c r="Y52" i="6"/>
  <c r="Y80" i="6"/>
  <c r="AG23" i="9"/>
  <c r="W24" i="6"/>
  <c r="X24" i="6"/>
  <c r="Y24" i="6"/>
  <c r="W53" i="6"/>
  <c r="X53" i="6"/>
  <c r="Y53" i="6"/>
  <c r="Y81" i="6"/>
  <c r="AG24" i="9"/>
  <c r="W25" i="6"/>
  <c r="X25" i="6"/>
  <c r="Y25" i="6"/>
  <c r="W54" i="6"/>
  <c r="X54" i="6"/>
  <c r="Y54" i="6"/>
  <c r="Y82" i="6"/>
  <c r="AG25" i="9"/>
  <c r="W26" i="6"/>
  <c r="X26" i="6"/>
  <c r="Y26" i="6"/>
  <c r="W55" i="6"/>
  <c r="X55" i="6"/>
  <c r="Y55" i="6"/>
  <c r="Y83" i="6"/>
  <c r="AG26" i="9"/>
  <c r="W3" i="6"/>
  <c r="X3" i="6"/>
  <c r="Y3" i="6"/>
  <c r="W32" i="6"/>
  <c r="X32" i="6"/>
  <c r="Y32" i="6"/>
  <c r="Y60" i="6"/>
  <c r="AG3" i="9"/>
  <c r="X61" i="6"/>
  <c r="AF4" i="9"/>
  <c r="X62" i="6"/>
  <c r="AF5" i="9"/>
  <c r="X63" i="6"/>
  <c r="AF6" i="9"/>
  <c r="X64" i="6"/>
  <c r="AF7" i="9"/>
  <c r="X65" i="6"/>
  <c r="AF8" i="9"/>
  <c r="X66" i="6"/>
  <c r="AF9" i="9"/>
  <c r="X67" i="6"/>
  <c r="AF10" i="9"/>
  <c r="X68" i="6"/>
  <c r="AF11" i="9"/>
  <c r="X69" i="6"/>
  <c r="AF12" i="9"/>
  <c r="X70" i="6"/>
  <c r="AF13" i="9"/>
  <c r="X71" i="6"/>
  <c r="AF14" i="9"/>
  <c r="X72" i="6"/>
  <c r="AF15" i="9"/>
  <c r="X73" i="6"/>
  <c r="AF16" i="9"/>
  <c r="X74" i="6"/>
  <c r="AF17" i="9"/>
  <c r="X75" i="6"/>
  <c r="AF18" i="9"/>
  <c r="X76" i="6"/>
  <c r="AF19" i="9"/>
  <c r="X77" i="6"/>
  <c r="AF20" i="9"/>
  <c r="X78" i="6"/>
  <c r="AF21" i="9"/>
  <c r="X79" i="6"/>
  <c r="AF22" i="9"/>
  <c r="X80" i="6"/>
  <c r="AF23" i="9"/>
  <c r="X81" i="6"/>
  <c r="AF24" i="9"/>
  <c r="X82" i="6"/>
  <c r="AF25" i="9"/>
  <c r="X83" i="6"/>
  <c r="AF26" i="9"/>
  <c r="X60" i="6"/>
  <c r="AF3" i="9"/>
  <c r="C11" i="5"/>
  <c r="C7" i="5"/>
  <c r="BU5" i="5"/>
  <c r="BV5" i="5"/>
  <c r="BW5" i="5"/>
  <c r="BU35" i="5"/>
  <c r="BV35" i="5"/>
  <c r="BW35" i="5"/>
  <c r="BW64" i="5"/>
  <c r="AE4" i="9"/>
  <c r="BU6" i="5"/>
  <c r="BV6" i="5"/>
  <c r="BW6" i="5"/>
  <c r="BU36" i="5"/>
  <c r="BV36" i="5"/>
  <c r="BW36" i="5"/>
  <c r="BW65" i="5"/>
  <c r="AE5" i="9"/>
  <c r="BU7" i="5"/>
  <c r="BV7" i="5"/>
  <c r="BW7" i="5"/>
  <c r="BU37" i="5"/>
  <c r="BV37" i="5"/>
  <c r="BW37" i="5"/>
  <c r="BW66" i="5"/>
  <c r="AE6" i="9"/>
  <c r="BU8" i="5"/>
  <c r="BV8" i="5"/>
  <c r="BW8" i="5"/>
  <c r="BU38" i="5"/>
  <c r="BV38" i="5"/>
  <c r="BW38" i="5"/>
  <c r="BW67" i="5"/>
  <c r="AE7" i="9"/>
  <c r="BU9" i="5"/>
  <c r="BV9" i="5"/>
  <c r="BW9" i="5"/>
  <c r="BU39" i="5"/>
  <c r="BV39" i="5"/>
  <c r="BW39" i="5"/>
  <c r="BW68" i="5"/>
  <c r="AE8" i="9"/>
  <c r="BU10" i="5"/>
  <c r="BV10" i="5"/>
  <c r="BW10" i="5"/>
  <c r="BU40" i="5"/>
  <c r="BV40" i="5"/>
  <c r="BW40" i="5"/>
  <c r="BW69" i="5"/>
  <c r="AE9" i="9"/>
  <c r="BU11" i="5"/>
  <c r="BV11" i="5"/>
  <c r="BW11" i="5"/>
  <c r="BU41" i="5"/>
  <c r="BV41" i="5"/>
  <c r="BW41" i="5"/>
  <c r="BW70" i="5"/>
  <c r="AE10" i="9"/>
  <c r="BU12" i="5"/>
  <c r="BV12" i="5"/>
  <c r="BW12" i="5"/>
  <c r="BU42" i="5"/>
  <c r="BV42" i="5"/>
  <c r="BW42" i="5"/>
  <c r="BW71" i="5"/>
  <c r="AE11" i="9"/>
  <c r="BU13" i="5"/>
  <c r="BV13" i="5"/>
  <c r="BW13" i="5"/>
  <c r="BU43" i="5"/>
  <c r="BV43" i="5"/>
  <c r="BW43" i="5"/>
  <c r="BW72" i="5"/>
  <c r="AE12" i="9"/>
  <c r="BU14" i="5"/>
  <c r="BV14" i="5"/>
  <c r="BW14" i="5"/>
  <c r="BU44" i="5"/>
  <c r="BV44" i="5"/>
  <c r="BW44" i="5"/>
  <c r="BW73" i="5"/>
  <c r="AE13" i="9"/>
  <c r="BU15" i="5"/>
  <c r="BV15" i="5"/>
  <c r="BW15" i="5"/>
  <c r="BU45" i="5"/>
  <c r="BV45" i="5"/>
  <c r="BW45" i="5"/>
  <c r="BW74" i="5"/>
  <c r="AE14" i="9"/>
  <c r="BU16" i="5"/>
  <c r="BV16" i="5"/>
  <c r="BW16" i="5"/>
  <c r="BU46" i="5"/>
  <c r="BV46" i="5"/>
  <c r="BW46" i="5"/>
  <c r="BW75" i="5"/>
  <c r="AE15" i="9"/>
  <c r="BU17" i="5"/>
  <c r="BV17" i="5"/>
  <c r="BW17" i="5"/>
  <c r="BU47" i="5"/>
  <c r="BV47" i="5"/>
  <c r="BW47" i="5"/>
  <c r="BW76" i="5"/>
  <c r="AE16" i="9"/>
  <c r="BU18" i="5"/>
  <c r="BV18" i="5"/>
  <c r="BW18" i="5"/>
  <c r="BU48" i="5"/>
  <c r="BV48" i="5"/>
  <c r="BW48" i="5"/>
  <c r="BW77" i="5"/>
  <c r="AE17" i="9"/>
  <c r="BU19" i="5"/>
  <c r="BV19" i="5"/>
  <c r="BW19" i="5"/>
  <c r="BU49" i="5"/>
  <c r="BV49" i="5"/>
  <c r="BW49" i="5"/>
  <c r="BW78" i="5"/>
  <c r="AE18" i="9"/>
  <c r="BU20" i="5"/>
  <c r="BV20" i="5"/>
  <c r="BW20" i="5"/>
  <c r="BU50" i="5"/>
  <c r="BV50" i="5"/>
  <c r="BW50" i="5"/>
  <c r="BW79" i="5"/>
  <c r="AE19" i="9"/>
  <c r="BU21" i="5"/>
  <c r="BV21" i="5"/>
  <c r="BW21" i="5"/>
  <c r="BU51" i="5"/>
  <c r="BV51" i="5"/>
  <c r="BW51" i="5"/>
  <c r="BW80" i="5"/>
  <c r="AE20" i="9"/>
  <c r="BU22" i="5"/>
  <c r="BV22" i="5"/>
  <c r="BW22" i="5"/>
  <c r="BU52" i="5"/>
  <c r="BV52" i="5"/>
  <c r="BW52" i="5"/>
  <c r="BW81" i="5"/>
  <c r="AE21" i="9"/>
  <c r="BU23" i="5"/>
  <c r="BV23" i="5"/>
  <c r="BW23" i="5"/>
  <c r="BU53" i="5"/>
  <c r="BV53" i="5"/>
  <c r="BW53" i="5"/>
  <c r="BW82" i="5"/>
  <c r="AE22" i="9"/>
  <c r="BU24" i="5"/>
  <c r="BV24" i="5"/>
  <c r="BW24" i="5"/>
  <c r="BU54" i="5"/>
  <c r="BV54" i="5"/>
  <c r="BW54" i="5"/>
  <c r="BW83" i="5"/>
  <c r="AE23" i="9"/>
  <c r="BU25" i="5"/>
  <c r="BV25" i="5"/>
  <c r="BW25" i="5"/>
  <c r="BU55" i="5"/>
  <c r="BV55" i="5"/>
  <c r="BW55" i="5"/>
  <c r="BW84" i="5"/>
  <c r="AE24" i="9"/>
  <c r="BU26" i="5"/>
  <c r="BV26" i="5"/>
  <c r="BW26" i="5"/>
  <c r="BU56" i="5"/>
  <c r="BV56" i="5"/>
  <c r="BW56" i="5"/>
  <c r="BW85" i="5"/>
  <c r="AE25" i="9"/>
  <c r="BU27" i="5"/>
  <c r="BV27" i="5"/>
  <c r="BW27" i="5"/>
  <c r="BU57" i="5"/>
  <c r="BV57" i="5"/>
  <c r="BW57" i="5"/>
  <c r="BW86" i="5"/>
  <c r="AE26" i="9"/>
  <c r="BU4" i="5"/>
  <c r="BV4" i="5"/>
  <c r="BW4" i="5"/>
  <c r="BU34" i="5"/>
  <c r="BV34" i="5"/>
  <c r="BW34" i="5"/>
  <c r="BW63" i="5"/>
  <c r="AE3" i="9"/>
  <c r="BV64" i="5"/>
  <c r="AD4" i="9"/>
  <c r="BV65" i="5"/>
  <c r="AD5" i="9"/>
  <c r="BV66" i="5"/>
  <c r="AD6" i="9"/>
  <c r="BV67" i="5"/>
  <c r="AD7" i="9"/>
  <c r="BV68" i="5"/>
  <c r="AD8" i="9"/>
  <c r="BV69" i="5"/>
  <c r="AD9" i="9"/>
  <c r="BV70" i="5"/>
  <c r="AD10" i="9"/>
  <c r="BV71" i="5"/>
  <c r="AD11" i="9"/>
  <c r="BV72" i="5"/>
  <c r="AD12" i="9"/>
  <c r="BV73" i="5"/>
  <c r="AD13" i="9"/>
  <c r="BV74" i="5"/>
  <c r="AD14" i="9"/>
  <c r="BV75" i="5"/>
  <c r="AD15" i="9"/>
  <c r="BV76" i="5"/>
  <c r="AD16" i="9"/>
  <c r="BV77" i="5"/>
  <c r="AD17" i="9"/>
  <c r="BV78" i="5"/>
  <c r="AD18" i="9"/>
  <c r="BV79" i="5"/>
  <c r="AD19" i="9"/>
  <c r="BV80" i="5"/>
  <c r="AD20" i="9"/>
  <c r="BV81" i="5"/>
  <c r="AD21" i="9"/>
  <c r="BV82" i="5"/>
  <c r="AD22" i="9"/>
  <c r="BV83" i="5"/>
  <c r="AD23" i="9"/>
  <c r="BV84" i="5"/>
  <c r="AD24" i="9"/>
  <c r="BV85" i="5"/>
  <c r="AD25" i="9"/>
  <c r="BV86" i="5"/>
  <c r="AD26" i="9"/>
  <c r="BV63" i="5"/>
  <c r="AD3" i="9"/>
  <c r="BA5" i="5"/>
  <c r="BB5" i="5"/>
  <c r="BC5" i="5"/>
  <c r="BA35" i="5"/>
  <c r="BB35" i="5"/>
  <c r="BC35" i="5"/>
  <c r="BC64" i="5"/>
  <c r="AA4" i="9"/>
  <c r="BA6" i="5"/>
  <c r="BB6" i="5"/>
  <c r="BC6" i="5"/>
  <c r="BA36" i="5"/>
  <c r="BB36" i="5"/>
  <c r="BC36" i="5"/>
  <c r="BC65" i="5"/>
  <c r="AA5" i="9"/>
  <c r="BA7" i="5"/>
  <c r="BB7" i="5"/>
  <c r="BC7" i="5"/>
  <c r="BA37" i="5"/>
  <c r="BB37" i="5"/>
  <c r="BC37" i="5"/>
  <c r="BC66" i="5"/>
  <c r="AA6" i="9"/>
  <c r="BA8" i="5"/>
  <c r="BB8" i="5"/>
  <c r="BC8" i="5"/>
  <c r="BA38" i="5"/>
  <c r="BB38" i="5"/>
  <c r="BC38" i="5"/>
  <c r="BC67" i="5"/>
  <c r="AA7" i="9"/>
  <c r="BA9" i="5"/>
  <c r="BB9" i="5"/>
  <c r="BC9" i="5"/>
  <c r="BA39" i="5"/>
  <c r="BB39" i="5"/>
  <c r="BC39" i="5"/>
  <c r="BC68" i="5"/>
  <c r="AA8" i="9"/>
  <c r="BA10" i="5"/>
  <c r="BB10" i="5"/>
  <c r="BC10" i="5"/>
  <c r="BA40" i="5"/>
  <c r="BB40" i="5"/>
  <c r="BC40" i="5"/>
  <c r="BC69" i="5"/>
  <c r="AA9" i="9"/>
  <c r="BA11" i="5"/>
  <c r="BB11" i="5"/>
  <c r="BC11" i="5"/>
  <c r="BA41" i="5"/>
  <c r="BB41" i="5"/>
  <c r="BC41" i="5"/>
  <c r="BC70" i="5"/>
  <c r="AA10" i="9"/>
  <c r="BA12" i="5"/>
  <c r="BB12" i="5"/>
  <c r="BC12" i="5"/>
  <c r="BA42" i="5"/>
  <c r="BB42" i="5"/>
  <c r="BC42" i="5"/>
  <c r="BC71" i="5"/>
  <c r="AA11" i="9"/>
  <c r="BA13" i="5"/>
  <c r="BB13" i="5"/>
  <c r="BC13" i="5"/>
  <c r="BA43" i="5"/>
  <c r="BB43" i="5"/>
  <c r="BC43" i="5"/>
  <c r="BC72" i="5"/>
  <c r="AA12" i="9"/>
  <c r="BA14" i="5"/>
  <c r="BB14" i="5"/>
  <c r="BC14" i="5"/>
  <c r="BA44" i="5"/>
  <c r="BB44" i="5"/>
  <c r="BC44" i="5"/>
  <c r="BC73" i="5"/>
  <c r="AA13" i="9"/>
  <c r="BA15" i="5"/>
  <c r="BB15" i="5"/>
  <c r="BC15" i="5"/>
  <c r="BA45" i="5"/>
  <c r="BB45" i="5"/>
  <c r="BC45" i="5"/>
  <c r="BC74" i="5"/>
  <c r="AA14" i="9"/>
  <c r="BA16" i="5"/>
  <c r="BB16" i="5"/>
  <c r="BC16" i="5"/>
  <c r="BA46" i="5"/>
  <c r="BB46" i="5"/>
  <c r="BC46" i="5"/>
  <c r="BC75" i="5"/>
  <c r="AA15" i="9"/>
  <c r="BA17" i="5"/>
  <c r="BB17" i="5"/>
  <c r="BC17" i="5"/>
  <c r="BA47" i="5"/>
  <c r="BB47" i="5"/>
  <c r="BC47" i="5"/>
  <c r="BC76" i="5"/>
  <c r="AA16" i="9"/>
  <c r="BA18" i="5"/>
  <c r="BB18" i="5"/>
  <c r="BC18" i="5"/>
  <c r="BA48" i="5"/>
  <c r="BB48" i="5"/>
  <c r="BC48" i="5"/>
  <c r="BC77" i="5"/>
  <c r="AA17" i="9"/>
  <c r="BA19" i="5"/>
  <c r="BB19" i="5"/>
  <c r="BC19" i="5"/>
  <c r="BA49" i="5"/>
  <c r="BB49" i="5"/>
  <c r="BC49" i="5"/>
  <c r="BC78" i="5"/>
  <c r="AA18" i="9"/>
  <c r="BA20" i="5"/>
  <c r="BB20" i="5"/>
  <c r="BC20" i="5"/>
  <c r="BA50" i="5"/>
  <c r="BB50" i="5"/>
  <c r="BC50" i="5"/>
  <c r="BC79" i="5"/>
  <c r="AA19" i="9"/>
  <c r="BA21" i="5"/>
  <c r="BB21" i="5"/>
  <c r="BC21" i="5"/>
  <c r="BA51" i="5"/>
  <c r="BB51" i="5"/>
  <c r="BC51" i="5"/>
  <c r="BC80" i="5"/>
  <c r="AA20" i="9"/>
  <c r="BA22" i="5"/>
  <c r="BB22" i="5"/>
  <c r="BC22" i="5"/>
  <c r="BA52" i="5"/>
  <c r="BB52" i="5"/>
  <c r="BC52" i="5"/>
  <c r="BC81" i="5"/>
  <c r="AA21" i="9"/>
  <c r="BA23" i="5"/>
  <c r="BB23" i="5"/>
  <c r="BC23" i="5"/>
  <c r="BA53" i="5"/>
  <c r="BB53" i="5"/>
  <c r="BC53" i="5"/>
  <c r="BC82" i="5"/>
  <c r="AA22" i="9"/>
  <c r="BA24" i="5"/>
  <c r="BB24" i="5"/>
  <c r="BC24" i="5"/>
  <c r="BA54" i="5"/>
  <c r="BB54" i="5"/>
  <c r="BC54" i="5"/>
  <c r="BC83" i="5"/>
  <c r="AA23" i="9"/>
  <c r="BA25" i="5"/>
  <c r="BB25" i="5"/>
  <c r="BC25" i="5"/>
  <c r="BA55" i="5"/>
  <c r="BB55" i="5"/>
  <c r="BC55" i="5"/>
  <c r="BC84" i="5"/>
  <c r="AA24" i="9"/>
  <c r="BA26" i="5"/>
  <c r="BB26" i="5"/>
  <c r="BC26" i="5"/>
  <c r="BA56" i="5"/>
  <c r="BB56" i="5"/>
  <c r="BC56" i="5"/>
  <c r="BC85" i="5"/>
  <c r="AA25" i="9"/>
  <c r="BA27" i="5"/>
  <c r="BB27" i="5"/>
  <c r="BC27" i="5"/>
  <c r="BA57" i="5"/>
  <c r="BB57" i="5"/>
  <c r="BC57" i="5"/>
  <c r="BC86" i="5"/>
  <c r="AA26" i="9"/>
  <c r="BA4" i="5"/>
  <c r="BB4" i="5"/>
  <c r="BC4" i="5"/>
  <c r="BA34" i="5"/>
  <c r="BB34" i="5"/>
  <c r="BC34" i="5"/>
  <c r="BC63" i="5"/>
  <c r="AA3" i="9"/>
  <c r="BL5" i="5"/>
  <c r="BL35" i="5"/>
  <c r="BL64" i="5"/>
  <c r="AB4" i="9"/>
  <c r="BL6" i="5"/>
  <c r="BL36" i="5"/>
  <c r="BL65" i="5"/>
  <c r="AB5" i="9"/>
  <c r="BL7" i="5"/>
  <c r="BL37" i="5"/>
  <c r="BL66" i="5"/>
  <c r="AB6" i="9"/>
  <c r="BL8" i="5"/>
  <c r="BL38" i="5"/>
  <c r="BL67" i="5"/>
  <c r="AB7" i="9"/>
  <c r="BL9" i="5"/>
  <c r="BL39" i="5"/>
  <c r="BL68" i="5"/>
  <c r="AB8" i="9"/>
  <c r="BL10" i="5"/>
  <c r="BL40" i="5"/>
  <c r="BL69" i="5"/>
  <c r="AB9" i="9"/>
  <c r="BL11" i="5"/>
  <c r="BL41" i="5"/>
  <c r="BL70" i="5"/>
  <c r="AB10" i="9"/>
  <c r="BL12" i="5"/>
  <c r="BL42" i="5"/>
  <c r="BL71" i="5"/>
  <c r="AB11" i="9"/>
  <c r="BL13" i="5"/>
  <c r="BL43" i="5"/>
  <c r="BL72" i="5"/>
  <c r="AB12" i="9"/>
  <c r="BL14" i="5"/>
  <c r="BL44" i="5"/>
  <c r="BL73" i="5"/>
  <c r="AB13" i="9"/>
  <c r="BL15" i="5"/>
  <c r="BL45" i="5"/>
  <c r="BL74" i="5"/>
  <c r="AB14" i="9"/>
  <c r="BL16" i="5"/>
  <c r="BL46" i="5"/>
  <c r="BL75" i="5"/>
  <c r="AB15" i="9"/>
  <c r="BL17" i="5"/>
  <c r="BL47" i="5"/>
  <c r="BL76" i="5"/>
  <c r="AB16" i="9"/>
  <c r="BL18" i="5"/>
  <c r="BL48" i="5"/>
  <c r="BL77" i="5"/>
  <c r="AB17" i="9"/>
  <c r="BL19" i="5"/>
  <c r="BL49" i="5"/>
  <c r="BL78" i="5"/>
  <c r="AB18" i="9"/>
  <c r="BL20" i="5"/>
  <c r="BL50" i="5"/>
  <c r="BL79" i="5"/>
  <c r="AB19" i="9"/>
  <c r="BL21" i="5"/>
  <c r="BL51" i="5"/>
  <c r="BL80" i="5"/>
  <c r="AB20" i="9"/>
  <c r="BL22" i="5"/>
  <c r="BL52" i="5"/>
  <c r="BL81" i="5"/>
  <c r="AB21" i="9"/>
  <c r="BL23" i="5"/>
  <c r="BL53" i="5"/>
  <c r="BL82" i="5"/>
  <c r="AB22" i="9"/>
  <c r="BL24" i="5"/>
  <c r="BL54" i="5"/>
  <c r="BL83" i="5"/>
  <c r="AB23" i="9"/>
  <c r="BL25" i="5"/>
  <c r="BL55" i="5"/>
  <c r="BL84" i="5"/>
  <c r="AB24" i="9"/>
  <c r="BL26" i="5"/>
  <c r="BL56" i="5"/>
  <c r="BL85" i="5"/>
  <c r="AB25" i="9"/>
  <c r="BL27" i="5"/>
  <c r="BL57" i="5"/>
  <c r="BL86" i="5"/>
  <c r="AB26" i="9"/>
  <c r="BL4" i="5"/>
  <c r="BL34" i="5"/>
  <c r="BL63" i="5"/>
  <c r="AB3" i="9"/>
  <c r="BK5" i="5"/>
  <c r="BM5" i="5"/>
  <c r="BK35" i="5"/>
  <c r="BM35" i="5"/>
  <c r="BM64" i="5"/>
  <c r="AC4" i="9"/>
  <c r="BK6" i="5"/>
  <c r="BM6" i="5"/>
  <c r="BK36" i="5"/>
  <c r="BM36" i="5"/>
  <c r="BM65" i="5"/>
  <c r="AC5" i="9"/>
  <c r="BK7" i="5"/>
  <c r="BM7" i="5"/>
  <c r="BK37" i="5"/>
  <c r="BM37" i="5"/>
  <c r="BM66" i="5"/>
  <c r="AC6" i="9"/>
  <c r="BK8" i="5"/>
  <c r="BM8" i="5"/>
  <c r="BK38" i="5"/>
  <c r="BM38" i="5"/>
  <c r="BM67" i="5"/>
  <c r="AC7" i="9"/>
  <c r="BK9" i="5"/>
  <c r="BM9" i="5"/>
  <c r="BK39" i="5"/>
  <c r="BM39" i="5"/>
  <c r="BM68" i="5"/>
  <c r="AC8" i="9"/>
  <c r="BK10" i="5"/>
  <c r="BM10" i="5"/>
  <c r="BK40" i="5"/>
  <c r="BM40" i="5"/>
  <c r="BM69" i="5"/>
  <c r="AC9" i="9"/>
  <c r="BK11" i="5"/>
  <c r="BM11" i="5"/>
  <c r="BK41" i="5"/>
  <c r="BM41" i="5"/>
  <c r="BM70" i="5"/>
  <c r="AC10" i="9"/>
  <c r="BK12" i="5"/>
  <c r="BM12" i="5"/>
  <c r="BK42" i="5"/>
  <c r="BM42" i="5"/>
  <c r="BM71" i="5"/>
  <c r="AC11" i="9"/>
  <c r="BK13" i="5"/>
  <c r="BM13" i="5"/>
  <c r="BK43" i="5"/>
  <c r="BM43" i="5"/>
  <c r="BM72" i="5"/>
  <c r="AC12" i="9"/>
  <c r="BK14" i="5"/>
  <c r="BM14" i="5"/>
  <c r="BK44" i="5"/>
  <c r="BM44" i="5"/>
  <c r="BM73" i="5"/>
  <c r="AC13" i="9"/>
  <c r="BK15" i="5"/>
  <c r="BM15" i="5"/>
  <c r="BK45" i="5"/>
  <c r="BM45" i="5"/>
  <c r="BM74" i="5"/>
  <c r="AC14" i="9"/>
  <c r="BK16" i="5"/>
  <c r="BM16" i="5"/>
  <c r="BK46" i="5"/>
  <c r="BM46" i="5"/>
  <c r="BM75" i="5"/>
  <c r="AC15" i="9"/>
  <c r="BK17" i="5"/>
  <c r="BM17" i="5"/>
  <c r="BK47" i="5"/>
  <c r="BM47" i="5"/>
  <c r="BM76" i="5"/>
  <c r="AC16" i="9"/>
  <c r="BK18" i="5"/>
  <c r="BM18" i="5"/>
  <c r="BK48" i="5"/>
  <c r="BM48" i="5"/>
  <c r="BM77" i="5"/>
  <c r="AC17" i="9"/>
  <c r="BK19" i="5"/>
  <c r="BM19" i="5"/>
  <c r="BK49" i="5"/>
  <c r="BM49" i="5"/>
  <c r="BM78" i="5"/>
  <c r="AC18" i="9"/>
  <c r="BK20" i="5"/>
  <c r="BM20" i="5"/>
  <c r="BK50" i="5"/>
  <c r="BM50" i="5"/>
  <c r="BM79" i="5"/>
  <c r="AC19" i="9"/>
  <c r="BK21" i="5"/>
  <c r="BM21" i="5"/>
  <c r="BK51" i="5"/>
  <c r="BM51" i="5"/>
  <c r="BM80" i="5"/>
  <c r="AC20" i="9"/>
  <c r="BK22" i="5"/>
  <c r="BM22" i="5"/>
  <c r="BK52" i="5"/>
  <c r="BM52" i="5"/>
  <c r="BM81" i="5"/>
  <c r="AC21" i="9"/>
  <c r="BK23" i="5"/>
  <c r="BM23" i="5"/>
  <c r="BK53" i="5"/>
  <c r="BM53" i="5"/>
  <c r="BM82" i="5"/>
  <c r="AC22" i="9"/>
  <c r="BK24" i="5"/>
  <c r="BM24" i="5"/>
  <c r="BK54" i="5"/>
  <c r="BM54" i="5"/>
  <c r="BM83" i="5"/>
  <c r="AC23" i="9"/>
  <c r="BK25" i="5"/>
  <c r="BM25" i="5"/>
  <c r="BK55" i="5"/>
  <c r="BM55" i="5"/>
  <c r="BM84" i="5"/>
  <c r="AC24" i="9"/>
  <c r="BK26" i="5"/>
  <c r="BM26" i="5"/>
  <c r="BK56" i="5"/>
  <c r="BM56" i="5"/>
  <c r="BM85" i="5"/>
  <c r="AC25" i="9"/>
  <c r="BK27" i="5"/>
  <c r="BM27" i="5"/>
  <c r="BK57" i="5"/>
  <c r="BM57" i="5"/>
  <c r="BM86" i="5"/>
  <c r="AC26" i="9"/>
  <c r="BK4" i="5"/>
  <c r="BM4" i="5"/>
  <c r="BK34" i="5"/>
  <c r="BM34" i="5"/>
  <c r="BM63" i="5"/>
  <c r="AC3" i="9"/>
  <c r="BA86" i="5"/>
  <c r="BB86" i="5"/>
  <c r="BD27" i="5"/>
  <c r="BD57" i="5"/>
  <c r="BD86" i="5"/>
  <c r="BB64" i="5"/>
  <c r="Z4" i="9"/>
  <c r="BB65" i="5"/>
  <c r="Z5" i="9"/>
  <c r="BB66" i="5"/>
  <c r="Z6" i="9"/>
  <c r="BB67" i="5"/>
  <c r="Z7" i="9"/>
  <c r="BB68" i="5"/>
  <c r="Z8" i="9"/>
  <c r="BB69" i="5"/>
  <c r="Z9" i="9"/>
  <c r="BB70" i="5"/>
  <c r="Z10" i="9"/>
  <c r="BB71" i="5"/>
  <c r="Z11" i="9"/>
  <c r="BB72" i="5"/>
  <c r="Z12" i="9"/>
  <c r="BB73" i="5"/>
  <c r="Z13" i="9"/>
  <c r="BB74" i="5"/>
  <c r="Z14" i="9"/>
  <c r="BB75" i="5"/>
  <c r="Z15" i="9"/>
  <c r="BB76" i="5"/>
  <c r="Z16" i="9"/>
  <c r="BB77" i="5"/>
  <c r="Z17" i="9"/>
  <c r="BB78" i="5"/>
  <c r="Z18" i="9"/>
  <c r="BB79" i="5"/>
  <c r="Z19" i="9"/>
  <c r="BB80" i="5"/>
  <c r="Z20" i="9"/>
  <c r="BB81" i="5"/>
  <c r="Z21" i="9"/>
  <c r="BB82" i="5"/>
  <c r="Z22" i="9"/>
  <c r="BB83" i="5"/>
  <c r="Z23" i="9"/>
  <c r="BB84" i="5"/>
  <c r="Z24" i="9"/>
  <c r="BB85" i="5"/>
  <c r="Z25" i="9"/>
  <c r="Z26" i="9"/>
  <c r="BB63" i="5"/>
  <c r="Z3" i="9"/>
  <c r="AQ5" i="5"/>
  <c r="AR5" i="5"/>
  <c r="AS5" i="5"/>
  <c r="AQ35" i="5"/>
  <c r="AR35" i="5"/>
  <c r="AS35" i="5"/>
  <c r="AS64" i="5"/>
  <c r="Y4" i="9"/>
  <c r="AQ6" i="5"/>
  <c r="AR6" i="5"/>
  <c r="AS6" i="5"/>
  <c r="AQ36" i="5"/>
  <c r="AR36" i="5"/>
  <c r="AS36" i="5"/>
  <c r="AS65" i="5"/>
  <c r="Y5" i="9"/>
  <c r="AQ7" i="5"/>
  <c r="AR7" i="5"/>
  <c r="AS7" i="5"/>
  <c r="AQ37" i="5"/>
  <c r="AR37" i="5"/>
  <c r="AS37" i="5"/>
  <c r="AS66" i="5"/>
  <c r="Y6" i="9"/>
  <c r="AQ8" i="5"/>
  <c r="AR8" i="5"/>
  <c r="AS8" i="5"/>
  <c r="AQ38" i="5"/>
  <c r="AR38" i="5"/>
  <c r="AS38" i="5"/>
  <c r="AS67" i="5"/>
  <c r="Y7" i="9"/>
  <c r="AQ9" i="5"/>
  <c r="AR9" i="5"/>
  <c r="AS9" i="5"/>
  <c r="AQ39" i="5"/>
  <c r="AR39" i="5"/>
  <c r="AS39" i="5"/>
  <c r="AS68" i="5"/>
  <c r="Y8" i="9"/>
  <c r="AQ10" i="5"/>
  <c r="AR10" i="5"/>
  <c r="AS10" i="5"/>
  <c r="AQ40" i="5"/>
  <c r="AR40" i="5"/>
  <c r="AS40" i="5"/>
  <c r="AS69" i="5"/>
  <c r="Y9" i="9"/>
  <c r="AQ11" i="5"/>
  <c r="AR11" i="5"/>
  <c r="AS11" i="5"/>
  <c r="AQ41" i="5"/>
  <c r="AR41" i="5"/>
  <c r="AS41" i="5"/>
  <c r="AS70" i="5"/>
  <c r="Y10" i="9"/>
  <c r="AQ12" i="5"/>
  <c r="AR12" i="5"/>
  <c r="AS12" i="5"/>
  <c r="AQ42" i="5"/>
  <c r="AR42" i="5"/>
  <c r="AS42" i="5"/>
  <c r="AS71" i="5"/>
  <c r="Y11" i="9"/>
  <c r="AQ13" i="5"/>
  <c r="AR13" i="5"/>
  <c r="AS13" i="5"/>
  <c r="AQ43" i="5"/>
  <c r="AR43" i="5"/>
  <c r="AS43" i="5"/>
  <c r="AS72" i="5"/>
  <c r="Y12" i="9"/>
  <c r="AQ14" i="5"/>
  <c r="AR14" i="5"/>
  <c r="AS14" i="5"/>
  <c r="AQ44" i="5"/>
  <c r="AR44" i="5"/>
  <c r="AS44" i="5"/>
  <c r="AS73" i="5"/>
  <c r="Y13" i="9"/>
  <c r="AQ15" i="5"/>
  <c r="AR15" i="5"/>
  <c r="AS15" i="5"/>
  <c r="AQ45" i="5"/>
  <c r="AR45" i="5"/>
  <c r="AS45" i="5"/>
  <c r="AS74" i="5"/>
  <c r="Y14" i="9"/>
  <c r="AQ16" i="5"/>
  <c r="AR16" i="5"/>
  <c r="AS16" i="5"/>
  <c r="AQ46" i="5"/>
  <c r="AR46" i="5"/>
  <c r="AS46" i="5"/>
  <c r="AS75" i="5"/>
  <c r="Y15" i="9"/>
  <c r="AQ17" i="5"/>
  <c r="AR17" i="5"/>
  <c r="AS17" i="5"/>
  <c r="AQ47" i="5"/>
  <c r="AR47" i="5"/>
  <c r="AS47" i="5"/>
  <c r="AS76" i="5"/>
  <c r="Y16" i="9"/>
  <c r="AQ18" i="5"/>
  <c r="AR18" i="5"/>
  <c r="AS18" i="5"/>
  <c r="AQ48" i="5"/>
  <c r="AR48" i="5"/>
  <c r="AS48" i="5"/>
  <c r="AS77" i="5"/>
  <c r="Y17" i="9"/>
  <c r="AQ19" i="5"/>
  <c r="AR19" i="5"/>
  <c r="AS19" i="5"/>
  <c r="AQ49" i="5"/>
  <c r="AR49" i="5"/>
  <c r="AS49" i="5"/>
  <c r="AS78" i="5"/>
  <c r="Y18" i="9"/>
  <c r="AQ20" i="5"/>
  <c r="AR20" i="5"/>
  <c r="AS20" i="5"/>
  <c r="AQ50" i="5"/>
  <c r="AR50" i="5"/>
  <c r="AS50" i="5"/>
  <c r="AS79" i="5"/>
  <c r="Y19" i="9"/>
  <c r="AQ21" i="5"/>
  <c r="AR21" i="5"/>
  <c r="AS21" i="5"/>
  <c r="AQ51" i="5"/>
  <c r="AR51" i="5"/>
  <c r="AS51" i="5"/>
  <c r="AS80" i="5"/>
  <c r="Y20" i="9"/>
  <c r="AQ22" i="5"/>
  <c r="AR22" i="5"/>
  <c r="AS22" i="5"/>
  <c r="AQ52" i="5"/>
  <c r="AR52" i="5"/>
  <c r="AS52" i="5"/>
  <c r="AS81" i="5"/>
  <c r="Y21" i="9"/>
  <c r="AQ23" i="5"/>
  <c r="AR23" i="5"/>
  <c r="AS23" i="5"/>
  <c r="AQ53" i="5"/>
  <c r="AR53" i="5"/>
  <c r="AS53" i="5"/>
  <c r="AS82" i="5"/>
  <c r="Y22" i="9"/>
  <c r="AQ24" i="5"/>
  <c r="AR24" i="5"/>
  <c r="AS24" i="5"/>
  <c r="AQ54" i="5"/>
  <c r="AR54" i="5"/>
  <c r="AS54" i="5"/>
  <c r="AS83" i="5"/>
  <c r="Y23" i="9"/>
  <c r="AQ25" i="5"/>
  <c r="AR25" i="5"/>
  <c r="AS25" i="5"/>
  <c r="AQ55" i="5"/>
  <c r="AR55" i="5"/>
  <c r="AS55" i="5"/>
  <c r="AS84" i="5"/>
  <c r="Y24" i="9"/>
  <c r="AQ26" i="5"/>
  <c r="AR26" i="5"/>
  <c r="AS26" i="5"/>
  <c r="AQ56" i="5"/>
  <c r="AR56" i="5"/>
  <c r="AS56" i="5"/>
  <c r="AS85" i="5"/>
  <c r="Y25" i="9"/>
  <c r="AQ27" i="5"/>
  <c r="AR27" i="5"/>
  <c r="AS27" i="5"/>
  <c r="AQ57" i="5"/>
  <c r="AR57" i="5"/>
  <c r="AS57" i="5"/>
  <c r="AS86" i="5"/>
  <c r="Y26" i="9"/>
  <c r="AQ4" i="5"/>
  <c r="AR4" i="5"/>
  <c r="AS4" i="5"/>
  <c r="AQ34" i="5"/>
  <c r="AR34" i="5"/>
  <c r="AS34" i="5"/>
  <c r="AS63" i="5"/>
  <c r="Y3" i="9"/>
  <c r="AR64" i="5"/>
  <c r="X4" i="9"/>
  <c r="AR65" i="5"/>
  <c r="X5" i="9"/>
  <c r="AR66" i="5"/>
  <c r="X6" i="9"/>
  <c r="AR67" i="5"/>
  <c r="X7" i="9"/>
  <c r="AR68" i="5"/>
  <c r="X8" i="9"/>
  <c r="AR69" i="5"/>
  <c r="X9" i="9"/>
  <c r="AR70" i="5"/>
  <c r="X10" i="9"/>
  <c r="AR71" i="5"/>
  <c r="X11" i="9"/>
  <c r="AR72" i="5"/>
  <c r="X12" i="9"/>
  <c r="AR73" i="5"/>
  <c r="X13" i="9"/>
  <c r="AR74" i="5"/>
  <c r="X14" i="9"/>
  <c r="AR75" i="5"/>
  <c r="X15" i="9"/>
  <c r="AR76" i="5"/>
  <c r="X16" i="9"/>
  <c r="AR77" i="5"/>
  <c r="X17" i="9"/>
  <c r="AR78" i="5"/>
  <c r="X18" i="9"/>
  <c r="AR79" i="5"/>
  <c r="X19" i="9"/>
  <c r="AR80" i="5"/>
  <c r="X20" i="9"/>
  <c r="AR81" i="5"/>
  <c r="X21" i="9"/>
  <c r="AR82" i="5"/>
  <c r="X22" i="9"/>
  <c r="AR83" i="5"/>
  <c r="X23" i="9"/>
  <c r="AR84" i="5"/>
  <c r="X24" i="9"/>
  <c r="AR85" i="5"/>
  <c r="X25" i="9"/>
  <c r="AR86" i="5"/>
  <c r="X26" i="9"/>
  <c r="AR63" i="5"/>
  <c r="X3" i="9"/>
  <c r="AG5" i="5"/>
  <c r="AH5" i="5"/>
  <c r="AI5" i="5"/>
  <c r="AG35" i="5"/>
  <c r="AH35" i="5"/>
  <c r="AI35" i="5"/>
  <c r="AI64" i="5"/>
  <c r="W4" i="9"/>
  <c r="AG6" i="5"/>
  <c r="AH6" i="5"/>
  <c r="AI6" i="5"/>
  <c r="AG36" i="5"/>
  <c r="AH36" i="5"/>
  <c r="AI36" i="5"/>
  <c r="AI65" i="5"/>
  <c r="W5" i="9"/>
  <c r="AG7" i="5"/>
  <c r="AH7" i="5"/>
  <c r="AI7" i="5"/>
  <c r="AG37" i="5"/>
  <c r="AH37" i="5"/>
  <c r="AI37" i="5"/>
  <c r="AI66" i="5"/>
  <c r="W6" i="9"/>
  <c r="AG8" i="5"/>
  <c r="AH8" i="5"/>
  <c r="AI8" i="5"/>
  <c r="AG38" i="5"/>
  <c r="AH38" i="5"/>
  <c r="AI38" i="5"/>
  <c r="AI67" i="5"/>
  <c r="W7" i="9"/>
  <c r="AG9" i="5"/>
  <c r="AH9" i="5"/>
  <c r="AI9" i="5"/>
  <c r="AG39" i="5"/>
  <c r="AH39" i="5"/>
  <c r="AI39" i="5"/>
  <c r="AI68" i="5"/>
  <c r="W8" i="9"/>
  <c r="AG10" i="5"/>
  <c r="AH10" i="5"/>
  <c r="AI10" i="5"/>
  <c r="AG40" i="5"/>
  <c r="AH40" i="5"/>
  <c r="AI40" i="5"/>
  <c r="AI69" i="5"/>
  <c r="W9" i="9"/>
  <c r="AG11" i="5"/>
  <c r="AH11" i="5"/>
  <c r="AI11" i="5"/>
  <c r="AG41" i="5"/>
  <c r="AH41" i="5"/>
  <c r="AI41" i="5"/>
  <c r="AI70" i="5"/>
  <c r="W10" i="9"/>
  <c r="AG12" i="5"/>
  <c r="AH12" i="5"/>
  <c r="AI12" i="5"/>
  <c r="AG42" i="5"/>
  <c r="AH42" i="5"/>
  <c r="AI42" i="5"/>
  <c r="AI71" i="5"/>
  <c r="W11" i="9"/>
  <c r="AG13" i="5"/>
  <c r="AH13" i="5"/>
  <c r="AI13" i="5"/>
  <c r="AG43" i="5"/>
  <c r="AH43" i="5"/>
  <c r="AI43" i="5"/>
  <c r="AI72" i="5"/>
  <c r="W12" i="9"/>
  <c r="AG14" i="5"/>
  <c r="AH14" i="5"/>
  <c r="AI14" i="5"/>
  <c r="AG44" i="5"/>
  <c r="AH44" i="5"/>
  <c r="AI44" i="5"/>
  <c r="AI73" i="5"/>
  <c r="W13" i="9"/>
  <c r="AG15" i="5"/>
  <c r="AH15" i="5"/>
  <c r="AI15" i="5"/>
  <c r="AG45" i="5"/>
  <c r="AH45" i="5"/>
  <c r="AI45" i="5"/>
  <c r="AI74" i="5"/>
  <c r="W14" i="9"/>
  <c r="AG16" i="5"/>
  <c r="AH16" i="5"/>
  <c r="AI16" i="5"/>
  <c r="AG46" i="5"/>
  <c r="AH46" i="5"/>
  <c r="AI46" i="5"/>
  <c r="AI75" i="5"/>
  <c r="W15" i="9"/>
  <c r="AG17" i="5"/>
  <c r="AH17" i="5"/>
  <c r="AI17" i="5"/>
  <c r="AG47" i="5"/>
  <c r="AH47" i="5"/>
  <c r="AI47" i="5"/>
  <c r="AI76" i="5"/>
  <c r="W16" i="9"/>
  <c r="AG18" i="5"/>
  <c r="AH18" i="5"/>
  <c r="AI18" i="5"/>
  <c r="AG48" i="5"/>
  <c r="AH48" i="5"/>
  <c r="AI48" i="5"/>
  <c r="AI77" i="5"/>
  <c r="W17" i="9"/>
  <c r="AG19" i="5"/>
  <c r="AH19" i="5"/>
  <c r="AI19" i="5"/>
  <c r="AG49" i="5"/>
  <c r="AH49" i="5"/>
  <c r="AI49" i="5"/>
  <c r="AI78" i="5"/>
  <c r="W18" i="9"/>
  <c r="AG20" i="5"/>
  <c r="AH20" i="5"/>
  <c r="AI20" i="5"/>
  <c r="AG50" i="5"/>
  <c r="AH50" i="5"/>
  <c r="AI50" i="5"/>
  <c r="AI79" i="5"/>
  <c r="W19" i="9"/>
  <c r="AG21" i="5"/>
  <c r="AH21" i="5"/>
  <c r="AI21" i="5"/>
  <c r="AG51" i="5"/>
  <c r="AH51" i="5"/>
  <c r="AI51" i="5"/>
  <c r="AI80" i="5"/>
  <c r="W20" i="9"/>
  <c r="AG22" i="5"/>
  <c r="AH22" i="5"/>
  <c r="AI22" i="5"/>
  <c r="AG52" i="5"/>
  <c r="AH52" i="5"/>
  <c r="AI52" i="5"/>
  <c r="AI81" i="5"/>
  <c r="W21" i="9"/>
  <c r="AG23" i="5"/>
  <c r="AH23" i="5"/>
  <c r="AI23" i="5"/>
  <c r="AG53" i="5"/>
  <c r="AH53" i="5"/>
  <c r="AI53" i="5"/>
  <c r="AI82" i="5"/>
  <c r="W22" i="9"/>
  <c r="AG24" i="5"/>
  <c r="AH24" i="5"/>
  <c r="AI24" i="5"/>
  <c r="AG54" i="5"/>
  <c r="AH54" i="5"/>
  <c r="AI54" i="5"/>
  <c r="AI83" i="5"/>
  <c r="W23" i="9"/>
  <c r="AG25" i="5"/>
  <c r="AH25" i="5"/>
  <c r="AI25" i="5"/>
  <c r="AG55" i="5"/>
  <c r="AH55" i="5"/>
  <c r="AI55" i="5"/>
  <c r="AI84" i="5"/>
  <c r="W24" i="9"/>
  <c r="AG26" i="5"/>
  <c r="AH26" i="5"/>
  <c r="AI26" i="5"/>
  <c r="AG56" i="5"/>
  <c r="AH56" i="5"/>
  <c r="AI56" i="5"/>
  <c r="AI85" i="5"/>
  <c r="W25" i="9"/>
  <c r="AG27" i="5"/>
  <c r="AH27" i="5"/>
  <c r="AI27" i="5"/>
  <c r="AG57" i="5"/>
  <c r="AH57" i="5"/>
  <c r="AI57" i="5"/>
  <c r="AI86" i="5"/>
  <c r="W26" i="9"/>
  <c r="AG4" i="5"/>
  <c r="AH4" i="5"/>
  <c r="AI4" i="5"/>
  <c r="AG34" i="5"/>
  <c r="AH34" i="5"/>
  <c r="AI34" i="5"/>
  <c r="AI63" i="5"/>
  <c r="W3" i="9"/>
  <c r="AH64" i="5"/>
  <c r="V4" i="9"/>
  <c r="AH65" i="5"/>
  <c r="V5" i="9"/>
  <c r="AH66" i="5"/>
  <c r="V6" i="9"/>
  <c r="AH67" i="5"/>
  <c r="V7" i="9"/>
  <c r="AH68" i="5"/>
  <c r="V8" i="9"/>
  <c r="AH69" i="5"/>
  <c r="V9" i="9"/>
  <c r="AH70" i="5"/>
  <c r="V10" i="9"/>
  <c r="AH71" i="5"/>
  <c r="V11" i="9"/>
  <c r="AH72" i="5"/>
  <c r="V12" i="9"/>
  <c r="AH73" i="5"/>
  <c r="V13" i="9"/>
  <c r="AH74" i="5"/>
  <c r="V14" i="9"/>
  <c r="AH75" i="5"/>
  <c r="V15" i="9"/>
  <c r="AH76" i="5"/>
  <c r="V16" i="9"/>
  <c r="AH77" i="5"/>
  <c r="V17" i="9"/>
  <c r="AH78" i="5"/>
  <c r="V18" i="9"/>
  <c r="AH79" i="5"/>
  <c r="V19" i="9"/>
  <c r="AH80" i="5"/>
  <c r="V20" i="9"/>
  <c r="AH81" i="5"/>
  <c r="V21" i="9"/>
  <c r="AH82" i="5"/>
  <c r="V22" i="9"/>
  <c r="AH83" i="5"/>
  <c r="V23" i="9"/>
  <c r="AH84" i="5"/>
  <c r="V24" i="9"/>
  <c r="AH85" i="5"/>
  <c r="V25" i="9"/>
  <c r="AH86" i="5"/>
  <c r="V26" i="9"/>
  <c r="AH63" i="5"/>
  <c r="V3" i="9"/>
  <c r="W5" i="5"/>
  <c r="X5" i="5"/>
  <c r="Y5" i="5"/>
  <c r="W35" i="5"/>
  <c r="X35" i="5"/>
  <c r="Y35" i="5"/>
  <c r="Y64" i="5"/>
  <c r="U4" i="9"/>
  <c r="W6" i="5"/>
  <c r="X6" i="5"/>
  <c r="Y6" i="5"/>
  <c r="W36" i="5"/>
  <c r="X36" i="5"/>
  <c r="Y36" i="5"/>
  <c r="Y65" i="5"/>
  <c r="U5" i="9"/>
  <c r="W7" i="5"/>
  <c r="X7" i="5"/>
  <c r="Y7" i="5"/>
  <c r="W37" i="5"/>
  <c r="X37" i="5"/>
  <c r="Y37" i="5"/>
  <c r="Y66" i="5"/>
  <c r="U6" i="9"/>
  <c r="W8" i="5"/>
  <c r="X8" i="5"/>
  <c r="Y8" i="5"/>
  <c r="W38" i="5"/>
  <c r="X38" i="5"/>
  <c r="Y38" i="5"/>
  <c r="Y67" i="5"/>
  <c r="U7" i="9"/>
  <c r="W9" i="5"/>
  <c r="X9" i="5"/>
  <c r="Y9" i="5"/>
  <c r="W39" i="5"/>
  <c r="X39" i="5"/>
  <c r="Y39" i="5"/>
  <c r="Y68" i="5"/>
  <c r="U8" i="9"/>
  <c r="W10" i="5"/>
  <c r="X10" i="5"/>
  <c r="Y10" i="5"/>
  <c r="W40" i="5"/>
  <c r="X40" i="5"/>
  <c r="Y40" i="5"/>
  <c r="Y69" i="5"/>
  <c r="U9" i="9"/>
  <c r="W11" i="5"/>
  <c r="X11" i="5"/>
  <c r="Y11" i="5"/>
  <c r="W41" i="5"/>
  <c r="X41" i="5"/>
  <c r="Y41" i="5"/>
  <c r="Y70" i="5"/>
  <c r="U10" i="9"/>
  <c r="W12" i="5"/>
  <c r="X12" i="5"/>
  <c r="Y12" i="5"/>
  <c r="W42" i="5"/>
  <c r="X42" i="5"/>
  <c r="Y42" i="5"/>
  <c r="Y71" i="5"/>
  <c r="U11" i="9"/>
  <c r="W13" i="5"/>
  <c r="X13" i="5"/>
  <c r="Y13" i="5"/>
  <c r="W43" i="5"/>
  <c r="X43" i="5"/>
  <c r="Y43" i="5"/>
  <c r="Y72" i="5"/>
  <c r="U12" i="9"/>
  <c r="W14" i="5"/>
  <c r="X14" i="5"/>
  <c r="Y14" i="5"/>
  <c r="W44" i="5"/>
  <c r="X44" i="5"/>
  <c r="Y44" i="5"/>
  <c r="Y73" i="5"/>
  <c r="U13" i="9"/>
  <c r="W15" i="5"/>
  <c r="X15" i="5"/>
  <c r="Y15" i="5"/>
  <c r="W45" i="5"/>
  <c r="X45" i="5"/>
  <c r="Y45" i="5"/>
  <c r="Y74" i="5"/>
  <c r="U14" i="9"/>
  <c r="W16" i="5"/>
  <c r="X16" i="5"/>
  <c r="Y16" i="5"/>
  <c r="W46" i="5"/>
  <c r="X46" i="5"/>
  <c r="Y46" i="5"/>
  <c r="Y75" i="5"/>
  <c r="U15" i="9"/>
  <c r="W17" i="5"/>
  <c r="X17" i="5"/>
  <c r="Y17" i="5"/>
  <c r="W47" i="5"/>
  <c r="X47" i="5"/>
  <c r="Y47" i="5"/>
  <c r="Y76" i="5"/>
  <c r="U16" i="9"/>
  <c r="W18" i="5"/>
  <c r="X18" i="5"/>
  <c r="Y18" i="5"/>
  <c r="W48" i="5"/>
  <c r="X48" i="5"/>
  <c r="Y48" i="5"/>
  <c r="Y77" i="5"/>
  <c r="U17" i="9"/>
  <c r="W19" i="5"/>
  <c r="X19" i="5"/>
  <c r="Y19" i="5"/>
  <c r="W49" i="5"/>
  <c r="X49" i="5"/>
  <c r="Y49" i="5"/>
  <c r="Y78" i="5"/>
  <c r="U18" i="9"/>
  <c r="W20" i="5"/>
  <c r="X20" i="5"/>
  <c r="Y20" i="5"/>
  <c r="W50" i="5"/>
  <c r="X50" i="5"/>
  <c r="Y50" i="5"/>
  <c r="Y79" i="5"/>
  <c r="U19" i="9"/>
  <c r="W21" i="5"/>
  <c r="X21" i="5"/>
  <c r="Y21" i="5"/>
  <c r="W51" i="5"/>
  <c r="X51" i="5"/>
  <c r="Y51" i="5"/>
  <c r="Y80" i="5"/>
  <c r="U20" i="9"/>
  <c r="W22" i="5"/>
  <c r="X22" i="5"/>
  <c r="Y22" i="5"/>
  <c r="W52" i="5"/>
  <c r="X52" i="5"/>
  <c r="Y52" i="5"/>
  <c r="Y81" i="5"/>
  <c r="U21" i="9"/>
  <c r="W23" i="5"/>
  <c r="X23" i="5"/>
  <c r="Y23" i="5"/>
  <c r="W53" i="5"/>
  <c r="X53" i="5"/>
  <c r="Y53" i="5"/>
  <c r="Y82" i="5"/>
  <c r="U22" i="9"/>
  <c r="W24" i="5"/>
  <c r="X24" i="5"/>
  <c r="Y24" i="5"/>
  <c r="W54" i="5"/>
  <c r="X54" i="5"/>
  <c r="Y54" i="5"/>
  <c r="Y83" i="5"/>
  <c r="U23" i="9"/>
  <c r="W25" i="5"/>
  <c r="X25" i="5"/>
  <c r="Y25" i="5"/>
  <c r="W55" i="5"/>
  <c r="X55" i="5"/>
  <c r="Y55" i="5"/>
  <c r="Y84" i="5"/>
  <c r="U24" i="9"/>
  <c r="W26" i="5"/>
  <c r="X26" i="5"/>
  <c r="Y26" i="5"/>
  <c r="W56" i="5"/>
  <c r="X56" i="5"/>
  <c r="Y56" i="5"/>
  <c r="Y85" i="5"/>
  <c r="U25" i="9"/>
  <c r="W27" i="5"/>
  <c r="X27" i="5"/>
  <c r="Y27" i="5"/>
  <c r="W57" i="5"/>
  <c r="X57" i="5"/>
  <c r="Y57" i="5"/>
  <c r="Y86" i="5"/>
  <c r="U26" i="9"/>
  <c r="W4" i="5"/>
  <c r="X4" i="5"/>
  <c r="Y4" i="5"/>
  <c r="W34" i="5"/>
  <c r="X34" i="5"/>
  <c r="Y34" i="5"/>
  <c r="Y63" i="5"/>
  <c r="U3" i="9"/>
  <c r="X64" i="5"/>
  <c r="T4" i="9"/>
  <c r="X65" i="5"/>
  <c r="T5" i="9"/>
  <c r="X66" i="5"/>
  <c r="T6" i="9"/>
  <c r="X67" i="5"/>
  <c r="T7" i="9"/>
  <c r="X68" i="5"/>
  <c r="T8" i="9"/>
  <c r="X69" i="5"/>
  <c r="T9" i="9"/>
  <c r="X70" i="5"/>
  <c r="T10" i="9"/>
  <c r="X71" i="5"/>
  <c r="T11" i="9"/>
  <c r="X72" i="5"/>
  <c r="T12" i="9"/>
  <c r="X73" i="5"/>
  <c r="T13" i="9"/>
  <c r="X74" i="5"/>
  <c r="T14" i="9"/>
  <c r="X75" i="5"/>
  <c r="T15" i="9"/>
  <c r="X76" i="5"/>
  <c r="T16" i="9"/>
  <c r="X77" i="5"/>
  <c r="T17" i="9"/>
  <c r="X78" i="5"/>
  <c r="T18" i="9"/>
  <c r="X79" i="5"/>
  <c r="T19" i="9"/>
  <c r="X80" i="5"/>
  <c r="T20" i="9"/>
  <c r="X81" i="5"/>
  <c r="T21" i="9"/>
  <c r="X82" i="5"/>
  <c r="T22" i="9"/>
  <c r="X83" i="5"/>
  <c r="T23" i="9"/>
  <c r="X84" i="5"/>
  <c r="T24" i="9"/>
  <c r="X85" i="5"/>
  <c r="T25" i="9"/>
  <c r="X86" i="5"/>
  <c r="T26" i="9"/>
  <c r="X63" i="5"/>
  <c r="T3" i="9"/>
  <c r="BU35" i="2"/>
  <c r="BW35" i="2"/>
  <c r="BW64" i="2"/>
  <c r="S4" i="9"/>
  <c r="BU36" i="2"/>
  <c r="BW36" i="2"/>
  <c r="BW65" i="2"/>
  <c r="S5" i="9"/>
  <c r="BU37" i="2"/>
  <c r="BW37" i="2"/>
  <c r="BW66" i="2"/>
  <c r="S6" i="9"/>
  <c r="BU38" i="2"/>
  <c r="BW38" i="2"/>
  <c r="BW67" i="2"/>
  <c r="S7" i="9"/>
  <c r="BU39" i="2"/>
  <c r="BW39" i="2"/>
  <c r="BW68" i="2"/>
  <c r="S8" i="9"/>
  <c r="BU40" i="2"/>
  <c r="BW40" i="2"/>
  <c r="BW69" i="2"/>
  <c r="S9" i="9"/>
  <c r="BU41" i="2"/>
  <c r="BW41" i="2"/>
  <c r="BW70" i="2"/>
  <c r="S10" i="9"/>
  <c r="BU42" i="2"/>
  <c r="BW42" i="2"/>
  <c r="BW71" i="2"/>
  <c r="S11" i="9"/>
  <c r="BU43" i="2"/>
  <c r="BW43" i="2"/>
  <c r="BW72" i="2"/>
  <c r="S12" i="9"/>
  <c r="BU44" i="2"/>
  <c r="BW44" i="2"/>
  <c r="BW73" i="2"/>
  <c r="S13" i="9"/>
  <c r="BU45" i="2"/>
  <c r="BW45" i="2"/>
  <c r="BW74" i="2"/>
  <c r="S14" i="9"/>
  <c r="BU46" i="2"/>
  <c r="BW46" i="2"/>
  <c r="BW75" i="2"/>
  <c r="S15" i="9"/>
  <c r="BU47" i="2"/>
  <c r="BW47" i="2"/>
  <c r="BW76" i="2"/>
  <c r="S16" i="9"/>
  <c r="BU48" i="2"/>
  <c r="BW48" i="2"/>
  <c r="BW77" i="2"/>
  <c r="S17" i="9"/>
  <c r="BU49" i="2"/>
  <c r="BW49" i="2"/>
  <c r="BW78" i="2"/>
  <c r="S18" i="9"/>
  <c r="BU50" i="2"/>
  <c r="BW50" i="2"/>
  <c r="BW79" i="2"/>
  <c r="S19" i="9"/>
  <c r="BU51" i="2"/>
  <c r="BW51" i="2"/>
  <c r="BW80" i="2"/>
  <c r="S20" i="9"/>
  <c r="BU52" i="2"/>
  <c r="BW52" i="2"/>
  <c r="BW81" i="2"/>
  <c r="S21" i="9"/>
  <c r="BU53" i="2"/>
  <c r="BW53" i="2"/>
  <c r="BW82" i="2"/>
  <c r="S22" i="9"/>
  <c r="BU54" i="2"/>
  <c r="BW54" i="2"/>
  <c r="BW83" i="2"/>
  <c r="S23" i="9"/>
  <c r="BU55" i="2"/>
  <c r="BW55" i="2"/>
  <c r="BW84" i="2"/>
  <c r="S24" i="9"/>
  <c r="BU56" i="2"/>
  <c r="BW56" i="2"/>
  <c r="BW85" i="2"/>
  <c r="S25" i="9"/>
  <c r="BU57" i="2"/>
  <c r="BW57" i="2"/>
  <c r="BW86" i="2"/>
  <c r="S26" i="9"/>
  <c r="BU34" i="2"/>
  <c r="BW34" i="2"/>
  <c r="BW63" i="2"/>
  <c r="S3" i="9"/>
  <c r="BV64" i="2"/>
  <c r="R4" i="9"/>
  <c r="BV65" i="2"/>
  <c r="R5" i="9"/>
  <c r="BV66" i="2"/>
  <c r="R6" i="9"/>
  <c r="BV67" i="2"/>
  <c r="R7" i="9"/>
  <c r="BV68" i="2"/>
  <c r="R8" i="9"/>
  <c r="BV69" i="2"/>
  <c r="R9" i="9"/>
  <c r="BV70" i="2"/>
  <c r="R10" i="9"/>
  <c r="BV71" i="2"/>
  <c r="R11" i="9"/>
  <c r="BV72" i="2"/>
  <c r="R12" i="9"/>
  <c r="BV73" i="2"/>
  <c r="R13" i="9"/>
  <c r="BV74" i="2"/>
  <c r="R14" i="9"/>
  <c r="BV75" i="2"/>
  <c r="R15" i="9"/>
  <c r="BV76" i="2"/>
  <c r="R16" i="9"/>
  <c r="BV77" i="2"/>
  <c r="R17" i="9"/>
  <c r="BV78" i="2"/>
  <c r="R18" i="9"/>
  <c r="BV79" i="2"/>
  <c r="R19" i="9"/>
  <c r="BV80" i="2"/>
  <c r="R20" i="9"/>
  <c r="BV81" i="2"/>
  <c r="R21" i="9"/>
  <c r="BV82" i="2"/>
  <c r="R22" i="9"/>
  <c r="BV83" i="2"/>
  <c r="R23" i="9"/>
  <c r="BV84" i="2"/>
  <c r="R24" i="9"/>
  <c r="BV85" i="2"/>
  <c r="R25" i="9"/>
  <c r="BV86" i="2"/>
  <c r="R26" i="9"/>
  <c r="BV63" i="2"/>
  <c r="R3" i="9"/>
  <c r="BK35" i="2"/>
  <c r="BM35" i="2"/>
  <c r="BM64" i="2"/>
  <c r="Q4" i="9"/>
  <c r="BK36" i="2"/>
  <c r="BM36" i="2"/>
  <c r="BM65" i="2"/>
  <c r="Q5" i="9"/>
  <c r="BK37" i="2"/>
  <c r="BM37" i="2"/>
  <c r="BM66" i="2"/>
  <c r="Q6" i="9"/>
  <c r="BK38" i="2"/>
  <c r="BM38" i="2"/>
  <c r="BM67" i="2"/>
  <c r="Q7" i="9"/>
  <c r="BK39" i="2"/>
  <c r="BM39" i="2"/>
  <c r="BM68" i="2"/>
  <c r="Q8" i="9"/>
  <c r="BK40" i="2"/>
  <c r="BM40" i="2"/>
  <c r="BM69" i="2"/>
  <c r="Q9" i="9"/>
  <c r="BK41" i="2"/>
  <c r="BM41" i="2"/>
  <c r="BM70" i="2"/>
  <c r="Q10" i="9"/>
  <c r="BK42" i="2"/>
  <c r="BM42" i="2"/>
  <c r="BM71" i="2"/>
  <c r="Q11" i="9"/>
  <c r="BK43" i="2"/>
  <c r="BM43" i="2"/>
  <c r="BM72" i="2"/>
  <c r="Q12" i="9"/>
  <c r="BK44" i="2"/>
  <c r="BM44" i="2"/>
  <c r="BM73" i="2"/>
  <c r="Q13" i="9"/>
  <c r="BK45" i="2"/>
  <c r="BM45" i="2"/>
  <c r="BM74" i="2"/>
  <c r="Q14" i="9"/>
  <c r="BK46" i="2"/>
  <c r="BM46" i="2"/>
  <c r="BM75" i="2"/>
  <c r="Q15" i="9"/>
  <c r="BK47" i="2"/>
  <c r="BM47" i="2"/>
  <c r="BM76" i="2"/>
  <c r="Q16" i="9"/>
  <c r="BK48" i="2"/>
  <c r="BM48" i="2"/>
  <c r="BM77" i="2"/>
  <c r="Q17" i="9"/>
  <c r="BK49" i="2"/>
  <c r="BM49" i="2"/>
  <c r="BM78" i="2"/>
  <c r="Q18" i="9"/>
  <c r="BK50" i="2"/>
  <c r="BM50" i="2"/>
  <c r="BM79" i="2"/>
  <c r="Q19" i="9"/>
  <c r="BK51" i="2"/>
  <c r="BM51" i="2"/>
  <c r="BM80" i="2"/>
  <c r="Q20" i="9"/>
  <c r="BK52" i="2"/>
  <c r="BM52" i="2"/>
  <c r="BM81" i="2"/>
  <c r="Q21" i="9"/>
  <c r="BK53" i="2"/>
  <c r="BM53" i="2"/>
  <c r="BM82" i="2"/>
  <c r="Q22" i="9"/>
  <c r="BK54" i="2"/>
  <c r="BM54" i="2"/>
  <c r="BM83" i="2"/>
  <c r="Q23" i="9"/>
  <c r="BK55" i="2"/>
  <c r="BM55" i="2"/>
  <c r="BM84" i="2"/>
  <c r="Q24" i="9"/>
  <c r="BK56" i="2"/>
  <c r="BM56" i="2"/>
  <c r="BM85" i="2"/>
  <c r="Q25" i="9"/>
  <c r="BK57" i="2"/>
  <c r="BM57" i="2"/>
  <c r="BM86" i="2"/>
  <c r="Q26" i="9"/>
  <c r="BK34" i="2"/>
  <c r="BM34" i="2"/>
  <c r="BM63" i="2"/>
  <c r="Q3" i="9"/>
  <c r="BL64" i="2"/>
  <c r="P4" i="9"/>
  <c r="BL65" i="2"/>
  <c r="P5" i="9"/>
  <c r="BL66" i="2"/>
  <c r="P6" i="9"/>
  <c r="BL67" i="2"/>
  <c r="P7" i="9"/>
  <c r="BL68" i="2"/>
  <c r="P8" i="9"/>
  <c r="BL69" i="2"/>
  <c r="P9" i="9"/>
  <c r="BL70" i="2"/>
  <c r="P10" i="9"/>
  <c r="BL71" i="2"/>
  <c r="P11" i="9"/>
  <c r="BL72" i="2"/>
  <c r="P12" i="9"/>
  <c r="BL73" i="2"/>
  <c r="P13" i="9"/>
  <c r="BL74" i="2"/>
  <c r="P14" i="9"/>
  <c r="BL75" i="2"/>
  <c r="P15" i="9"/>
  <c r="BL76" i="2"/>
  <c r="P16" i="9"/>
  <c r="BL77" i="2"/>
  <c r="P17" i="9"/>
  <c r="BL78" i="2"/>
  <c r="P18" i="9"/>
  <c r="BL79" i="2"/>
  <c r="P19" i="9"/>
  <c r="BL80" i="2"/>
  <c r="P20" i="9"/>
  <c r="BL81" i="2"/>
  <c r="P21" i="9"/>
  <c r="BL82" i="2"/>
  <c r="P22" i="9"/>
  <c r="BL83" i="2"/>
  <c r="P23" i="9"/>
  <c r="BL84" i="2"/>
  <c r="P24" i="9"/>
  <c r="BL85" i="2"/>
  <c r="P25" i="9"/>
  <c r="BL86" i="2"/>
  <c r="P26" i="9"/>
  <c r="BL63" i="2"/>
  <c r="P3" i="9"/>
  <c r="BA35" i="2"/>
  <c r="BC35" i="2"/>
  <c r="BC64" i="2"/>
  <c r="O4" i="9"/>
  <c r="BA36" i="2"/>
  <c r="BC36" i="2"/>
  <c r="BC65" i="2"/>
  <c r="O5" i="9"/>
  <c r="BA37" i="2"/>
  <c r="BC37" i="2"/>
  <c r="BC66" i="2"/>
  <c r="O6" i="9"/>
  <c r="BA38" i="2"/>
  <c r="BC38" i="2"/>
  <c r="BC67" i="2"/>
  <c r="O7" i="9"/>
  <c r="BA39" i="2"/>
  <c r="BC39" i="2"/>
  <c r="BC68" i="2"/>
  <c r="O8" i="9"/>
  <c r="BA40" i="2"/>
  <c r="BC40" i="2"/>
  <c r="BC69" i="2"/>
  <c r="O9" i="9"/>
  <c r="BA41" i="2"/>
  <c r="BC41" i="2"/>
  <c r="BC70" i="2"/>
  <c r="O10" i="9"/>
  <c r="BA42" i="2"/>
  <c r="BC42" i="2"/>
  <c r="BC71" i="2"/>
  <c r="O11" i="9"/>
  <c r="BA43" i="2"/>
  <c r="BC43" i="2"/>
  <c r="BC72" i="2"/>
  <c r="O12" i="9"/>
  <c r="BA44" i="2"/>
  <c r="BC44" i="2"/>
  <c r="BC73" i="2"/>
  <c r="O13" i="9"/>
  <c r="BA45" i="2"/>
  <c r="BC45" i="2"/>
  <c r="BC74" i="2"/>
  <c r="O14" i="9"/>
  <c r="BA46" i="2"/>
  <c r="BC46" i="2"/>
  <c r="BC75" i="2"/>
  <c r="O15" i="9"/>
  <c r="BA47" i="2"/>
  <c r="BC47" i="2"/>
  <c r="BC76" i="2"/>
  <c r="O16" i="9"/>
  <c r="BA48" i="2"/>
  <c r="BC48" i="2"/>
  <c r="BC77" i="2"/>
  <c r="O17" i="9"/>
  <c r="BA49" i="2"/>
  <c r="BC49" i="2"/>
  <c r="BC78" i="2"/>
  <c r="O18" i="9"/>
  <c r="BA50" i="2"/>
  <c r="BC50" i="2"/>
  <c r="BC79" i="2"/>
  <c r="O19" i="9"/>
  <c r="BA51" i="2"/>
  <c r="BC51" i="2"/>
  <c r="BC80" i="2"/>
  <c r="O20" i="9"/>
  <c r="BA52" i="2"/>
  <c r="BC52" i="2"/>
  <c r="BC81" i="2"/>
  <c r="O21" i="9"/>
  <c r="BA53" i="2"/>
  <c r="BC53" i="2"/>
  <c r="BC82" i="2"/>
  <c r="O22" i="9"/>
  <c r="BA54" i="2"/>
  <c r="BC54" i="2"/>
  <c r="BC83" i="2"/>
  <c r="O23" i="9"/>
  <c r="BA55" i="2"/>
  <c r="BC55" i="2"/>
  <c r="BC84" i="2"/>
  <c r="O24" i="9"/>
  <c r="BA56" i="2"/>
  <c r="BC56" i="2"/>
  <c r="BC85" i="2"/>
  <c r="O25" i="9"/>
  <c r="BA57" i="2"/>
  <c r="BC57" i="2"/>
  <c r="BC86" i="2"/>
  <c r="O26" i="9"/>
  <c r="BA34" i="2"/>
  <c r="BC34" i="2"/>
  <c r="BC63" i="2"/>
  <c r="O3" i="9"/>
  <c r="AG35" i="2"/>
  <c r="AH35" i="2"/>
  <c r="AI35" i="2"/>
  <c r="AI64" i="2"/>
  <c r="K4" i="9"/>
  <c r="AG36" i="2"/>
  <c r="AH36" i="2"/>
  <c r="AI36" i="2"/>
  <c r="AI65" i="2"/>
  <c r="K5" i="9"/>
  <c r="AG37" i="2"/>
  <c r="AH37" i="2"/>
  <c r="AI37" i="2"/>
  <c r="AI66" i="2"/>
  <c r="K6" i="9"/>
  <c r="AG38" i="2"/>
  <c r="AH38" i="2"/>
  <c r="AI38" i="2"/>
  <c r="AI67" i="2"/>
  <c r="K7" i="9"/>
  <c r="AG39" i="2"/>
  <c r="AH39" i="2"/>
  <c r="AI39" i="2"/>
  <c r="AI68" i="2"/>
  <c r="K8" i="9"/>
  <c r="AG40" i="2"/>
  <c r="AH40" i="2"/>
  <c r="AI40" i="2"/>
  <c r="AI69" i="2"/>
  <c r="K9" i="9"/>
  <c r="AG41" i="2"/>
  <c r="AH41" i="2"/>
  <c r="AI41" i="2"/>
  <c r="AI70" i="2"/>
  <c r="K10" i="9"/>
  <c r="AG42" i="2"/>
  <c r="AH42" i="2"/>
  <c r="AI42" i="2"/>
  <c r="AI71" i="2"/>
  <c r="K11" i="9"/>
  <c r="AG43" i="2"/>
  <c r="AH43" i="2"/>
  <c r="AI43" i="2"/>
  <c r="AI72" i="2"/>
  <c r="K12" i="9"/>
  <c r="AG44" i="2"/>
  <c r="AH44" i="2"/>
  <c r="AI44" i="2"/>
  <c r="AI73" i="2"/>
  <c r="K13" i="9"/>
  <c r="AG45" i="2"/>
  <c r="AH45" i="2"/>
  <c r="AI45" i="2"/>
  <c r="AI74" i="2"/>
  <c r="K14" i="9"/>
  <c r="AG46" i="2"/>
  <c r="AH46" i="2"/>
  <c r="AI46" i="2"/>
  <c r="AI75" i="2"/>
  <c r="K15" i="9"/>
  <c r="AG47" i="2"/>
  <c r="AH47" i="2"/>
  <c r="AI47" i="2"/>
  <c r="AI76" i="2"/>
  <c r="K16" i="9"/>
  <c r="AG48" i="2"/>
  <c r="AH48" i="2"/>
  <c r="AI48" i="2"/>
  <c r="AI77" i="2"/>
  <c r="K17" i="9"/>
  <c r="AG49" i="2"/>
  <c r="AH49" i="2"/>
  <c r="AI49" i="2"/>
  <c r="AI78" i="2"/>
  <c r="K18" i="9"/>
  <c r="AG50" i="2"/>
  <c r="AH50" i="2"/>
  <c r="AI50" i="2"/>
  <c r="AI79" i="2"/>
  <c r="K19" i="9"/>
  <c r="AG51" i="2"/>
  <c r="AH51" i="2"/>
  <c r="AI51" i="2"/>
  <c r="AI80" i="2"/>
  <c r="K20" i="9"/>
  <c r="AG52" i="2"/>
  <c r="AH52" i="2"/>
  <c r="AI52" i="2"/>
  <c r="AI81" i="2"/>
  <c r="K21" i="9"/>
  <c r="AG53" i="2"/>
  <c r="AH53" i="2"/>
  <c r="AI53" i="2"/>
  <c r="AI82" i="2"/>
  <c r="K22" i="9"/>
  <c r="AG54" i="2"/>
  <c r="AH54" i="2"/>
  <c r="AI54" i="2"/>
  <c r="AI83" i="2"/>
  <c r="K23" i="9"/>
  <c r="AG55" i="2"/>
  <c r="AH55" i="2"/>
  <c r="AI55" i="2"/>
  <c r="AI84" i="2"/>
  <c r="K24" i="9"/>
  <c r="AG56" i="2"/>
  <c r="AH56" i="2"/>
  <c r="AI56" i="2"/>
  <c r="AI85" i="2"/>
  <c r="K25" i="9"/>
  <c r="AG57" i="2"/>
  <c r="AH57" i="2"/>
  <c r="AI57" i="2"/>
  <c r="AI86" i="2"/>
  <c r="K26" i="9"/>
  <c r="AG34" i="2"/>
  <c r="AH34" i="2"/>
  <c r="AI34" i="2"/>
  <c r="AI63" i="2"/>
  <c r="K3" i="9"/>
  <c r="AR64" i="2"/>
  <c r="L4" i="9"/>
  <c r="AR65" i="2"/>
  <c r="L5" i="9"/>
  <c r="AR66" i="2"/>
  <c r="L6" i="9"/>
  <c r="AR67" i="2"/>
  <c r="L7" i="9"/>
  <c r="AR68" i="2"/>
  <c r="L8" i="9"/>
  <c r="AR69" i="2"/>
  <c r="L9" i="9"/>
  <c r="AR70" i="2"/>
  <c r="L10" i="9"/>
  <c r="AR71" i="2"/>
  <c r="L11" i="9"/>
  <c r="AR72" i="2"/>
  <c r="L12" i="9"/>
  <c r="AR73" i="2"/>
  <c r="L13" i="9"/>
  <c r="AR74" i="2"/>
  <c r="L14" i="9"/>
  <c r="AR75" i="2"/>
  <c r="L15" i="9"/>
  <c r="AR76" i="2"/>
  <c r="L16" i="9"/>
  <c r="AR77" i="2"/>
  <c r="L17" i="9"/>
  <c r="AR78" i="2"/>
  <c r="L18" i="9"/>
  <c r="AR79" i="2"/>
  <c r="L19" i="9"/>
  <c r="AR80" i="2"/>
  <c r="L20" i="9"/>
  <c r="AR81" i="2"/>
  <c r="L21" i="9"/>
  <c r="AR82" i="2"/>
  <c r="L22" i="9"/>
  <c r="AR83" i="2"/>
  <c r="L23" i="9"/>
  <c r="AR84" i="2"/>
  <c r="L24" i="9"/>
  <c r="AR85" i="2"/>
  <c r="L25" i="9"/>
  <c r="AR86" i="2"/>
  <c r="L26" i="9"/>
  <c r="AR63" i="2"/>
  <c r="L3" i="9"/>
  <c r="BB64" i="2"/>
  <c r="N4" i="9"/>
  <c r="BB65" i="2"/>
  <c r="N5" i="9"/>
  <c r="BB66" i="2"/>
  <c r="N6" i="9"/>
  <c r="BB67" i="2"/>
  <c r="N7" i="9"/>
  <c r="BB68" i="2"/>
  <c r="N8" i="9"/>
  <c r="BB69" i="2"/>
  <c r="N9" i="9"/>
  <c r="BB70" i="2"/>
  <c r="N10" i="9"/>
  <c r="BB71" i="2"/>
  <c r="N11" i="9"/>
  <c r="BB72" i="2"/>
  <c r="N12" i="9"/>
  <c r="BB73" i="2"/>
  <c r="N13" i="9"/>
  <c r="BB74" i="2"/>
  <c r="N14" i="9"/>
  <c r="BB75" i="2"/>
  <c r="N15" i="9"/>
  <c r="BB76" i="2"/>
  <c r="N16" i="9"/>
  <c r="BB77" i="2"/>
  <c r="N17" i="9"/>
  <c r="BB78" i="2"/>
  <c r="N18" i="9"/>
  <c r="BB79" i="2"/>
  <c r="N19" i="9"/>
  <c r="BB80" i="2"/>
  <c r="N20" i="9"/>
  <c r="BB81" i="2"/>
  <c r="N21" i="9"/>
  <c r="BB82" i="2"/>
  <c r="N22" i="9"/>
  <c r="BB83" i="2"/>
  <c r="N23" i="9"/>
  <c r="BB84" i="2"/>
  <c r="N24" i="9"/>
  <c r="BB85" i="2"/>
  <c r="N25" i="9"/>
  <c r="BB86" i="2"/>
  <c r="N26" i="9"/>
  <c r="BB63" i="2"/>
  <c r="N3" i="9"/>
  <c r="AQ35" i="2"/>
  <c r="AS35" i="2"/>
  <c r="AS64" i="2"/>
  <c r="M4" i="9"/>
  <c r="AQ36" i="2"/>
  <c r="AS36" i="2"/>
  <c r="AS65" i="2"/>
  <c r="M5" i="9"/>
  <c r="AQ37" i="2"/>
  <c r="AS37" i="2"/>
  <c r="AS66" i="2"/>
  <c r="M6" i="9"/>
  <c r="AQ38" i="2"/>
  <c r="AS38" i="2"/>
  <c r="AS67" i="2"/>
  <c r="M7" i="9"/>
  <c r="AQ39" i="2"/>
  <c r="AS39" i="2"/>
  <c r="AS68" i="2"/>
  <c r="M8" i="9"/>
  <c r="AQ40" i="2"/>
  <c r="AS40" i="2"/>
  <c r="AS69" i="2"/>
  <c r="M9" i="9"/>
  <c r="AQ41" i="2"/>
  <c r="AS41" i="2"/>
  <c r="AS70" i="2"/>
  <c r="M10" i="9"/>
  <c r="AQ42" i="2"/>
  <c r="AS42" i="2"/>
  <c r="AS71" i="2"/>
  <c r="M11" i="9"/>
  <c r="AQ43" i="2"/>
  <c r="AS43" i="2"/>
  <c r="AS72" i="2"/>
  <c r="M12" i="9"/>
  <c r="AQ44" i="2"/>
  <c r="AS44" i="2"/>
  <c r="AS73" i="2"/>
  <c r="M13" i="9"/>
  <c r="AQ45" i="2"/>
  <c r="AS45" i="2"/>
  <c r="AS74" i="2"/>
  <c r="M14" i="9"/>
  <c r="AQ46" i="2"/>
  <c r="AS46" i="2"/>
  <c r="AS75" i="2"/>
  <c r="M15" i="9"/>
  <c r="AQ47" i="2"/>
  <c r="AS47" i="2"/>
  <c r="AS76" i="2"/>
  <c r="M16" i="9"/>
  <c r="AQ48" i="2"/>
  <c r="AS48" i="2"/>
  <c r="AS77" i="2"/>
  <c r="M17" i="9"/>
  <c r="AQ49" i="2"/>
  <c r="AS49" i="2"/>
  <c r="AS78" i="2"/>
  <c r="M18" i="9"/>
  <c r="AQ50" i="2"/>
  <c r="AS50" i="2"/>
  <c r="AS79" i="2"/>
  <c r="M19" i="9"/>
  <c r="AQ51" i="2"/>
  <c r="AS51" i="2"/>
  <c r="AS80" i="2"/>
  <c r="M20" i="9"/>
  <c r="AQ52" i="2"/>
  <c r="AS52" i="2"/>
  <c r="AS81" i="2"/>
  <c r="M21" i="9"/>
  <c r="AQ53" i="2"/>
  <c r="AS53" i="2"/>
  <c r="AS82" i="2"/>
  <c r="M22" i="9"/>
  <c r="AQ54" i="2"/>
  <c r="AS54" i="2"/>
  <c r="AS83" i="2"/>
  <c r="M23" i="9"/>
  <c r="AQ55" i="2"/>
  <c r="AS55" i="2"/>
  <c r="AS84" i="2"/>
  <c r="M24" i="9"/>
  <c r="AQ56" i="2"/>
  <c r="AS56" i="2"/>
  <c r="AS85" i="2"/>
  <c r="M25" i="9"/>
  <c r="AQ57" i="2"/>
  <c r="AS57" i="2"/>
  <c r="AS86" i="2"/>
  <c r="M26" i="9"/>
  <c r="AQ34" i="2"/>
  <c r="AS34" i="2"/>
  <c r="AS63" i="2"/>
  <c r="M3" i="9"/>
  <c r="AH64" i="2"/>
  <c r="J4" i="9"/>
  <c r="AH65" i="2"/>
  <c r="J5" i="9"/>
  <c r="AH66" i="2"/>
  <c r="J6" i="9"/>
  <c r="AH67" i="2"/>
  <c r="J7" i="9"/>
  <c r="AH68" i="2"/>
  <c r="J8" i="9"/>
  <c r="AH69" i="2"/>
  <c r="J9" i="9"/>
  <c r="AH70" i="2"/>
  <c r="J10" i="9"/>
  <c r="AH71" i="2"/>
  <c r="J11" i="9"/>
  <c r="AH72" i="2"/>
  <c r="J12" i="9"/>
  <c r="AH73" i="2"/>
  <c r="J13" i="9"/>
  <c r="AH74" i="2"/>
  <c r="J14" i="9"/>
  <c r="AH75" i="2"/>
  <c r="J15" i="9"/>
  <c r="AH76" i="2"/>
  <c r="J16" i="9"/>
  <c r="AH77" i="2"/>
  <c r="J17" i="9"/>
  <c r="AH78" i="2"/>
  <c r="J18" i="9"/>
  <c r="AH79" i="2"/>
  <c r="J19" i="9"/>
  <c r="AH80" i="2"/>
  <c r="J20" i="9"/>
  <c r="AH81" i="2"/>
  <c r="J21" i="9"/>
  <c r="AH82" i="2"/>
  <c r="J22" i="9"/>
  <c r="AH83" i="2"/>
  <c r="J23" i="9"/>
  <c r="AH84" i="2"/>
  <c r="J24" i="9"/>
  <c r="AH85" i="2"/>
  <c r="J25" i="9"/>
  <c r="AH86" i="2"/>
  <c r="J26" i="9"/>
  <c r="AH63" i="2"/>
  <c r="J3" i="9"/>
  <c r="W35" i="2"/>
  <c r="X35" i="2"/>
  <c r="Y35" i="2"/>
  <c r="Y64" i="2"/>
  <c r="I4" i="9"/>
  <c r="W36" i="2"/>
  <c r="X36" i="2"/>
  <c r="Y36" i="2"/>
  <c r="Y65" i="2"/>
  <c r="I5" i="9"/>
  <c r="W37" i="2"/>
  <c r="X37" i="2"/>
  <c r="Y37" i="2"/>
  <c r="Y66" i="2"/>
  <c r="I6" i="9"/>
  <c r="W38" i="2"/>
  <c r="X38" i="2"/>
  <c r="Y38" i="2"/>
  <c r="Y67" i="2"/>
  <c r="I7" i="9"/>
  <c r="W39" i="2"/>
  <c r="X39" i="2"/>
  <c r="Y39" i="2"/>
  <c r="Y68" i="2"/>
  <c r="I8" i="9"/>
  <c r="W40" i="2"/>
  <c r="X40" i="2"/>
  <c r="Y40" i="2"/>
  <c r="Y69" i="2"/>
  <c r="I9" i="9"/>
  <c r="W41" i="2"/>
  <c r="X41" i="2"/>
  <c r="Y41" i="2"/>
  <c r="Y70" i="2"/>
  <c r="I10" i="9"/>
  <c r="W42" i="2"/>
  <c r="X42" i="2"/>
  <c r="Y42" i="2"/>
  <c r="Y71" i="2"/>
  <c r="I11" i="9"/>
  <c r="W43" i="2"/>
  <c r="X43" i="2"/>
  <c r="Y43" i="2"/>
  <c r="Y72" i="2"/>
  <c r="I12" i="9"/>
  <c r="W44" i="2"/>
  <c r="X44" i="2"/>
  <c r="Y44" i="2"/>
  <c r="Y73" i="2"/>
  <c r="I13" i="9"/>
  <c r="W45" i="2"/>
  <c r="X45" i="2"/>
  <c r="Y45" i="2"/>
  <c r="Y74" i="2"/>
  <c r="I14" i="9"/>
  <c r="W46" i="2"/>
  <c r="X46" i="2"/>
  <c r="Y46" i="2"/>
  <c r="Y75" i="2"/>
  <c r="I15" i="9"/>
  <c r="W47" i="2"/>
  <c r="X47" i="2"/>
  <c r="Y47" i="2"/>
  <c r="Y76" i="2"/>
  <c r="I16" i="9"/>
  <c r="W48" i="2"/>
  <c r="X48" i="2"/>
  <c r="Y48" i="2"/>
  <c r="Y77" i="2"/>
  <c r="I17" i="9"/>
  <c r="W49" i="2"/>
  <c r="X49" i="2"/>
  <c r="Y49" i="2"/>
  <c r="Y78" i="2"/>
  <c r="I18" i="9"/>
  <c r="W50" i="2"/>
  <c r="X50" i="2"/>
  <c r="Y50" i="2"/>
  <c r="Y79" i="2"/>
  <c r="I19" i="9"/>
  <c r="W51" i="2"/>
  <c r="X51" i="2"/>
  <c r="Y51" i="2"/>
  <c r="Y80" i="2"/>
  <c r="I20" i="9"/>
  <c r="W52" i="2"/>
  <c r="X52" i="2"/>
  <c r="Y52" i="2"/>
  <c r="Y81" i="2"/>
  <c r="I21" i="9"/>
  <c r="W53" i="2"/>
  <c r="X53" i="2"/>
  <c r="Y53" i="2"/>
  <c r="Y82" i="2"/>
  <c r="I22" i="9"/>
  <c r="W54" i="2"/>
  <c r="X54" i="2"/>
  <c r="Y54" i="2"/>
  <c r="Y83" i="2"/>
  <c r="I23" i="9"/>
  <c r="W55" i="2"/>
  <c r="X55" i="2"/>
  <c r="Y55" i="2"/>
  <c r="Y84" i="2"/>
  <c r="I24" i="9"/>
  <c r="W56" i="2"/>
  <c r="X56" i="2"/>
  <c r="Y56" i="2"/>
  <c r="Y85" i="2"/>
  <c r="I25" i="9"/>
  <c r="W57" i="2"/>
  <c r="X57" i="2"/>
  <c r="Y57" i="2"/>
  <c r="Y86" i="2"/>
  <c r="I26" i="9"/>
  <c r="W34" i="2"/>
  <c r="X34" i="2"/>
  <c r="Y34" i="2"/>
  <c r="Y63" i="2"/>
  <c r="I3" i="9"/>
  <c r="X64" i="2"/>
  <c r="H4" i="9"/>
  <c r="X65" i="2"/>
  <c r="H5" i="9"/>
  <c r="X66" i="2"/>
  <c r="H6" i="9"/>
  <c r="X67" i="2"/>
  <c r="H7" i="9"/>
  <c r="X68" i="2"/>
  <c r="H8" i="9"/>
  <c r="X69" i="2"/>
  <c r="H9" i="9"/>
  <c r="X70" i="2"/>
  <c r="H10" i="9"/>
  <c r="X71" i="2"/>
  <c r="H11" i="9"/>
  <c r="X72" i="2"/>
  <c r="H12" i="9"/>
  <c r="X73" i="2"/>
  <c r="H13" i="9"/>
  <c r="X74" i="2"/>
  <c r="H14" i="9"/>
  <c r="X75" i="2"/>
  <c r="H15" i="9"/>
  <c r="X76" i="2"/>
  <c r="H16" i="9"/>
  <c r="X77" i="2"/>
  <c r="H17" i="9"/>
  <c r="X78" i="2"/>
  <c r="H18" i="9"/>
  <c r="X79" i="2"/>
  <c r="H19" i="9"/>
  <c r="X80" i="2"/>
  <c r="H20" i="9"/>
  <c r="X81" i="2"/>
  <c r="H21" i="9"/>
  <c r="X82" i="2"/>
  <c r="H22" i="9"/>
  <c r="X83" i="2"/>
  <c r="H23" i="9"/>
  <c r="X84" i="2"/>
  <c r="H24" i="9"/>
  <c r="X85" i="2"/>
  <c r="H25" i="9"/>
  <c r="X86" i="2"/>
  <c r="H26" i="9"/>
  <c r="X63" i="2"/>
  <c r="H3" i="9"/>
  <c r="C68" i="9"/>
  <c r="C69" i="9"/>
  <c r="C71" i="9"/>
  <c r="C65" i="9"/>
  <c r="C64" i="9"/>
  <c r="C62" i="9"/>
  <c r="C61" i="9"/>
  <c r="C54" i="9"/>
  <c r="C55" i="9"/>
  <c r="C57" i="9"/>
  <c r="C51" i="9"/>
  <c r="C50" i="9"/>
  <c r="C48" i="9"/>
  <c r="C47" i="9"/>
  <c r="C40" i="9"/>
  <c r="C41" i="9"/>
  <c r="C43" i="9"/>
  <c r="C37" i="9"/>
  <c r="C36" i="9"/>
  <c r="C34" i="9"/>
  <c r="C33" i="9"/>
  <c r="C25" i="9"/>
  <c r="C26" i="9"/>
  <c r="C28" i="9"/>
  <c r="C11" i="9"/>
  <c r="C12" i="9"/>
  <c r="C14" i="9"/>
  <c r="F26" i="9"/>
  <c r="G26" i="9"/>
  <c r="F25" i="9"/>
  <c r="G25" i="9"/>
  <c r="F24" i="9"/>
  <c r="G24" i="9"/>
  <c r="F23" i="9"/>
  <c r="G23" i="9"/>
  <c r="F22" i="9"/>
  <c r="G22" i="9"/>
  <c r="C22" i="9"/>
  <c r="F21" i="9"/>
  <c r="G21" i="9"/>
  <c r="C21" i="9"/>
  <c r="F20" i="9"/>
  <c r="G20" i="9"/>
  <c r="F19" i="9"/>
  <c r="G19" i="9"/>
  <c r="C19" i="9"/>
  <c r="F18" i="9"/>
  <c r="G18" i="9"/>
  <c r="C18" i="9"/>
  <c r="F17" i="9"/>
  <c r="G17" i="9"/>
  <c r="F16" i="9"/>
  <c r="G16" i="9"/>
  <c r="F15" i="9"/>
  <c r="G15" i="9"/>
  <c r="F14" i="9"/>
  <c r="G14" i="9"/>
  <c r="F13" i="9"/>
  <c r="G13" i="9"/>
  <c r="F12" i="9"/>
  <c r="G12" i="9"/>
  <c r="F11" i="9"/>
  <c r="G11" i="9"/>
  <c r="F10" i="9"/>
  <c r="G10" i="9"/>
  <c r="F9" i="9"/>
  <c r="G9" i="9"/>
  <c r="F8" i="9"/>
  <c r="G8" i="9"/>
  <c r="C8" i="9"/>
  <c r="F7" i="9"/>
  <c r="G7" i="9"/>
  <c r="F6" i="9"/>
  <c r="G6" i="9"/>
  <c r="F5" i="9"/>
  <c r="G5" i="9"/>
  <c r="F4" i="9"/>
  <c r="G4" i="9"/>
  <c r="C4" i="9"/>
  <c r="F3" i="9"/>
  <c r="G3" i="9"/>
  <c r="BX25" i="8"/>
  <c r="BX53" i="8"/>
  <c r="BX80" i="8"/>
  <c r="BU80" i="8"/>
  <c r="BN25" i="8"/>
  <c r="BN53" i="8"/>
  <c r="BN80" i="8"/>
  <c r="BK80" i="8"/>
  <c r="BD25" i="8"/>
  <c r="BD53" i="8"/>
  <c r="BD80" i="8"/>
  <c r="BA80" i="8"/>
  <c r="AT25" i="8"/>
  <c r="AT53" i="8"/>
  <c r="AT80" i="8"/>
  <c r="AQ80" i="8"/>
  <c r="AJ25" i="8"/>
  <c r="AJ53" i="8"/>
  <c r="AJ80" i="8"/>
  <c r="AG80" i="8"/>
  <c r="Z25" i="8"/>
  <c r="Z53" i="8"/>
  <c r="Z80" i="8"/>
  <c r="W80" i="8"/>
  <c r="P25" i="8"/>
  <c r="P53" i="8"/>
  <c r="P80" i="8"/>
  <c r="M25" i="8"/>
  <c r="O25" i="8"/>
  <c r="M53" i="8"/>
  <c r="O53" i="8"/>
  <c r="O80" i="8"/>
  <c r="N80" i="8"/>
  <c r="M80" i="8"/>
  <c r="F80" i="8"/>
  <c r="C5" i="8"/>
  <c r="H80" i="8"/>
  <c r="C12" i="8"/>
  <c r="C14" i="8"/>
  <c r="G80" i="8"/>
  <c r="BX24" i="8"/>
  <c r="BX52" i="8"/>
  <c r="BX79" i="8"/>
  <c r="BU79" i="8"/>
  <c r="BN24" i="8"/>
  <c r="BN52" i="8"/>
  <c r="BN79" i="8"/>
  <c r="BK79" i="8"/>
  <c r="BD24" i="8"/>
  <c r="BD52" i="8"/>
  <c r="BD79" i="8"/>
  <c r="BA79" i="8"/>
  <c r="AT24" i="8"/>
  <c r="AT52" i="8"/>
  <c r="AT79" i="8"/>
  <c r="AQ79" i="8"/>
  <c r="AJ24" i="8"/>
  <c r="AJ52" i="8"/>
  <c r="AJ79" i="8"/>
  <c r="AG79" i="8"/>
  <c r="Z24" i="8"/>
  <c r="Z52" i="8"/>
  <c r="Z79" i="8"/>
  <c r="W79" i="8"/>
  <c r="P24" i="8"/>
  <c r="P52" i="8"/>
  <c r="P79" i="8"/>
  <c r="M24" i="8"/>
  <c r="O24" i="8"/>
  <c r="M52" i="8"/>
  <c r="O52" i="8"/>
  <c r="O79" i="8"/>
  <c r="N79" i="8"/>
  <c r="M79" i="8"/>
  <c r="F79" i="8"/>
  <c r="H79" i="8"/>
  <c r="G79" i="8"/>
  <c r="BX23" i="8"/>
  <c r="BX51" i="8"/>
  <c r="BX78" i="8"/>
  <c r="BU78" i="8"/>
  <c r="BN23" i="8"/>
  <c r="BN51" i="8"/>
  <c r="BN78" i="8"/>
  <c r="BK78" i="8"/>
  <c r="BD23" i="8"/>
  <c r="BD51" i="8"/>
  <c r="BD78" i="8"/>
  <c r="BA78" i="8"/>
  <c r="AT23" i="8"/>
  <c r="AT51" i="8"/>
  <c r="AT78" i="8"/>
  <c r="AQ78" i="8"/>
  <c r="AJ23" i="8"/>
  <c r="AJ51" i="8"/>
  <c r="AJ78" i="8"/>
  <c r="AG78" i="8"/>
  <c r="Z23" i="8"/>
  <c r="Z51" i="8"/>
  <c r="Z78" i="8"/>
  <c r="W78" i="8"/>
  <c r="P23" i="8"/>
  <c r="P51" i="8"/>
  <c r="P78" i="8"/>
  <c r="M23" i="8"/>
  <c r="O23" i="8"/>
  <c r="M51" i="8"/>
  <c r="O51" i="8"/>
  <c r="O78" i="8"/>
  <c r="N78" i="8"/>
  <c r="M78" i="8"/>
  <c r="F78" i="8"/>
  <c r="H78" i="8"/>
  <c r="G78" i="8"/>
  <c r="BX22" i="8"/>
  <c r="BX50" i="8"/>
  <c r="BX77" i="8"/>
  <c r="BU77" i="8"/>
  <c r="BN22" i="8"/>
  <c r="BN50" i="8"/>
  <c r="BN77" i="8"/>
  <c r="BK77" i="8"/>
  <c r="BD22" i="8"/>
  <c r="BD50" i="8"/>
  <c r="BD77" i="8"/>
  <c r="BA77" i="8"/>
  <c r="AT22" i="8"/>
  <c r="AT50" i="8"/>
  <c r="AT77" i="8"/>
  <c r="AQ77" i="8"/>
  <c r="AJ22" i="8"/>
  <c r="AJ50" i="8"/>
  <c r="AJ77" i="8"/>
  <c r="AG77" i="8"/>
  <c r="Z22" i="8"/>
  <c r="Z50" i="8"/>
  <c r="Z77" i="8"/>
  <c r="W77" i="8"/>
  <c r="P22" i="8"/>
  <c r="P50" i="8"/>
  <c r="P77" i="8"/>
  <c r="M22" i="8"/>
  <c r="O22" i="8"/>
  <c r="M50" i="8"/>
  <c r="O50" i="8"/>
  <c r="O77" i="8"/>
  <c r="N77" i="8"/>
  <c r="M77" i="8"/>
  <c r="F77" i="8"/>
  <c r="H77" i="8"/>
  <c r="G77" i="8"/>
  <c r="BX21" i="8"/>
  <c r="BX49" i="8"/>
  <c r="BX76" i="8"/>
  <c r="BU76" i="8"/>
  <c r="BN21" i="8"/>
  <c r="BN49" i="8"/>
  <c r="BN76" i="8"/>
  <c r="BK76" i="8"/>
  <c r="BD21" i="8"/>
  <c r="BD49" i="8"/>
  <c r="BD76" i="8"/>
  <c r="BA76" i="8"/>
  <c r="AT21" i="8"/>
  <c r="AT49" i="8"/>
  <c r="AT76" i="8"/>
  <c r="AQ76" i="8"/>
  <c r="AJ21" i="8"/>
  <c r="AJ49" i="8"/>
  <c r="AJ76" i="8"/>
  <c r="AG76" i="8"/>
  <c r="Z21" i="8"/>
  <c r="Z49" i="8"/>
  <c r="Z76" i="8"/>
  <c r="W76" i="8"/>
  <c r="P21" i="8"/>
  <c r="P49" i="8"/>
  <c r="P76" i="8"/>
  <c r="M21" i="8"/>
  <c r="O21" i="8"/>
  <c r="M49" i="8"/>
  <c r="O49" i="8"/>
  <c r="O76" i="8"/>
  <c r="N76" i="8"/>
  <c r="M76" i="8"/>
  <c r="F76" i="8"/>
  <c r="H76" i="8"/>
  <c r="G76" i="8"/>
  <c r="BX20" i="8"/>
  <c r="BX48" i="8"/>
  <c r="BX75" i="8"/>
  <c r="BU75" i="8"/>
  <c r="BN20" i="8"/>
  <c r="BN48" i="8"/>
  <c r="BN75" i="8"/>
  <c r="BK75" i="8"/>
  <c r="BD20" i="8"/>
  <c r="BD48" i="8"/>
  <c r="BD75" i="8"/>
  <c r="BA75" i="8"/>
  <c r="AT20" i="8"/>
  <c r="AT48" i="8"/>
  <c r="AT75" i="8"/>
  <c r="AQ75" i="8"/>
  <c r="AJ20" i="8"/>
  <c r="AJ48" i="8"/>
  <c r="AJ75" i="8"/>
  <c r="AG75" i="8"/>
  <c r="Z20" i="8"/>
  <c r="Z48" i="8"/>
  <c r="Z75" i="8"/>
  <c r="W75" i="8"/>
  <c r="P20" i="8"/>
  <c r="P48" i="8"/>
  <c r="P75" i="8"/>
  <c r="M20" i="8"/>
  <c r="O20" i="8"/>
  <c r="M48" i="8"/>
  <c r="O48" i="8"/>
  <c r="O75" i="8"/>
  <c r="N75" i="8"/>
  <c r="M75" i="8"/>
  <c r="F75" i="8"/>
  <c r="H75" i="8"/>
  <c r="G75" i="8"/>
  <c r="BX19" i="8"/>
  <c r="BX47" i="8"/>
  <c r="BX74" i="8"/>
  <c r="BU74" i="8"/>
  <c r="BN19" i="8"/>
  <c r="BN47" i="8"/>
  <c r="BN74" i="8"/>
  <c r="BK74" i="8"/>
  <c r="BD19" i="8"/>
  <c r="BD47" i="8"/>
  <c r="BD74" i="8"/>
  <c r="BA74" i="8"/>
  <c r="AT19" i="8"/>
  <c r="AT47" i="8"/>
  <c r="AT74" i="8"/>
  <c r="AQ74" i="8"/>
  <c r="AJ19" i="8"/>
  <c r="AJ47" i="8"/>
  <c r="AJ74" i="8"/>
  <c r="AG74" i="8"/>
  <c r="Z19" i="8"/>
  <c r="Z47" i="8"/>
  <c r="Z74" i="8"/>
  <c r="W74" i="8"/>
  <c r="P19" i="8"/>
  <c r="P47" i="8"/>
  <c r="P74" i="8"/>
  <c r="M19" i="8"/>
  <c r="O19" i="8"/>
  <c r="M47" i="8"/>
  <c r="O47" i="8"/>
  <c r="O74" i="8"/>
  <c r="N74" i="8"/>
  <c r="M74" i="8"/>
  <c r="F74" i="8"/>
  <c r="H74" i="8"/>
  <c r="G74" i="8"/>
  <c r="BX18" i="8"/>
  <c r="BX46" i="8"/>
  <c r="BX73" i="8"/>
  <c r="BU73" i="8"/>
  <c r="BN18" i="8"/>
  <c r="BN46" i="8"/>
  <c r="BN73" i="8"/>
  <c r="BK73" i="8"/>
  <c r="BD18" i="8"/>
  <c r="BD46" i="8"/>
  <c r="BD73" i="8"/>
  <c r="BA73" i="8"/>
  <c r="AT18" i="8"/>
  <c r="AT46" i="8"/>
  <c r="AT73" i="8"/>
  <c r="AQ73" i="8"/>
  <c r="AJ18" i="8"/>
  <c r="AJ46" i="8"/>
  <c r="AJ73" i="8"/>
  <c r="AG73" i="8"/>
  <c r="Z18" i="8"/>
  <c r="Z46" i="8"/>
  <c r="Z73" i="8"/>
  <c r="W73" i="8"/>
  <c r="P18" i="8"/>
  <c r="P46" i="8"/>
  <c r="P73" i="8"/>
  <c r="M18" i="8"/>
  <c r="O18" i="8"/>
  <c r="M46" i="8"/>
  <c r="O46" i="8"/>
  <c r="O73" i="8"/>
  <c r="N73" i="8"/>
  <c r="M73" i="8"/>
  <c r="F73" i="8"/>
  <c r="H73" i="8"/>
  <c r="G73" i="8"/>
  <c r="BX17" i="8"/>
  <c r="BX45" i="8"/>
  <c r="BX72" i="8"/>
  <c r="BU72" i="8"/>
  <c r="BN17" i="8"/>
  <c r="BN45" i="8"/>
  <c r="BN72" i="8"/>
  <c r="BK72" i="8"/>
  <c r="BD17" i="8"/>
  <c r="BD45" i="8"/>
  <c r="BD72" i="8"/>
  <c r="BA72" i="8"/>
  <c r="AT17" i="8"/>
  <c r="AT45" i="8"/>
  <c r="AT72" i="8"/>
  <c r="AQ72" i="8"/>
  <c r="AJ17" i="8"/>
  <c r="AJ45" i="8"/>
  <c r="AJ72" i="8"/>
  <c r="AG72" i="8"/>
  <c r="Z17" i="8"/>
  <c r="Z45" i="8"/>
  <c r="Z72" i="8"/>
  <c r="W72" i="8"/>
  <c r="P17" i="8"/>
  <c r="P45" i="8"/>
  <c r="P72" i="8"/>
  <c r="M17" i="8"/>
  <c r="O17" i="8"/>
  <c r="M45" i="8"/>
  <c r="O45" i="8"/>
  <c r="O72" i="8"/>
  <c r="N72" i="8"/>
  <c r="M72" i="8"/>
  <c r="F72" i="8"/>
  <c r="H72" i="8"/>
  <c r="G72" i="8"/>
  <c r="BX16" i="8"/>
  <c r="BX44" i="8"/>
  <c r="BX71" i="8"/>
  <c r="BU71" i="8"/>
  <c r="BN16" i="8"/>
  <c r="BN44" i="8"/>
  <c r="BN71" i="8"/>
  <c r="BK71" i="8"/>
  <c r="BD16" i="8"/>
  <c r="BD44" i="8"/>
  <c r="BD71" i="8"/>
  <c r="BA71" i="8"/>
  <c r="AT16" i="8"/>
  <c r="AT44" i="8"/>
  <c r="AT71" i="8"/>
  <c r="AQ71" i="8"/>
  <c r="AJ16" i="8"/>
  <c r="AJ44" i="8"/>
  <c r="AJ71" i="8"/>
  <c r="AG71" i="8"/>
  <c r="Z16" i="8"/>
  <c r="Z44" i="8"/>
  <c r="Z71" i="8"/>
  <c r="W71" i="8"/>
  <c r="P16" i="8"/>
  <c r="P44" i="8"/>
  <c r="P71" i="8"/>
  <c r="M16" i="8"/>
  <c r="O16" i="8"/>
  <c r="M44" i="8"/>
  <c r="O44" i="8"/>
  <c r="O71" i="8"/>
  <c r="N71" i="8"/>
  <c r="M71" i="8"/>
  <c r="F71" i="8"/>
  <c r="H71" i="8"/>
  <c r="G71" i="8"/>
  <c r="BX15" i="8"/>
  <c r="BX43" i="8"/>
  <c r="BX70" i="8"/>
  <c r="BU70" i="8"/>
  <c r="BN15" i="8"/>
  <c r="BN43" i="8"/>
  <c r="BN70" i="8"/>
  <c r="BK70" i="8"/>
  <c r="BD15" i="8"/>
  <c r="BD43" i="8"/>
  <c r="BD70" i="8"/>
  <c r="BA70" i="8"/>
  <c r="AT15" i="8"/>
  <c r="AT43" i="8"/>
  <c r="AT70" i="8"/>
  <c r="AQ70" i="8"/>
  <c r="AJ15" i="8"/>
  <c r="AJ43" i="8"/>
  <c r="AJ70" i="8"/>
  <c r="AG70" i="8"/>
  <c r="Z15" i="8"/>
  <c r="Z43" i="8"/>
  <c r="Z70" i="8"/>
  <c r="W70" i="8"/>
  <c r="P15" i="8"/>
  <c r="P43" i="8"/>
  <c r="P70" i="8"/>
  <c r="M15" i="8"/>
  <c r="O15" i="8"/>
  <c r="M43" i="8"/>
  <c r="O43" i="8"/>
  <c r="O70" i="8"/>
  <c r="N70" i="8"/>
  <c r="M70" i="8"/>
  <c r="F70" i="8"/>
  <c r="H70" i="8"/>
  <c r="G70" i="8"/>
  <c r="BX14" i="8"/>
  <c r="BX42" i="8"/>
  <c r="BX69" i="8"/>
  <c r="BU69" i="8"/>
  <c r="BN14" i="8"/>
  <c r="BN42" i="8"/>
  <c r="BN69" i="8"/>
  <c r="BK69" i="8"/>
  <c r="BD14" i="8"/>
  <c r="BD42" i="8"/>
  <c r="BD69" i="8"/>
  <c r="BA69" i="8"/>
  <c r="AT14" i="8"/>
  <c r="AT42" i="8"/>
  <c r="AT69" i="8"/>
  <c r="AQ69" i="8"/>
  <c r="AJ14" i="8"/>
  <c r="AJ42" i="8"/>
  <c r="AJ69" i="8"/>
  <c r="AG69" i="8"/>
  <c r="Z14" i="8"/>
  <c r="Z42" i="8"/>
  <c r="Z69" i="8"/>
  <c r="W69" i="8"/>
  <c r="P14" i="8"/>
  <c r="P42" i="8"/>
  <c r="P69" i="8"/>
  <c r="M14" i="8"/>
  <c r="O14" i="8"/>
  <c r="M42" i="8"/>
  <c r="O42" i="8"/>
  <c r="O69" i="8"/>
  <c r="N69" i="8"/>
  <c r="M69" i="8"/>
  <c r="F69" i="8"/>
  <c r="H69" i="8"/>
  <c r="G69" i="8"/>
  <c r="BX13" i="8"/>
  <c r="BX41" i="8"/>
  <c r="BX68" i="8"/>
  <c r="BU68" i="8"/>
  <c r="BN13" i="8"/>
  <c r="BN41" i="8"/>
  <c r="BN68" i="8"/>
  <c r="BK68" i="8"/>
  <c r="BD13" i="8"/>
  <c r="BD41" i="8"/>
  <c r="BD68" i="8"/>
  <c r="BA68" i="8"/>
  <c r="AT13" i="8"/>
  <c r="AT41" i="8"/>
  <c r="AT68" i="8"/>
  <c r="AQ68" i="8"/>
  <c r="AJ13" i="8"/>
  <c r="AJ41" i="8"/>
  <c r="AJ68" i="8"/>
  <c r="AG68" i="8"/>
  <c r="Z13" i="8"/>
  <c r="Z41" i="8"/>
  <c r="Z68" i="8"/>
  <c r="W68" i="8"/>
  <c r="P13" i="8"/>
  <c r="P41" i="8"/>
  <c r="P68" i="8"/>
  <c r="M13" i="8"/>
  <c r="O13" i="8"/>
  <c r="M41" i="8"/>
  <c r="O41" i="8"/>
  <c r="O68" i="8"/>
  <c r="N68" i="8"/>
  <c r="M68" i="8"/>
  <c r="F68" i="8"/>
  <c r="H68" i="8"/>
  <c r="G68" i="8"/>
  <c r="BX12" i="8"/>
  <c r="BX40" i="8"/>
  <c r="BX67" i="8"/>
  <c r="BU67" i="8"/>
  <c r="BN12" i="8"/>
  <c r="BN40" i="8"/>
  <c r="BN67" i="8"/>
  <c r="BK67" i="8"/>
  <c r="BD12" i="8"/>
  <c r="BD40" i="8"/>
  <c r="BD67" i="8"/>
  <c r="BA67" i="8"/>
  <c r="AT12" i="8"/>
  <c r="AT40" i="8"/>
  <c r="AT67" i="8"/>
  <c r="AQ67" i="8"/>
  <c r="AJ12" i="8"/>
  <c r="AJ40" i="8"/>
  <c r="AJ67" i="8"/>
  <c r="AG67" i="8"/>
  <c r="Z12" i="8"/>
  <c r="Z40" i="8"/>
  <c r="Z67" i="8"/>
  <c r="W67" i="8"/>
  <c r="P12" i="8"/>
  <c r="P40" i="8"/>
  <c r="P67" i="8"/>
  <c r="M12" i="8"/>
  <c r="O12" i="8"/>
  <c r="M40" i="8"/>
  <c r="O40" i="8"/>
  <c r="O67" i="8"/>
  <c r="N67" i="8"/>
  <c r="M67" i="8"/>
  <c r="F67" i="8"/>
  <c r="H67" i="8"/>
  <c r="G67" i="8"/>
  <c r="BX11" i="8"/>
  <c r="BX39" i="8"/>
  <c r="BX66" i="8"/>
  <c r="BU66" i="8"/>
  <c r="BN11" i="8"/>
  <c r="BN39" i="8"/>
  <c r="BN66" i="8"/>
  <c r="BK66" i="8"/>
  <c r="BD11" i="8"/>
  <c r="BD39" i="8"/>
  <c r="BD66" i="8"/>
  <c r="BA66" i="8"/>
  <c r="AT11" i="8"/>
  <c r="AT39" i="8"/>
  <c r="AT66" i="8"/>
  <c r="AQ66" i="8"/>
  <c r="AJ11" i="8"/>
  <c r="AJ39" i="8"/>
  <c r="AJ66" i="8"/>
  <c r="AG66" i="8"/>
  <c r="Z11" i="8"/>
  <c r="Z39" i="8"/>
  <c r="Z66" i="8"/>
  <c r="W66" i="8"/>
  <c r="P11" i="8"/>
  <c r="P39" i="8"/>
  <c r="P66" i="8"/>
  <c r="M11" i="8"/>
  <c r="O11" i="8"/>
  <c r="M39" i="8"/>
  <c r="O39" i="8"/>
  <c r="O66" i="8"/>
  <c r="N66" i="8"/>
  <c r="M66" i="8"/>
  <c r="F66" i="8"/>
  <c r="H66" i="8"/>
  <c r="G66" i="8"/>
  <c r="BX10" i="8"/>
  <c r="BX38" i="8"/>
  <c r="BX65" i="8"/>
  <c r="BU65" i="8"/>
  <c r="BN10" i="8"/>
  <c r="BN38" i="8"/>
  <c r="BN65" i="8"/>
  <c r="BK65" i="8"/>
  <c r="BD10" i="8"/>
  <c r="BD38" i="8"/>
  <c r="BD65" i="8"/>
  <c r="BA65" i="8"/>
  <c r="AT10" i="8"/>
  <c r="AT38" i="8"/>
  <c r="AT65" i="8"/>
  <c r="AQ65" i="8"/>
  <c r="AJ10" i="8"/>
  <c r="AJ38" i="8"/>
  <c r="AJ65" i="8"/>
  <c r="AG65" i="8"/>
  <c r="Z10" i="8"/>
  <c r="Z38" i="8"/>
  <c r="Z65" i="8"/>
  <c r="W65" i="8"/>
  <c r="P10" i="8"/>
  <c r="P38" i="8"/>
  <c r="P65" i="8"/>
  <c r="M10" i="8"/>
  <c r="O10" i="8"/>
  <c r="M38" i="8"/>
  <c r="O38" i="8"/>
  <c r="O65" i="8"/>
  <c r="N65" i="8"/>
  <c r="M65" i="8"/>
  <c r="F65" i="8"/>
  <c r="H65" i="8"/>
  <c r="G65" i="8"/>
  <c r="BX9" i="8"/>
  <c r="BX37" i="8"/>
  <c r="BX64" i="8"/>
  <c r="BU64" i="8"/>
  <c r="BN9" i="8"/>
  <c r="BN37" i="8"/>
  <c r="BN64" i="8"/>
  <c r="BK64" i="8"/>
  <c r="BD9" i="8"/>
  <c r="BD37" i="8"/>
  <c r="BD64" i="8"/>
  <c r="BA64" i="8"/>
  <c r="AT9" i="8"/>
  <c r="AT37" i="8"/>
  <c r="AT64" i="8"/>
  <c r="AQ64" i="8"/>
  <c r="AJ9" i="8"/>
  <c r="AJ37" i="8"/>
  <c r="AJ64" i="8"/>
  <c r="AG64" i="8"/>
  <c r="Z9" i="8"/>
  <c r="Z37" i="8"/>
  <c r="Z64" i="8"/>
  <c r="W64" i="8"/>
  <c r="P9" i="8"/>
  <c r="P37" i="8"/>
  <c r="P64" i="8"/>
  <c r="M9" i="8"/>
  <c r="O9" i="8"/>
  <c r="M37" i="8"/>
  <c r="O37" i="8"/>
  <c r="O64" i="8"/>
  <c r="N64" i="8"/>
  <c r="M64" i="8"/>
  <c r="F64" i="8"/>
  <c r="H64" i="8"/>
  <c r="G64" i="8"/>
  <c r="BX8" i="8"/>
  <c r="BX36" i="8"/>
  <c r="BX63" i="8"/>
  <c r="BU63" i="8"/>
  <c r="BN8" i="8"/>
  <c r="BN36" i="8"/>
  <c r="BN63" i="8"/>
  <c r="BK63" i="8"/>
  <c r="BD8" i="8"/>
  <c r="BD36" i="8"/>
  <c r="BD63" i="8"/>
  <c r="BA63" i="8"/>
  <c r="AT8" i="8"/>
  <c r="AT36" i="8"/>
  <c r="AT63" i="8"/>
  <c r="AQ63" i="8"/>
  <c r="AJ8" i="8"/>
  <c r="AJ36" i="8"/>
  <c r="AJ63" i="8"/>
  <c r="AG63" i="8"/>
  <c r="Z8" i="8"/>
  <c r="Z36" i="8"/>
  <c r="Z63" i="8"/>
  <c r="W63" i="8"/>
  <c r="P8" i="8"/>
  <c r="P36" i="8"/>
  <c r="P63" i="8"/>
  <c r="M8" i="8"/>
  <c r="O8" i="8"/>
  <c r="M36" i="8"/>
  <c r="O36" i="8"/>
  <c r="O63" i="8"/>
  <c r="N63" i="8"/>
  <c r="M63" i="8"/>
  <c r="F63" i="8"/>
  <c r="H63" i="8"/>
  <c r="G63" i="8"/>
  <c r="BX7" i="8"/>
  <c r="BX35" i="8"/>
  <c r="BX62" i="8"/>
  <c r="BU62" i="8"/>
  <c r="BN7" i="8"/>
  <c r="BN35" i="8"/>
  <c r="BN62" i="8"/>
  <c r="BK62" i="8"/>
  <c r="BD7" i="8"/>
  <c r="BD35" i="8"/>
  <c r="BD62" i="8"/>
  <c r="BA62" i="8"/>
  <c r="AT7" i="8"/>
  <c r="AT35" i="8"/>
  <c r="AT62" i="8"/>
  <c r="AQ62" i="8"/>
  <c r="AJ7" i="8"/>
  <c r="AJ35" i="8"/>
  <c r="AJ62" i="8"/>
  <c r="AG62" i="8"/>
  <c r="Z7" i="8"/>
  <c r="Z35" i="8"/>
  <c r="Z62" i="8"/>
  <c r="W62" i="8"/>
  <c r="P7" i="8"/>
  <c r="P35" i="8"/>
  <c r="P62" i="8"/>
  <c r="M7" i="8"/>
  <c r="O7" i="8"/>
  <c r="M35" i="8"/>
  <c r="O35" i="8"/>
  <c r="O62" i="8"/>
  <c r="N62" i="8"/>
  <c r="M62" i="8"/>
  <c r="F62" i="8"/>
  <c r="H62" i="8"/>
  <c r="G62" i="8"/>
  <c r="BX6" i="8"/>
  <c r="BX34" i="8"/>
  <c r="BX61" i="8"/>
  <c r="BU61" i="8"/>
  <c r="BN6" i="8"/>
  <c r="BN34" i="8"/>
  <c r="BN61" i="8"/>
  <c r="BK61" i="8"/>
  <c r="BD6" i="8"/>
  <c r="BD34" i="8"/>
  <c r="BD61" i="8"/>
  <c r="BA61" i="8"/>
  <c r="AT6" i="8"/>
  <c r="AT34" i="8"/>
  <c r="AT61" i="8"/>
  <c r="AQ61" i="8"/>
  <c r="AJ6" i="8"/>
  <c r="AJ34" i="8"/>
  <c r="AJ61" i="8"/>
  <c r="AG61" i="8"/>
  <c r="Z6" i="8"/>
  <c r="Z34" i="8"/>
  <c r="Z61" i="8"/>
  <c r="W61" i="8"/>
  <c r="P6" i="8"/>
  <c r="P34" i="8"/>
  <c r="P61" i="8"/>
  <c r="M6" i="8"/>
  <c r="O6" i="8"/>
  <c r="M34" i="8"/>
  <c r="O34" i="8"/>
  <c r="O61" i="8"/>
  <c r="N61" i="8"/>
  <c r="M61" i="8"/>
  <c r="F61" i="8"/>
  <c r="H61" i="8"/>
  <c r="G61" i="8"/>
  <c r="BX5" i="8"/>
  <c r="BX33" i="8"/>
  <c r="BX60" i="8"/>
  <c r="BU60" i="8"/>
  <c r="BN5" i="8"/>
  <c r="BN33" i="8"/>
  <c r="BN60" i="8"/>
  <c r="BK60" i="8"/>
  <c r="BD5" i="8"/>
  <c r="BD33" i="8"/>
  <c r="BD60" i="8"/>
  <c r="BA60" i="8"/>
  <c r="AT5" i="8"/>
  <c r="AT33" i="8"/>
  <c r="AT60" i="8"/>
  <c r="AQ60" i="8"/>
  <c r="AJ5" i="8"/>
  <c r="AJ33" i="8"/>
  <c r="AJ60" i="8"/>
  <c r="AG60" i="8"/>
  <c r="Z5" i="8"/>
  <c r="Z33" i="8"/>
  <c r="Z60" i="8"/>
  <c r="W60" i="8"/>
  <c r="P5" i="8"/>
  <c r="P33" i="8"/>
  <c r="P60" i="8"/>
  <c r="M5" i="8"/>
  <c r="O5" i="8"/>
  <c r="M33" i="8"/>
  <c r="O33" i="8"/>
  <c r="O60" i="8"/>
  <c r="N60" i="8"/>
  <c r="M60" i="8"/>
  <c r="F60" i="8"/>
  <c r="H60" i="8"/>
  <c r="G60" i="8"/>
  <c r="BX4" i="8"/>
  <c r="BX32" i="8"/>
  <c r="BX59" i="8"/>
  <c r="BU59" i="8"/>
  <c r="BN4" i="8"/>
  <c r="BN32" i="8"/>
  <c r="BN59" i="8"/>
  <c r="BK59" i="8"/>
  <c r="BD4" i="8"/>
  <c r="BD32" i="8"/>
  <c r="BD59" i="8"/>
  <c r="BA59" i="8"/>
  <c r="AT4" i="8"/>
  <c r="AT32" i="8"/>
  <c r="AT59" i="8"/>
  <c r="AQ59" i="8"/>
  <c r="AJ4" i="8"/>
  <c r="AJ32" i="8"/>
  <c r="AJ59" i="8"/>
  <c r="AG59" i="8"/>
  <c r="Z4" i="8"/>
  <c r="Z32" i="8"/>
  <c r="Z59" i="8"/>
  <c r="W59" i="8"/>
  <c r="P4" i="8"/>
  <c r="P32" i="8"/>
  <c r="P59" i="8"/>
  <c r="M4" i="8"/>
  <c r="O4" i="8"/>
  <c r="M32" i="8"/>
  <c r="O32" i="8"/>
  <c r="O59" i="8"/>
  <c r="N59" i="8"/>
  <c r="M59" i="8"/>
  <c r="F59" i="8"/>
  <c r="H59" i="8"/>
  <c r="G59" i="8"/>
  <c r="BX3" i="8"/>
  <c r="BX31" i="8"/>
  <c r="BX58" i="8"/>
  <c r="BU58" i="8"/>
  <c r="BN3" i="8"/>
  <c r="BN31" i="8"/>
  <c r="BN58" i="8"/>
  <c r="BK58" i="8"/>
  <c r="BD3" i="8"/>
  <c r="BD31" i="8"/>
  <c r="BD58" i="8"/>
  <c r="BA58" i="8"/>
  <c r="AT3" i="8"/>
  <c r="AT31" i="8"/>
  <c r="AT58" i="8"/>
  <c r="AQ58" i="8"/>
  <c r="AJ3" i="8"/>
  <c r="AJ31" i="8"/>
  <c r="AJ58" i="8"/>
  <c r="AG58" i="8"/>
  <c r="Z3" i="8"/>
  <c r="Z31" i="8"/>
  <c r="Z58" i="8"/>
  <c r="W58" i="8"/>
  <c r="P3" i="8"/>
  <c r="P31" i="8"/>
  <c r="P58" i="8"/>
  <c r="M3" i="8"/>
  <c r="O3" i="8"/>
  <c r="M31" i="8"/>
  <c r="O31" i="8"/>
  <c r="O58" i="8"/>
  <c r="N58" i="8"/>
  <c r="M58" i="8"/>
  <c r="F58" i="8"/>
  <c r="H58" i="8"/>
  <c r="G58" i="8"/>
  <c r="BT53" i="8"/>
  <c r="BJ53" i="8"/>
  <c r="AZ53" i="8"/>
  <c r="AP53" i="8"/>
  <c r="AF53" i="8"/>
  <c r="V53" i="8"/>
  <c r="L53" i="8"/>
  <c r="H53" i="8"/>
  <c r="G53" i="8"/>
  <c r="BT52" i="8"/>
  <c r="BJ52" i="8"/>
  <c r="AZ52" i="8"/>
  <c r="AP52" i="8"/>
  <c r="AF52" i="8"/>
  <c r="V52" i="8"/>
  <c r="L52" i="8"/>
  <c r="H52" i="8"/>
  <c r="G52" i="8"/>
  <c r="BT51" i="8"/>
  <c r="BJ51" i="8"/>
  <c r="AZ51" i="8"/>
  <c r="AP51" i="8"/>
  <c r="AF51" i="8"/>
  <c r="V51" i="8"/>
  <c r="L51" i="8"/>
  <c r="H51" i="8"/>
  <c r="G51" i="8"/>
  <c r="BT50" i="8"/>
  <c r="BJ50" i="8"/>
  <c r="AZ50" i="8"/>
  <c r="AP50" i="8"/>
  <c r="AF50" i="8"/>
  <c r="V50" i="8"/>
  <c r="L50" i="8"/>
  <c r="H50" i="8"/>
  <c r="G50" i="8"/>
  <c r="BT49" i="8"/>
  <c r="BJ49" i="8"/>
  <c r="AZ49" i="8"/>
  <c r="AP49" i="8"/>
  <c r="AF49" i="8"/>
  <c r="V49" i="8"/>
  <c r="L49" i="8"/>
  <c r="H49" i="8"/>
  <c r="G49" i="8"/>
  <c r="BT48" i="8"/>
  <c r="BJ48" i="8"/>
  <c r="AZ48" i="8"/>
  <c r="AP48" i="8"/>
  <c r="AF48" i="8"/>
  <c r="V48" i="8"/>
  <c r="L48" i="8"/>
  <c r="H48" i="8"/>
  <c r="G48" i="8"/>
  <c r="BT47" i="8"/>
  <c r="BJ47" i="8"/>
  <c r="AZ47" i="8"/>
  <c r="AP47" i="8"/>
  <c r="AF47" i="8"/>
  <c r="V47" i="8"/>
  <c r="L47" i="8"/>
  <c r="H47" i="8"/>
  <c r="G47" i="8"/>
  <c r="BT46" i="8"/>
  <c r="BJ46" i="8"/>
  <c r="AZ46" i="8"/>
  <c r="AP46" i="8"/>
  <c r="AF46" i="8"/>
  <c r="V46" i="8"/>
  <c r="L46" i="8"/>
  <c r="H46" i="8"/>
  <c r="G46" i="8"/>
  <c r="BT45" i="8"/>
  <c r="BJ45" i="8"/>
  <c r="AZ45" i="8"/>
  <c r="AP45" i="8"/>
  <c r="AF45" i="8"/>
  <c r="V45" i="8"/>
  <c r="L45" i="8"/>
  <c r="H45" i="8"/>
  <c r="G45" i="8"/>
  <c r="BT44" i="8"/>
  <c r="BJ44" i="8"/>
  <c r="AZ44" i="8"/>
  <c r="AP44" i="8"/>
  <c r="AF44" i="8"/>
  <c r="V44" i="8"/>
  <c r="L44" i="8"/>
  <c r="H44" i="8"/>
  <c r="G44" i="8"/>
  <c r="BT43" i="8"/>
  <c r="BJ43" i="8"/>
  <c r="AZ43" i="8"/>
  <c r="AP43" i="8"/>
  <c r="AF43" i="8"/>
  <c r="V43" i="8"/>
  <c r="L43" i="8"/>
  <c r="H43" i="8"/>
  <c r="G43" i="8"/>
  <c r="BT42" i="8"/>
  <c r="BJ42" i="8"/>
  <c r="AZ42" i="8"/>
  <c r="AP42" i="8"/>
  <c r="AF42" i="8"/>
  <c r="V42" i="8"/>
  <c r="L42" i="8"/>
  <c r="H42" i="8"/>
  <c r="G42" i="8"/>
  <c r="C41" i="8"/>
  <c r="C42" i="8"/>
  <c r="C44" i="8"/>
  <c r="BT41" i="8"/>
  <c r="BJ41" i="8"/>
  <c r="AZ41" i="8"/>
  <c r="AP41" i="8"/>
  <c r="AF41" i="8"/>
  <c r="V41" i="8"/>
  <c r="L41" i="8"/>
  <c r="H41" i="8"/>
  <c r="G41" i="8"/>
  <c r="BT40" i="8"/>
  <c r="BJ40" i="8"/>
  <c r="AZ40" i="8"/>
  <c r="AP40" i="8"/>
  <c r="AF40" i="8"/>
  <c r="V40" i="8"/>
  <c r="L40" i="8"/>
  <c r="H40" i="8"/>
  <c r="G40" i="8"/>
  <c r="BT39" i="8"/>
  <c r="BJ39" i="8"/>
  <c r="AZ39" i="8"/>
  <c r="AP39" i="8"/>
  <c r="AF39" i="8"/>
  <c r="V39" i="8"/>
  <c r="L39" i="8"/>
  <c r="H39" i="8"/>
  <c r="G39" i="8"/>
  <c r="BT38" i="8"/>
  <c r="BJ38" i="8"/>
  <c r="AZ38" i="8"/>
  <c r="AP38" i="8"/>
  <c r="AF38" i="8"/>
  <c r="V38" i="8"/>
  <c r="L38" i="8"/>
  <c r="H38" i="8"/>
  <c r="G38" i="8"/>
  <c r="BT37" i="8"/>
  <c r="BJ37" i="8"/>
  <c r="AZ37" i="8"/>
  <c r="AP37" i="8"/>
  <c r="AF37" i="8"/>
  <c r="V37" i="8"/>
  <c r="L37" i="8"/>
  <c r="H37" i="8"/>
  <c r="G37" i="8"/>
  <c r="BT36" i="8"/>
  <c r="BJ36" i="8"/>
  <c r="AZ36" i="8"/>
  <c r="AP36" i="8"/>
  <c r="AF36" i="8"/>
  <c r="V36" i="8"/>
  <c r="L36" i="8"/>
  <c r="H36" i="8"/>
  <c r="G36" i="8"/>
  <c r="C38" i="8"/>
  <c r="BT35" i="8"/>
  <c r="BJ35" i="8"/>
  <c r="AZ35" i="8"/>
  <c r="AP35" i="8"/>
  <c r="AF35" i="8"/>
  <c r="V35" i="8"/>
  <c r="L35" i="8"/>
  <c r="H35" i="8"/>
  <c r="G35" i="8"/>
  <c r="C37" i="8"/>
  <c r="BT34" i="8"/>
  <c r="BJ34" i="8"/>
  <c r="AZ34" i="8"/>
  <c r="AP34" i="8"/>
  <c r="AF34" i="8"/>
  <c r="V34" i="8"/>
  <c r="L34" i="8"/>
  <c r="H34" i="8"/>
  <c r="G34" i="8"/>
  <c r="BT33" i="8"/>
  <c r="BJ33" i="8"/>
  <c r="AZ33" i="8"/>
  <c r="AP33" i="8"/>
  <c r="AF33" i="8"/>
  <c r="V33" i="8"/>
  <c r="L33" i="8"/>
  <c r="H33" i="8"/>
  <c r="G33" i="8"/>
  <c r="C35" i="8"/>
  <c r="BT32" i="8"/>
  <c r="BJ32" i="8"/>
  <c r="AZ32" i="8"/>
  <c r="AP32" i="8"/>
  <c r="AF32" i="8"/>
  <c r="V32" i="8"/>
  <c r="L32" i="8"/>
  <c r="H32" i="8"/>
  <c r="G32" i="8"/>
  <c r="C34" i="8"/>
  <c r="BT31" i="8"/>
  <c r="BJ31" i="8"/>
  <c r="AZ31" i="8"/>
  <c r="AP31" i="8"/>
  <c r="AF31" i="8"/>
  <c r="V31" i="8"/>
  <c r="L31" i="8"/>
  <c r="H31" i="8"/>
  <c r="G31" i="8"/>
  <c r="BT25" i="8"/>
  <c r="BJ25" i="8"/>
  <c r="AZ25" i="8"/>
  <c r="AP25" i="8"/>
  <c r="AF25" i="8"/>
  <c r="V25" i="8"/>
  <c r="L25" i="8"/>
  <c r="H25" i="8"/>
  <c r="G25" i="8"/>
  <c r="BT24" i="8"/>
  <c r="BJ24" i="8"/>
  <c r="AZ24" i="8"/>
  <c r="AP24" i="8"/>
  <c r="AF24" i="8"/>
  <c r="V24" i="8"/>
  <c r="L24" i="8"/>
  <c r="H24" i="8"/>
  <c r="G24" i="8"/>
  <c r="BT23" i="8"/>
  <c r="BJ23" i="8"/>
  <c r="AZ23" i="8"/>
  <c r="AP23" i="8"/>
  <c r="AF23" i="8"/>
  <c r="V23" i="8"/>
  <c r="L23" i="8"/>
  <c r="H23" i="8"/>
  <c r="G23" i="8"/>
  <c r="BT22" i="8"/>
  <c r="BJ22" i="8"/>
  <c r="AZ22" i="8"/>
  <c r="AP22" i="8"/>
  <c r="AF22" i="8"/>
  <c r="V22" i="8"/>
  <c r="L22" i="8"/>
  <c r="H22" i="8"/>
  <c r="G22" i="8"/>
  <c r="BT21" i="8"/>
  <c r="BJ21" i="8"/>
  <c r="AZ21" i="8"/>
  <c r="AP21" i="8"/>
  <c r="AF21" i="8"/>
  <c r="V21" i="8"/>
  <c r="L21" i="8"/>
  <c r="H21" i="8"/>
  <c r="G21" i="8"/>
  <c r="BT20" i="8"/>
  <c r="BJ20" i="8"/>
  <c r="AZ20" i="8"/>
  <c r="AP20" i="8"/>
  <c r="AF20" i="8"/>
  <c r="V20" i="8"/>
  <c r="L20" i="8"/>
  <c r="H20" i="8"/>
  <c r="G20" i="8"/>
  <c r="BT19" i="8"/>
  <c r="BJ19" i="8"/>
  <c r="AZ19" i="8"/>
  <c r="AP19" i="8"/>
  <c r="AF19" i="8"/>
  <c r="V19" i="8"/>
  <c r="L19" i="8"/>
  <c r="H19" i="8"/>
  <c r="G19" i="8"/>
  <c r="BT18" i="8"/>
  <c r="BJ18" i="8"/>
  <c r="AZ18" i="8"/>
  <c r="AP18" i="8"/>
  <c r="AF18" i="8"/>
  <c r="V18" i="8"/>
  <c r="L18" i="8"/>
  <c r="H18" i="8"/>
  <c r="G18" i="8"/>
  <c r="BT17" i="8"/>
  <c r="BJ17" i="8"/>
  <c r="AZ17" i="8"/>
  <c r="AP17" i="8"/>
  <c r="AF17" i="8"/>
  <c r="V17" i="8"/>
  <c r="L17" i="8"/>
  <c r="H17" i="8"/>
  <c r="G17" i="8"/>
  <c r="BT16" i="8"/>
  <c r="BJ16" i="8"/>
  <c r="AZ16" i="8"/>
  <c r="AP16" i="8"/>
  <c r="AF16" i="8"/>
  <c r="V16" i="8"/>
  <c r="L16" i="8"/>
  <c r="H16" i="8"/>
  <c r="G16" i="8"/>
  <c r="BT15" i="8"/>
  <c r="BJ15" i="8"/>
  <c r="AZ15" i="8"/>
  <c r="AP15" i="8"/>
  <c r="AF15" i="8"/>
  <c r="V15" i="8"/>
  <c r="L15" i="8"/>
  <c r="H15" i="8"/>
  <c r="G15" i="8"/>
  <c r="BT14" i="8"/>
  <c r="BJ14" i="8"/>
  <c r="AZ14" i="8"/>
  <c r="AP14" i="8"/>
  <c r="AF14" i="8"/>
  <c r="V14" i="8"/>
  <c r="L14" i="8"/>
  <c r="H14" i="8"/>
  <c r="G14" i="8"/>
  <c r="BT13" i="8"/>
  <c r="BJ13" i="8"/>
  <c r="AZ13" i="8"/>
  <c r="AP13" i="8"/>
  <c r="AF13" i="8"/>
  <c r="V13" i="8"/>
  <c r="L13" i="8"/>
  <c r="H13" i="8"/>
  <c r="G13" i="8"/>
  <c r="BT12" i="8"/>
  <c r="BJ12" i="8"/>
  <c r="AZ12" i="8"/>
  <c r="AP12" i="8"/>
  <c r="AF12" i="8"/>
  <c r="V12" i="8"/>
  <c r="L12" i="8"/>
  <c r="H12" i="8"/>
  <c r="G12" i="8"/>
  <c r="BT11" i="8"/>
  <c r="BJ11" i="8"/>
  <c r="AZ11" i="8"/>
  <c r="AP11" i="8"/>
  <c r="AF11" i="8"/>
  <c r="V11" i="8"/>
  <c r="L11" i="8"/>
  <c r="H11" i="8"/>
  <c r="G11" i="8"/>
  <c r="BT10" i="8"/>
  <c r="BJ10" i="8"/>
  <c r="AZ10" i="8"/>
  <c r="AP10" i="8"/>
  <c r="AF10" i="8"/>
  <c r="V10" i="8"/>
  <c r="L10" i="8"/>
  <c r="H10" i="8"/>
  <c r="G10" i="8"/>
  <c r="BT9" i="8"/>
  <c r="BJ9" i="8"/>
  <c r="AZ9" i="8"/>
  <c r="AP9" i="8"/>
  <c r="AF9" i="8"/>
  <c r="V9" i="8"/>
  <c r="L9" i="8"/>
  <c r="H9" i="8"/>
  <c r="G9" i="8"/>
  <c r="BT8" i="8"/>
  <c r="BJ8" i="8"/>
  <c r="AZ8" i="8"/>
  <c r="AP8" i="8"/>
  <c r="AF8" i="8"/>
  <c r="V8" i="8"/>
  <c r="L8" i="8"/>
  <c r="H8" i="8"/>
  <c r="G8" i="8"/>
  <c r="BT7" i="8"/>
  <c r="BJ7" i="8"/>
  <c r="AZ7" i="8"/>
  <c r="AP7" i="8"/>
  <c r="AF7" i="8"/>
  <c r="V7" i="8"/>
  <c r="L7" i="8"/>
  <c r="H7" i="8"/>
  <c r="G7" i="8"/>
  <c r="BT6" i="8"/>
  <c r="BJ6" i="8"/>
  <c r="AZ6" i="8"/>
  <c r="AP6" i="8"/>
  <c r="AF6" i="8"/>
  <c r="V6" i="8"/>
  <c r="L6" i="8"/>
  <c r="H6" i="8"/>
  <c r="G6" i="8"/>
  <c r="BT5" i="8"/>
  <c r="BJ5" i="8"/>
  <c r="AZ5" i="8"/>
  <c r="AP5" i="8"/>
  <c r="AF5" i="8"/>
  <c r="V5" i="8"/>
  <c r="L5" i="8"/>
  <c r="H5" i="8"/>
  <c r="G5" i="8"/>
  <c r="BT4" i="8"/>
  <c r="BJ4" i="8"/>
  <c r="AZ4" i="8"/>
  <c r="AP4" i="8"/>
  <c r="AF4" i="8"/>
  <c r="V4" i="8"/>
  <c r="L4" i="8"/>
  <c r="H4" i="8"/>
  <c r="G4" i="8"/>
  <c r="BT3" i="8"/>
  <c r="BJ3" i="8"/>
  <c r="AZ3" i="8"/>
  <c r="AP3" i="8"/>
  <c r="AF3" i="8"/>
  <c r="V3" i="8"/>
  <c r="L3" i="8"/>
  <c r="H3" i="8"/>
  <c r="G3" i="8"/>
  <c r="C4" i="8"/>
  <c r="BX26" i="7"/>
  <c r="BX55" i="7"/>
  <c r="BX83" i="7"/>
  <c r="BU83" i="7"/>
  <c r="BN26" i="7"/>
  <c r="BN55" i="7"/>
  <c r="BN83" i="7"/>
  <c r="BK83" i="7"/>
  <c r="BD26" i="7"/>
  <c r="BD55" i="7"/>
  <c r="BD83" i="7"/>
  <c r="BA83" i="7"/>
  <c r="AT26" i="7"/>
  <c r="AT55" i="7"/>
  <c r="AT83" i="7"/>
  <c r="AQ83" i="7"/>
  <c r="AJ26" i="7"/>
  <c r="AJ55" i="7"/>
  <c r="AJ83" i="7"/>
  <c r="AG83" i="7"/>
  <c r="Z26" i="7"/>
  <c r="Z55" i="7"/>
  <c r="Z83" i="7"/>
  <c r="W83" i="7"/>
  <c r="P26" i="7"/>
  <c r="P55" i="7"/>
  <c r="P83" i="7"/>
  <c r="M26" i="7"/>
  <c r="N26" i="7"/>
  <c r="O26" i="7"/>
  <c r="M55" i="7"/>
  <c r="N55" i="7"/>
  <c r="O55" i="7"/>
  <c r="O83" i="7"/>
  <c r="N83" i="7"/>
  <c r="M83" i="7"/>
  <c r="F83" i="7"/>
  <c r="C5" i="7"/>
  <c r="H83" i="7"/>
  <c r="C12" i="7"/>
  <c r="C14" i="7"/>
  <c r="G83" i="7"/>
  <c r="BX25" i="7"/>
  <c r="BX54" i="7"/>
  <c r="BX82" i="7"/>
  <c r="BU82" i="7"/>
  <c r="BN25" i="7"/>
  <c r="BN54" i="7"/>
  <c r="BN82" i="7"/>
  <c r="BK82" i="7"/>
  <c r="BD25" i="7"/>
  <c r="BD54" i="7"/>
  <c r="BD82" i="7"/>
  <c r="BA82" i="7"/>
  <c r="AT25" i="7"/>
  <c r="AT54" i="7"/>
  <c r="AT82" i="7"/>
  <c r="AQ82" i="7"/>
  <c r="AJ25" i="7"/>
  <c r="AJ54" i="7"/>
  <c r="AJ82" i="7"/>
  <c r="AG82" i="7"/>
  <c r="Z25" i="7"/>
  <c r="Z54" i="7"/>
  <c r="Z82" i="7"/>
  <c r="W82" i="7"/>
  <c r="P25" i="7"/>
  <c r="P54" i="7"/>
  <c r="P82" i="7"/>
  <c r="M25" i="7"/>
  <c r="N25" i="7"/>
  <c r="O25" i="7"/>
  <c r="M54" i="7"/>
  <c r="N54" i="7"/>
  <c r="O54" i="7"/>
  <c r="O82" i="7"/>
  <c r="N82" i="7"/>
  <c r="M82" i="7"/>
  <c r="F82" i="7"/>
  <c r="H82" i="7"/>
  <c r="G82" i="7"/>
  <c r="BX24" i="7"/>
  <c r="BX53" i="7"/>
  <c r="BX81" i="7"/>
  <c r="BU81" i="7"/>
  <c r="BN24" i="7"/>
  <c r="BN53" i="7"/>
  <c r="BN81" i="7"/>
  <c r="BK81" i="7"/>
  <c r="BD24" i="7"/>
  <c r="BD53" i="7"/>
  <c r="BD81" i="7"/>
  <c r="BA81" i="7"/>
  <c r="AT24" i="7"/>
  <c r="AT53" i="7"/>
  <c r="AT81" i="7"/>
  <c r="AQ81" i="7"/>
  <c r="AJ24" i="7"/>
  <c r="AJ53" i="7"/>
  <c r="AJ81" i="7"/>
  <c r="AG81" i="7"/>
  <c r="Z24" i="7"/>
  <c r="Z53" i="7"/>
  <c r="Z81" i="7"/>
  <c r="W81" i="7"/>
  <c r="P24" i="7"/>
  <c r="P53" i="7"/>
  <c r="P81" i="7"/>
  <c r="M24" i="7"/>
  <c r="N24" i="7"/>
  <c r="O24" i="7"/>
  <c r="M53" i="7"/>
  <c r="N53" i="7"/>
  <c r="O53" i="7"/>
  <c r="O81" i="7"/>
  <c r="N81" i="7"/>
  <c r="M81" i="7"/>
  <c r="F81" i="7"/>
  <c r="H81" i="7"/>
  <c r="G81" i="7"/>
  <c r="BX23" i="7"/>
  <c r="BX52" i="7"/>
  <c r="BX80" i="7"/>
  <c r="BU80" i="7"/>
  <c r="BN23" i="7"/>
  <c r="BN52" i="7"/>
  <c r="BN80" i="7"/>
  <c r="BK80" i="7"/>
  <c r="BD23" i="7"/>
  <c r="BD52" i="7"/>
  <c r="BD80" i="7"/>
  <c r="BA80" i="7"/>
  <c r="AT23" i="7"/>
  <c r="AT52" i="7"/>
  <c r="AT80" i="7"/>
  <c r="AQ80" i="7"/>
  <c r="AJ23" i="7"/>
  <c r="AJ52" i="7"/>
  <c r="AJ80" i="7"/>
  <c r="AG80" i="7"/>
  <c r="Z23" i="7"/>
  <c r="Z52" i="7"/>
  <c r="Z80" i="7"/>
  <c r="W80" i="7"/>
  <c r="P23" i="7"/>
  <c r="P52" i="7"/>
  <c r="P80" i="7"/>
  <c r="M23" i="7"/>
  <c r="N23" i="7"/>
  <c r="O23" i="7"/>
  <c r="M52" i="7"/>
  <c r="N52" i="7"/>
  <c r="O52" i="7"/>
  <c r="O80" i="7"/>
  <c r="N80" i="7"/>
  <c r="M80" i="7"/>
  <c r="F80" i="7"/>
  <c r="H80" i="7"/>
  <c r="G80" i="7"/>
  <c r="BX22" i="7"/>
  <c r="BX51" i="7"/>
  <c r="BX79" i="7"/>
  <c r="BU79" i="7"/>
  <c r="BN22" i="7"/>
  <c r="BN51" i="7"/>
  <c r="BN79" i="7"/>
  <c r="BK79" i="7"/>
  <c r="BD22" i="7"/>
  <c r="BD51" i="7"/>
  <c r="BD79" i="7"/>
  <c r="BA79" i="7"/>
  <c r="AT22" i="7"/>
  <c r="AT51" i="7"/>
  <c r="AT79" i="7"/>
  <c r="AQ79" i="7"/>
  <c r="AJ22" i="7"/>
  <c r="AJ51" i="7"/>
  <c r="AJ79" i="7"/>
  <c r="AG79" i="7"/>
  <c r="Z22" i="7"/>
  <c r="Z51" i="7"/>
  <c r="Z79" i="7"/>
  <c r="W79" i="7"/>
  <c r="P22" i="7"/>
  <c r="P51" i="7"/>
  <c r="P79" i="7"/>
  <c r="M22" i="7"/>
  <c r="N22" i="7"/>
  <c r="O22" i="7"/>
  <c r="M51" i="7"/>
  <c r="N51" i="7"/>
  <c r="O51" i="7"/>
  <c r="O79" i="7"/>
  <c r="N79" i="7"/>
  <c r="M79" i="7"/>
  <c r="F79" i="7"/>
  <c r="H79" i="7"/>
  <c r="G79" i="7"/>
  <c r="BX21" i="7"/>
  <c r="BX50" i="7"/>
  <c r="BX78" i="7"/>
  <c r="BU78" i="7"/>
  <c r="BN21" i="7"/>
  <c r="BN50" i="7"/>
  <c r="BN78" i="7"/>
  <c r="BK78" i="7"/>
  <c r="BD21" i="7"/>
  <c r="BD50" i="7"/>
  <c r="BD78" i="7"/>
  <c r="BA78" i="7"/>
  <c r="AT21" i="7"/>
  <c r="AT50" i="7"/>
  <c r="AT78" i="7"/>
  <c r="AQ78" i="7"/>
  <c r="AJ21" i="7"/>
  <c r="AJ50" i="7"/>
  <c r="AJ78" i="7"/>
  <c r="AG78" i="7"/>
  <c r="Z21" i="7"/>
  <c r="Z50" i="7"/>
  <c r="Z78" i="7"/>
  <c r="W78" i="7"/>
  <c r="P21" i="7"/>
  <c r="P50" i="7"/>
  <c r="P78" i="7"/>
  <c r="M21" i="7"/>
  <c r="N21" i="7"/>
  <c r="O21" i="7"/>
  <c r="M50" i="7"/>
  <c r="N50" i="7"/>
  <c r="O50" i="7"/>
  <c r="O78" i="7"/>
  <c r="N78" i="7"/>
  <c r="M78" i="7"/>
  <c r="F78" i="7"/>
  <c r="H78" i="7"/>
  <c r="G78" i="7"/>
  <c r="BX20" i="7"/>
  <c r="BX49" i="7"/>
  <c r="BX77" i="7"/>
  <c r="BU77" i="7"/>
  <c r="BN20" i="7"/>
  <c r="BN49" i="7"/>
  <c r="BN77" i="7"/>
  <c r="BK77" i="7"/>
  <c r="BD20" i="7"/>
  <c r="BD49" i="7"/>
  <c r="BD77" i="7"/>
  <c r="BA77" i="7"/>
  <c r="AT20" i="7"/>
  <c r="AT49" i="7"/>
  <c r="AT77" i="7"/>
  <c r="AQ77" i="7"/>
  <c r="AJ20" i="7"/>
  <c r="AJ49" i="7"/>
  <c r="AJ77" i="7"/>
  <c r="AG77" i="7"/>
  <c r="Z20" i="7"/>
  <c r="Z49" i="7"/>
  <c r="Z77" i="7"/>
  <c r="W77" i="7"/>
  <c r="P20" i="7"/>
  <c r="P49" i="7"/>
  <c r="P77" i="7"/>
  <c r="M20" i="7"/>
  <c r="N20" i="7"/>
  <c r="O20" i="7"/>
  <c r="M49" i="7"/>
  <c r="N49" i="7"/>
  <c r="O49" i="7"/>
  <c r="O77" i="7"/>
  <c r="N77" i="7"/>
  <c r="M77" i="7"/>
  <c r="F77" i="7"/>
  <c r="H77" i="7"/>
  <c r="G77" i="7"/>
  <c r="BX19" i="7"/>
  <c r="BX48" i="7"/>
  <c r="BX76" i="7"/>
  <c r="BU76" i="7"/>
  <c r="BN19" i="7"/>
  <c r="BN48" i="7"/>
  <c r="BN76" i="7"/>
  <c r="BK76" i="7"/>
  <c r="BD19" i="7"/>
  <c r="BD48" i="7"/>
  <c r="BD76" i="7"/>
  <c r="BA76" i="7"/>
  <c r="AT19" i="7"/>
  <c r="AT48" i="7"/>
  <c r="AT76" i="7"/>
  <c r="AQ76" i="7"/>
  <c r="AJ19" i="7"/>
  <c r="AJ48" i="7"/>
  <c r="AJ76" i="7"/>
  <c r="AG76" i="7"/>
  <c r="Z19" i="7"/>
  <c r="Z48" i="7"/>
  <c r="Z76" i="7"/>
  <c r="W76" i="7"/>
  <c r="P19" i="7"/>
  <c r="P48" i="7"/>
  <c r="P76" i="7"/>
  <c r="M19" i="7"/>
  <c r="N19" i="7"/>
  <c r="O19" i="7"/>
  <c r="M48" i="7"/>
  <c r="N48" i="7"/>
  <c r="O48" i="7"/>
  <c r="O76" i="7"/>
  <c r="N76" i="7"/>
  <c r="M76" i="7"/>
  <c r="F76" i="7"/>
  <c r="H76" i="7"/>
  <c r="G76" i="7"/>
  <c r="BX18" i="7"/>
  <c r="BX47" i="7"/>
  <c r="BX75" i="7"/>
  <c r="BU75" i="7"/>
  <c r="BN18" i="7"/>
  <c r="BN47" i="7"/>
  <c r="BN75" i="7"/>
  <c r="BK75" i="7"/>
  <c r="BD18" i="7"/>
  <c r="BD47" i="7"/>
  <c r="BD75" i="7"/>
  <c r="BA75" i="7"/>
  <c r="AT18" i="7"/>
  <c r="AT47" i="7"/>
  <c r="AT75" i="7"/>
  <c r="AQ75" i="7"/>
  <c r="AJ18" i="7"/>
  <c r="AJ47" i="7"/>
  <c r="AJ75" i="7"/>
  <c r="AG75" i="7"/>
  <c r="Z18" i="7"/>
  <c r="Z47" i="7"/>
  <c r="Z75" i="7"/>
  <c r="W75" i="7"/>
  <c r="P18" i="7"/>
  <c r="P47" i="7"/>
  <c r="P75" i="7"/>
  <c r="M18" i="7"/>
  <c r="N18" i="7"/>
  <c r="O18" i="7"/>
  <c r="M47" i="7"/>
  <c r="N47" i="7"/>
  <c r="O47" i="7"/>
  <c r="O75" i="7"/>
  <c r="N75" i="7"/>
  <c r="M75" i="7"/>
  <c r="F75" i="7"/>
  <c r="H75" i="7"/>
  <c r="G75" i="7"/>
  <c r="BX17" i="7"/>
  <c r="BX46" i="7"/>
  <c r="BX74" i="7"/>
  <c r="BU74" i="7"/>
  <c r="BN17" i="7"/>
  <c r="BN46" i="7"/>
  <c r="BN74" i="7"/>
  <c r="BK74" i="7"/>
  <c r="BD17" i="7"/>
  <c r="BD46" i="7"/>
  <c r="BD74" i="7"/>
  <c r="BA74" i="7"/>
  <c r="AT17" i="7"/>
  <c r="AT46" i="7"/>
  <c r="AT74" i="7"/>
  <c r="AQ74" i="7"/>
  <c r="AJ17" i="7"/>
  <c r="AJ46" i="7"/>
  <c r="AJ74" i="7"/>
  <c r="AG74" i="7"/>
  <c r="Z17" i="7"/>
  <c r="Z46" i="7"/>
  <c r="Z74" i="7"/>
  <c r="W74" i="7"/>
  <c r="P17" i="7"/>
  <c r="P46" i="7"/>
  <c r="P74" i="7"/>
  <c r="M17" i="7"/>
  <c r="N17" i="7"/>
  <c r="O17" i="7"/>
  <c r="M46" i="7"/>
  <c r="N46" i="7"/>
  <c r="O46" i="7"/>
  <c r="O74" i="7"/>
  <c r="N74" i="7"/>
  <c r="M74" i="7"/>
  <c r="F74" i="7"/>
  <c r="H74" i="7"/>
  <c r="G74" i="7"/>
  <c r="BX16" i="7"/>
  <c r="BX45" i="7"/>
  <c r="BX73" i="7"/>
  <c r="BU73" i="7"/>
  <c r="BN16" i="7"/>
  <c r="BN45" i="7"/>
  <c r="BN73" i="7"/>
  <c r="BK73" i="7"/>
  <c r="BD16" i="7"/>
  <c r="BD45" i="7"/>
  <c r="BD73" i="7"/>
  <c r="BA73" i="7"/>
  <c r="AT16" i="7"/>
  <c r="AT45" i="7"/>
  <c r="AT73" i="7"/>
  <c r="AQ73" i="7"/>
  <c r="AJ16" i="7"/>
  <c r="AJ45" i="7"/>
  <c r="AJ73" i="7"/>
  <c r="AG73" i="7"/>
  <c r="Z16" i="7"/>
  <c r="Z45" i="7"/>
  <c r="Z73" i="7"/>
  <c r="W73" i="7"/>
  <c r="P16" i="7"/>
  <c r="P45" i="7"/>
  <c r="P73" i="7"/>
  <c r="M16" i="7"/>
  <c r="N16" i="7"/>
  <c r="O16" i="7"/>
  <c r="M45" i="7"/>
  <c r="N45" i="7"/>
  <c r="O45" i="7"/>
  <c r="O73" i="7"/>
  <c r="N73" i="7"/>
  <c r="M73" i="7"/>
  <c r="F73" i="7"/>
  <c r="H73" i="7"/>
  <c r="G73" i="7"/>
  <c r="BX15" i="7"/>
  <c r="BX44" i="7"/>
  <c r="BX72" i="7"/>
  <c r="BU72" i="7"/>
  <c r="BN15" i="7"/>
  <c r="BN44" i="7"/>
  <c r="BN72" i="7"/>
  <c r="BK72" i="7"/>
  <c r="BD15" i="7"/>
  <c r="BD44" i="7"/>
  <c r="BD72" i="7"/>
  <c r="BA72" i="7"/>
  <c r="AT15" i="7"/>
  <c r="AT44" i="7"/>
  <c r="AT72" i="7"/>
  <c r="AQ72" i="7"/>
  <c r="AJ15" i="7"/>
  <c r="AJ44" i="7"/>
  <c r="AJ72" i="7"/>
  <c r="AG72" i="7"/>
  <c r="Z15" i="7"/>
  <c r="Z44" i="7"/>
  <c r="Z72" i="7"/>
  <c r="W72" i="7"/>
  <c r="P15" i="7"/>
  <c r="P44" i="7"/>
  <c r="P72" i="7"/>
  <c r="M15" i="7"/>
  <c r="N15" i="7"/>
  <c r="O15" i="7"/>
  <c r="M44" i="7"/>
  <c r="N44" i="7"/>
  <c r="O44" i="7"/>
  <c r="O72" i="7"/>
  <c r="N72" i="7"/>
  <c r="M72" i="7"/>
  <c r="F72" i="7"/>
  <c r="H72" i="7"/>
  <c r="G72" i="7"/>
  <c r="BX14" i="7"/>
  <c r="BX43" i="7"/>
  <c r="BX71" i="7"/>
  <c r="BU71" i="7"/>
  <c r="BN14" i="7"/>
  <c r="BN43" i="7"/>
  <c r="BN71" i="7"/>
  <c r="BK71" i="7"/>
  <c r="BD14" i="7"/>
  <c r="BD43" i="7"/>
  <c r="BD71" i="7"/>
  <c r="BA71" i="7"/>
  <c r="AT14" i="7"/>
  <c r="AT43" i="7"/>
  <c r="AT71" i="7"/>
  <c r="AQ71" i="7"/>
  <c r="AJ14" i="7"/>
  <c r="AJ43" i="7"/>
  <c r="AJ71" i="7"/>
  <c r="AG71" i="7"/>
  <c r="Z14" i="7"/>
  <c r="Z43" i="7"/>
  <c r="Z71" i="7"/>
  <c r="W71" i="7"/>
  <c r="P14" i="7"/>
  <c r="P43" i="7"/>
  <c r="P71" i="7"/>
  <c r="M14" i="7"/>
  <c r="N14" i="7"/>
  <c r="O14" i="7"/>
  <c r="M43" i="7"/>
  <c r="N43" i="7"/>
  <c r="O43" i="7"/>
  <c r="O71" i="7"/>
  <c r="N71" i="7"/>
  <c r="M71" i="7"/>
  <c r="F71" i="7"/>
  <c r="H71" i="7"/>
  <c r="G71" i="7"/>
  <c r="BX13" i="7"/>
  <c r="BX42" i="7"/>
  <c r="BX70" i="7"/>
  <c r="BU70" i="7"/>
  <c r="BN13" i="7"/>
  <c r="BN42" i="7"/>
  <c r="BN70" i="7"/>
  <c r="BK70" i="7"/>
  <c r="BD13" i="7"/>
  <c r="BD42" i="7"/>
  <c r="BD70" i="7"/>
  <c r="BA70" i="7"/>
  <c r="AT13" i="7"/>
  <c r="AT42" i="7"/>
  <c r="AT70" i="7"/>
  <c r="AQ70" i="7"/>
  <c r="AJ13" i="7"/>
  <c r="AJ42" i="7"/>
  <c r="AJ70" i="7"/>
  <c r="AG70" i="7"/>
  <c r="Z13" i="7"/>
  <c r="Z42" i="7"/>
  <c r="Z70" i="7"/>
  <c r="W70" i="7"/>
  <c r="P13" i="7"/>
  <c r="P42" i="7"/>
  <c r="P70" i="7"/>
  <c r="M13" i="7"/>
  <c r="N13" i="7"/>
  <c r="O13" i="7"/>
  <c r="M42" i="7"/>
  <c r="N42" i="7"/>
  <c r="O42" i="7"/>
  <c r="O70" i="7"/>
  <c r="N70" i="7"/>
  <c r="M70" i="7"/>
  <c r="F70" i="7"/>
  <c r="H70" i="7"/>
  <c r="G70" i="7"/>
  <c r="BX12" i="7"/>
  <c r="BX41" i="7"/>
  <c r="BX69" i="7"/>
  <c r="BU69" i="7"/>
  <c r="BN12" i="7"/>
  <c r="BN41" i="7"/>
  <c r="BN69" i="7"/>
  <c r="BK69" i="7"/>
  <c r="BD12" i="7"/>
  <c r="BD41" i="7"/>
  <c r="BD69" i="7"/>
  <c r="BA69" i="7"/>
  <c r="AT12" i="7"/>
  <c r="AT41" i="7"/>
  <c r="AT69" i="7"/>
  <c r="AQ69" i="7"/>
  <c r="AJ12" i="7"/>
  <c r="AJ41" i="7"/>
  <c r="AJ69" i="7"/>
  <c r="AG69" i="7"/>
  <c r="Z12" i="7"/>
  <c r="Z41" i="7"/>
  <c r="Z69" i="7"/>
  <c r="W69" i="7"/>
  <c r="P12" i="7"/>
  <c r="P41" i="7"/>
  <c r="P69" i="7"/>
  <c r="M12" i="7"/>
  <c r="N12" i="7"/>
  <c r="O12" i="7"/>
  <c r="M41" i="7"/>
  <c r="N41" i="7"/>
  <c r="O41" i="7"/>
  <c r="O69" i="7"/>
  <c r="N69" i="7"/>
  <c r="M69" i="7"/>
  <c r="F69" i="7"/>
  <c r="H69" i="7"/>
  <c r="G69" i="7"/>
  <c r="BX11" i="7"/>
  <c r="BX40" i="7"/>
  <c r="BX68" i="7"/>
  <c r="BU68" i="7"/>
  <c r="BN11" i="7"/>
  <c r="BN40" i="7"/>
  <c r="BN68" i="7"/>
  <c r="BK68" i="7"/>
  <c r="BD11" i="7"/>
  <c r="BD40" i="7"/>
  <c r="BD68" i="7"/>
  <c r="BA68" i="7"/>
  <c r="AT11" i="7"/>
  <c r="AT40" i="7"/>
  <c r="AT68" i="7"/>
  <c r="AQ68" i="7"/>
  <c r="AJ11" i="7"/>
  <c r="AJ40" i="7"/>
  <c r="AJ68" i="7"/>
  <c r="AG68" i="7"/>
  <c r="Z11" i="7"/>
  <c r="Z40" i="7"/>
  <c r="Z68" i="7"/>
  <c r="W68" i="7"/>
  <c r="P11" i="7"/>
  <c r="P40" i="7"/>
  <c r="P68" i="7"/>
  <c r="M11" i="7"/>
  <c r="N11" i="7"/>
  <c r="O11" i="7"/>
  <c r="M40" i="7"/>
  <c r="N40" i="7"/>
  <c r="O40" i="7"/>
  <c r="O68" i="7"/>
  <c r="N68" i="7"/>
  <c r="M68" i="7"/>
  <c r="F68" i="7"/>
  <c r="H68" i="7"/>
  <c r="G68" i="7"/>
  <c r="BX10" i="7"/>
  <c r="BX39" i="7"/>
  <c r="BX67" i="7"/>
  <c r="BU67" i="7"/>
  <c r="BN10" i="7"/>
  <c r="BN39" i="7"/>
  <c r="BN67" i="7"/>
  <c r="BK67" i="7"/>
  <c r="BD10" i="7"/>
  <c r="BD39" i="7"/>
  <c r="BD67" i="7"/>
  <c r="BA67" i="7"/>
  <c r="AT10" i="7"/>
  <c r="AT39" i="7"/>
  <c r="AT67" i="7"/>
  <c r="AQ67" i="7"/>
  <c r="AJ10" i="7"/>
  <c r="AJ39" i="7"/>
  <c r="AJ67" i="7"/>
  <c r="AG67" i="7"/>
  <c r="Z10" i="7"/>
  <c r="Z39" i="7"/>
  <c r="Z67" i="7"/>
  <c r="W67" i="7"/>
  <c r="P10" i="7"/>
  <c r="P39" i="7"/>
  <c r="P67" i="7"/>
  <c r="M10" i="7"/>
  <c r="N10" i="7"/>
  <c r="O10" i="7"/>
  <c r="M39" i="7"/>
  <c r="N39" i="7"/>
  <c r="O39" i="7"/>
  <c r="O67" i="7"/>
  <c r="N67" i="7"/>
  <c r="M67" i="7"/>
  <c r="F67" i="7"/>
  <c r="H67" i="7"/>
  <c r="G67" i="7"/>
  <c r="BX9" i="7"/>
  <c r="BX38" i="7"/>
  <c r="BX66" i="7"/>
  <c r="BU66" i="7"/>
  <c r="BN9" i="7"/>
  <c r="BN38" i="7"/>
  <c r="BN66" i="7"/>
  <c r="BK66" i="7"/>
  <c r="BD9" i="7"/>
  <c r="BD38" i="7"/>
  <c r="BD66" i="7"/>
  <c r="BA66" i="7"/>
  <c r="AT9" i="7"/>
  <c r="AT38" i="7"/>
  <c r="AT66" i="7"/>
  <c r="AQ66" i="7"/>
  <c r="AJ9" i="7"/>
  <c r="AJ38" i="7"/>
  <c r="AJ66" i="7"/>
  <c r="AG66" i="7"/>
  <c r="Z9" i="7"/>
  <c r="Z38" i="7"/>
  <c r="Z66" i="7"/>
  <c r="W66" i="7"/>
  <c r="P9" i="7"/>
  <c r="P38" i="7"/>
  <c r="P66" i="7"/>
  <c r="M9" i="7"/>
  <c r="N9" i="7"/>
  <c r="O9" i="7"/>
  <c r="M38" i="7"/>
  <c r="N38" i="7"/>
  <c r="O38" i="7"/>
  <c r="O66" i="7"/>
  <c r="N66" i="7"/>
  <c r="M66" i="7"/>
  <c r="F66" i="7"/>
  <c r="H66" i="7"/>
  <c r="G66" i="7"/>
  <c r="BX8" i="7"/>
  <c r="BX37" i="7"/>
  <c r="BX65" i="7"/>
  <c r="BU65" i="7"/>
  <c r="BN8" i="7"/>
  <c r="BN37" i="7"/>
  <c r="BN65" i="7"/>
  <c r="BK65" i="7"/>
  <c r="BD8" i="7"/>
  <c r="BD37" i="7"/>
  <c r="BD65" i="7"/>
  <c r="BA65" i="7"/>
  <c r="AT8" i="7"/>
  <c r="AT37" i="7"/>
  <c r="AT65" i="7"/>
  <c r="AQ65" i="7"/>
  <c r="AJ8" i="7"/>
  <c r="AJ37" i="7"/>
  <c r="AJ65" i="7"/>
  <c r="AG65" i="7"/>
  <c r="Z8" i="7"/>
  <c r="Z37" i="7"/>
  <c r="Z65" i="7"/>
  <c r="W65" i="7"/>
  <c r="P8" i="7"/>
  <c r="P37" i="7"/>
  <c r="P65" i="7"/>
  <c r="M8" i="7"/>
  <c r="N8" i="7"/>
  <c r="O8" i="7"/>
  <c r="M37" i="7"/>
  <c r="N37" i="7"/>
  <c r="O37" i="7"/>
  <c r="O65" i="7"/>
  <c r="N65" i="7"/>
  <c r="M65" i="7"/>
  <c r="F65" i="7"/>
  <c r="H65" i="7"/>
  <c r="G65" i="7"/>
  <c r="BX7" i="7"/>
  <c r="BX36" i="7"/>
  <c r="BX64" i="7"/>
  <c r="BU64" i="7"/>
  <c r="BN7" i="7"/>
  <c r="BN36" i="7"/>
  <c r="BN64" i="7"/>
  <c r="BK64" i="7"/>
  <c r="BD7" i="7"/>
  <c r="BD36" i="7"/>
  <c r="BD64" i="7"/>
  <c r="BA64" i="7"/>
  <c r="AT7" i="7"/>
  <c r="AT36" i="7"/>
  <c r="AT64" i="7"/>
  <c r="AQ64" i="7"/>
  <c r="AJ7" i="7"/>
  <c r="AJ36" i="7"/>
  <c r="AJ64" i="7"/>
  <c r="AG64" i="7"/>
  <c r="Z7" i="7"/>
  <c r="Z36" i="7"/>
  <c r="Z64" i="7"/>
  <c r="W64" i="7"/>
  <c r="P7" i="7"/>
  <c r="P36" i="7"/>
  <c r="P64" i="7"/>
  <c r="M7" i="7"/>
  <c r="N7" i="7"/>
  <c r="O7" i="7"/>
  <c r="M36" i="7"/>
  <c r="N36" i="7"/>
  <c r="O36" i="7"/>
  <c r="O64" i="7"/>
  <c r="N64" i="7"/>
  <c r="M64" i="7"/>
  <c r="F64" i="7"/>
  <c r="H64" i="7"/>
  <c r="G64" i="7"/>
  <c r="BX6" i="7"/>
  <c r="BX35" i="7"/>
  <c r="BX63" i="7"/>
  <c r="BU63" i="7"/>
  <c r="BN6" i="7"/>
  <c r="BN35" i="7"/>
  <c r="BN63" i="7"/>
  <c r="BK63" i="7"/>
  <c r="BD6" i="7"/>
  <c r="BD35" i="7"/>
  <c r="BD63" i="7"/>
  <c r="BA63" i="7"/>
  <c r="AT6" i="7"/>
  <c r="AT35" i="7"/>
  <c r="AT63" i="7"/>
  <c r="AQ63" i="7"/>
  <c r="AJ6" i="7"/>
  <c r="AJ35" i="7"/>
  <c r="AJ63" i="7"/>
  <c r="AG63" i="7"/>
  <c r="Z6" i="7"/>
  <c r="Z35" i="7"/>
  <c r="Z63" i="7"/>
  <c r="W63" i="7"/>
  <c r="P6" i="7"/>
  <c r="P35" i="7"/>
  <c r="P63" i="7"/>
  <c r="M6" i="7"/>
  <c r="N6" i="7"/>
  <c r="O6" i="7"/>
  <c r="M35" i="7"/>
  <c r="N35" i="7"/>
  <c r="O35" i="7"/>
  <c r="O63" i="7"/>
  <c r="N63" i="7"/>
  <c r="M63" i="7"/>
  <c r="F63" i="7"/>
  <c r="H63" i="7"/>
  <c r="G63" i="7"/>
  <c r="BX5" i="7"/>
  <c r="BX34" i="7"/>
  <c r="BX62" i="7"/>
  <c r="BU62" i="7"/>
  <c r="BN5" i="7"/>
  <c r="BN34" i="7"/>
  <c r="BN62" i="7"/>
  <c r="BK62" i="7"/>
  <c r="BD5" i="7"/>
  <c r="BD34" i="7"/>
  <c r="BD62" i="7"/>
  <c r="BA62" i="7"/>
  <c r="AT5" i="7"/>
  <c r="AT34" i="7"/>
  <c r="AT62" i="7"/>
  <c r="AQ62" i="7"/>
  <c r="AJ5" i="7"/>
  <c r="AJ34" i="7"/>
  <c r="AJ62" i="7"/>
  <c r="AG62" i="7"/>
  <c r="Z5" i="7"/>
  <c r="Z34" i="7"/>
  <c r="Z62" i="7"/>
  <c r="W62" i="7"/>
  <c r="P5" i="7"/>
  <c r="P34" i="7"/>
  <c r="P62" i="7"/>
  <c r="M5" i="7"/>
  <c r="N5" i="7"/>
  <c r="O5" i="7"/>
  <c r="M34" i="7"/>
  <c r="N34" i="7"/>
  <c r="O34" i="7"/>
  <c r="O62" i="7"/>
  <c r="N62" i="7"/>
  <c r="M62" i="7"/>
  <c r="F62" i="7"/>
  <c r="H62" i="7"/>
  <c r="G62" i="7"/>
  <c r="BX4" i="7"/>
  <c r="BX33" i="7"/>
  <c r="BX61" i="7"/>
  <c r="BU61" i="7"/>
  <c r="BN4" i="7"/>
  <c r="BN33" i="7"/>
  <c r="BN61" i="7"/>
  <c r="BK61" i="7"/>
  <c r="BD4" i="7"/>
  <c r="BD33" i="7"/>
  <c r="BD61" i="7"/>
  <c r="BA61" i="7"/>
  <c r="AT4" i="7"/>
  <c r="AT33" i="7"/>
  <c r="AT61" i="7"/>
  <c r="AQ61" i="7"/>
  <c r="AJ4" i="7"/>
  <c r="AJ33" i="7"/>
  <c r="AJ61" i="7"/>
  <c r="AG61" i="7"/>
  <c r="Z4" i="7"/>
  <c r="Z33" i="7"/>
  <c r="Z61" i="7"/>
  <c r="W61" i="7"/>
  <c r="P4" i="7"/>
  <c r="P33" i="7"/>
  <c r="P61" i="7"/>
  <c r="M4" i="7"/>
  <c r="N4" i="7"/>
  <c r="O4" i="7"/>
  <c r="M33" i="7"/>
  <c r="N33" i="7"/>
  <c r="O33" i="7"/>
  <c r="O61" i="7"/>
  <c r="N61" i="7"/>
  <c r="M61" i="7"/>
  <c r="F61" i="7"/>
  <c r="H61" i="7"/>
  <c r="G61" i="7"/>
  <c r="BX3" i="7"/>
  <c r="BX32" i="7"/>
  <c r="BX60" i="7"/>
  <c r="BU60" i="7"/>
  <c r="BN3" i="7"/>
  <c r="BN32" i="7"/>
  <c r="BN60" i="7"/>
  <c r="BK60" i="7"/>
  <c r="BD3" i="7"/>
  <c r="BD32" i="7"/>
  <c r="BD60" i="7"/>
  <c r="BA60" i="7"/>
  <c r="AT3" i="7"/>
  <c r="AT32" i="7"/>
  <c r="AT60" i="7"/>
  <c r="AQ60" i="7"/>
  <c r="AJ3" i="7"/>
  <c r="AJ32" i="7"/>
  <c r="AJ60" i="7"/>
  <c r="AG60" i="7"/>
  <c r="Z3" i="7"/>
  <c r="Z32" i="7"/>
  <c r="Z60" i="7"/>
  <c r="W60" i="7"/>
  <c r="P3" i="7"/>
  <c r="P32" i="7"/>
  <c r="P60" i="7"/>
  <c r="M3" i="7"/>
  <c r="N3" i="7"/>
  <c r="O3" i="7"/>
  <c r="M32" i="7"/>
  <c r="N32" i="7"/>
  <c r="O32" i="7"/>
  <c r="O60" i="7"/>
  <c r="N60" i="7"/>
  <c r="M60" i="7"/>
  <c r="F60" i="7"/>
  <c r="H60" i="7"/>
  <c r="G60" i="7"/>
  <c r="BT55" i="7"/>
  <c r="BJ55" i="7"/>
  <c r="AZ55" i="7"/>
  <c r="AP55" i="7"/>
  <c r="AF55" i="7"/>
  <c r="V55" i="7"/>
  <c r="L55" i="7"/>
  <c r="F55" i="7"/>
  <c r="H55" i="7"/>
  <c r="G55" i="7"/>
  <c r="BT54" i="7"/>
  <c r="BJ54" i="7"/>
  <c r="AZ54" i="7"/>
  <c r="AP54" i="7"/>
  <c r="AF54" i="7"/>
  <c r="V54" i="7"/>
  <c r="L54" i="7"/>
  <c r="F54" i="7"/>
  <c r="H54" i="7"/>
  <c r="G54" i="7"/>
  <c r="BT53" i="7"/>
  <c r="BJ53" i="7"/>
  <c r="AZ53" i="7"/>
  <c r="AP53" i="7"/>
  <c r="AF53" i="7"/>
  <c r="V53" i="7"/>
  <c r="L53" i="7"/>
  <c r="F53" i="7"/>
  <c r="H53" i="7"/>
  <c r="G53" i="7"/>
  <c r="BT52" i="7"/>
  <c r="BJ52" i="7"/>
  <c r="AZ52" i="7"/>
  <c r="AP52" i="7"/>
  <c r="AF52" i="7"/>
  <c r="V52" i="7"/>
  <c r="L52" i="7"/>
  <c r="F52" i="7"/>
  <c r="H52" i="7"/>
  <c r="G52" i="7"/>
  <c r="BT51" i="7"/>
  <c r="BJ51" i="7"/>
  <c r="AZ51" i="7"/>
  <c r="AP51" i="7"/>
  <c r="AF51" i="7"/>
  <c r="V51" i="7"/>
  <c r="L51" i="7"/>
  <c r="F51" i="7"/>
  <c r="H51" i="7"/>
  <c r="G51" i="7"/>
  <c r="BT50" i="7"/>
  <c r="BJ50" i="7"/>
  <c r="AZ50" i="7"/>
  <c r="AP50" i="7"/>
  <c r="AF50" i="7"/>
  <c r="V50" i="7"/>
  <c r="L50" i="7"/>
  <c r="F50" i="7"/>
  <c r="H50" i="7"/>
  <c r="G50" i="7"/>
  <c r="BT49" i="7"/>
  <c r="BJ49" i="7"/>
  <c r="AZ49" i="7"/>
  <c r="AP49" i="7"/>
  <c r="AF49" i="7"/>
  <c r="V49" i="7"/>
  <c r="L49" i="7"/>
  <c r="F49" i="7"/>
  <c r="H49" i="7"/>
  <c r="G49" i="7"/>
  <c r="BT48" i="7"/>
  <c r="BJ48" i="7"/>
  <c r="AZ48" i="7"/>
  <c r="AP48" i="7"/>
  <c r="AF48" i="7"/>
  <c r="V48" i="7"/>
  <c r="L48" i="7"/>
  <c r="F48" i="7"/>
  <c r="H48" i="7"/>
  <c r="G48" i="7"/>
  <c r="BT47" i="7"/>
  <c r="BJ47" i="7"/>
  <c r="AZ47" i="7"/>
  <c r="AP47" i="7"/>
  <c r="AF47" i="7"/>
  <c r="V47" i="7"/>
  <c r="L47" i="7"/>
  <c r="F47" i="7"/>
  <c r="H47" i="7"/>
  <c r="G47" i="7"/>
  <c r="BT46" i="7"/>
  <c r="BJ46" i="7"/>
  <c r="AZ46" i="7"/>
  <c r="AP46" i="7"/>
  <c r="AF46" i="7"/>
  <c r="V46" i="7"/>
  <c r="L46" i="7"/>
  <c r="F46" i="7"/>
  <c r="H46" i="7"/>
  <c r="G46" i="7"/>
  <c r="BT45" i="7"/>
  <c r="BJ45" i="7"/>
  <c r="AZ45" i="7"/>
  <c r="AP45" i="7"/>
  <c r="AF45" i="7"/>
  <c r="V45" i="7"/>
  <c r="L45" i="7"/>
  <c r="F45" i="7"/>
  <c r="H45" i="7"/>
  <c r="G45" i="7"/>
  <c r="BT44" i="7"/>
  <c r="BJ44" i="7"/>
  <c r="AZ44" i="7"/>
  <c r="AP44" i="7"/>
  <c r="AF44" i="7"/>
  <c r="V44" i="7"/>
  <c r="L44" i="7"/>
  <c r="F44" i="7"/>
  <c r="H44" i="7"/>
  <c r="G44" i="7"/>
  <c r="C41" i="7"/>
  <c r="C42" i="7"/>
  <c r="C44" i="7"/>
  <c r="BT43" i="7"/>
  <c r="BJ43" i="7"/>
  <c r="AZ43" i="7"/>
  <c r="AP43" i="7"/>
  <c r="AF43" i="7"/>
  <c r="V43" i="7"/>
  <c r="L43" i="7"/>
  <c r="F43" i="7"/>
  <c r="H43" i="7"/>
  <c r="G43" i="7"/>
  <c r="BT42" i="7"/>
  <c r="BJ42" i="7"/>
  <c r="AZ42" i="7"/>
  <c r="AP42" i="7"/>
  <c r="AF42" i="7"/>
  <c r="V42" i="7"/>
  <c r="L42" i="7"/>
  <c r="F42" i="7"/>
  <c r="H42" i="7"/>
  <c r="G42" i="7"/>
  <c r="BT41" i="7"/>
  <c r="BJ41" i="7"/>
  <c r="AZ41" i="7"/>
  <c r="AP41" i="7"/>
  <c r="AF41" i="7"/>
  <c r="V41" i="7"/>
  <c r="L41" i="7"/>
  <c r="F41" i="7"/>
  <c r="H41" i="7"/>
  <c r="G41" i="7"/>
  <c r="BT40" i="7"/>
  <c r="BJ40" i="7"/>
  <c r="AZ40" i="7"/>
  <c r="AP40" i="7"/>
  <c r="AF40" i="7"/>
  <c r="V40" i="7"/>
  <c r="L40" i="7"/>
  <c r="F40" i="7"/>
  <c r="H40" i="7"/>
  <c r="G40" i="7"/>
  <c r="BT39" i="7"/>
  <c r="BJ39" i="7"/>
  <c r="AZ39" i="7"/>
  <c r="AP39" i="7"/>
  <c r="AF39" i="7"/>
  <c r="V39" i="7"/>
  <c r="L39" i="7"/>
  <c r="F39" i="7"/>
  <c r="H39" i="7"/>
  <c r="G39" i="7"/>
  <c r="BT38" i="7"/>
  <c r="BJ38" i="7"/>
  <c r="AZ38" i="7"/>
  <c r="AP38" i="7"/>
  <c r="AF38" i="7"/>
  <c r="V38" i="7"/>
  <c r="L38" i="7"/>
  <c r="F38" i="7"/>
  <c r="H38" i="7"/>
  <c r="G38" i="7"/>
  <c r="C38" i="7"/>
  <c r="BT37" i="7"/>
  <c r="BJ37" i="7"/>
  <c r="AZ37" i="7"/>
  <c r="AP37" i="7"/>
  <c r="AF37" i="7"/>
  <c r="V37" i="7"/>
  <c r="L37" i="7"/>
  <c r="F37" i="7"/>
  <c r="H37" i="7"/>
  <c r="G37" i="7"/>
  <c r="C37" i="7"/>
  <c r="BT36" i="7"/>
  <c r="BJ36" i="7"/>
  <c r="AZ36" i="7"/>
  <c r="AP36" i="7"/>
  <c r="AF36" i="7"/>
  <c r="V36" i="7"/>
  <c r="L36" i="7"/>
  <c r="F36" i="7"/>
  <c r="H36" i="7"/>
  <c r="G36" i="7"/>
  <c r="BT35" i="7"/>
  <c r="BJ35" i="7"/>
  <c r="AZ35" i="7"/>
  <c r="AP35" i="7"/>
  <c r="AF35" i="7"/>
  <c r="V35" i="7"/>
  <c r="L35" i="7"/>
  <c r="F35" i="7"/>
  <c r="H35" i="7"/>
  <c r="G35" i="7"/>
  <c r="C35" i="7"/>
  <c r="BT34" i="7"/>
  <c r="BJ34" i="7"/>
  <c r="AZ34" i="7"/>
  <c r="AP34" i="7"/>
  <c r="AF34" i="7"/>
  <c r="V34" i="7"/>
  <c r="L34" i="7"/>
  <c r="F34" i="7"/>
  <c r="H34" i="7"/>
  <c r="G34" i="7"/>
  <c r="C34" i="7"/>
  <c r="BT33" i="7"/>
  <c r="BJ33" i="7"/>
  <c r="AZ33" i="7"/>
  <c r="AP33" i="7"/>
  <c r="AF33" i="7"/>
  <c r="V33" i="7"/>
  <c r="L33" i="7"/>
  <c r="F33" i="7"/>
  <c r="H33" i="7"/>
  <c r="G33" i="7"/>
  <c r="BT32" i="7"/>
  <c r="BJ32" i="7"/>
  <c r="AZ32" i="7"/>
  <c r="AP32" i="7"/>
  <c r="AF32" i="7"/>
  <c r="V32" i="7"/>
  <c r="L32" i="7"/>
  <c r="F32" i="7"/>
  <c r="H32" i="7"/>
  <c r="G32" i="7"/>
  <c r="BT26" i="7"/>
  <c r="BJ26" i="7"/>
  <c r="AZ26" i="7"/>
  <c r="AP26" i="7"/>
  <c r="AF26" i="7"/>
  <c r="V26" i="7"/>
  <c r="L26" i="7"/>
  <c r="F26" i="7"/>
  <c r="H26" i="7"/>
  <c r="G26" i="7"/>
  <c r="BT25" i="7"/>
  <c r="BJ25" i="7"/>
  <c r="AZ25" i="7"/>
  <c r="AP25" i="7"/>
  <c r="AF25" i="7"/>
  <c r="V25" i="7"/>
  <c r="L25" i="7"/>
  <c r="F25" i="7"/>
  <c r="H25" i="7"/>
  <c r="G25" i="7"/>
  <c r="BT24" i="7"/>
  <c r="BJ24" i="7"/>
  <c r="AZ24" i="7"/>
  <c r="AP24" i="7"/>
  <c r="AF24" i="7"/>
  <c r="V24" i="7"/>
  <c r="L24" i="7"/>
  <c r="F24" i="7"/>
  <c r="H24" i="7"/>
  <c r="G24" i="7"/>
  <c r="BT23" i="7"/>
  <c r="BJ23" i="7"/>
  <c r="AZ23" i="7"/>
  <c r="AP23" i="7"/>
  <c r="AF23" i="7"/>
  <c r="V23" i="7"/>
  <c r="L23" i="7"/>
  <c r="F23" i="7"/>
  <c r="H23" i="7"/>
  <c r="G23" i="7"/>
  <c r="BT22" i="7"/>
  <c r="BJ22" i="7"/>
  <c r="AZ22" i="7"/>
  <c r="AP22" i="7"/>
  <c r="AF22" i="7"/>
  <c r="V22" i="7"/>
  <c r="L22" i="7"/>
  <c r="F22" i="7"/>
  <c r="H22" i="7"/>
  <c r="G22" i="7"/>
  <c r="BT21" i="7"/>
  <c r="BJ21" i="7"/>
  <c r="AZ21" i="7"/>
  <c r="AP21" i="7"/>
  <c r="AF21" i="7"/>
  <c r="V21" i="7"/>
  <c r="L21" i="7"/>
  <c r="F21" i="7"/>
  <c r="H21" i="7"/>
  <c r="G21" i="7"/>
  <c r="BT20" i="7"/>
  <c r="BJ20" i="7"/>
  <c r="AZ20" i="7"/>
  <c r="AP20" i="7"/>
  <c r="AF20" i="7"/>
  <c r="V20" i="7"/>
  <c r="L20" i="7"/>
  <c r="F20" i="7"/>
  <c r="H20" i="7"/>
  <c r="G20" i="7"/>
  <c r="BT19" i="7"/>
  <c r="BJ19" i="7"/>
  <c r="AZ19" i="7"/>
  <c r="AP19" i="7"/>
  <c r="AF19" i="7"/>
  <c r="V19" i="7"/>
  <c r="L19" i="7"/>
  <c r="F19" i="7"/>
  <c r="H19" i="7"/>
  <c r="G19" i="7"/>
  <c r="BT18" i="7"/>
  <c r="BJ18" i="7"/>
  <c r="AZ18" i="7"/>
  <c r="AP18" i="7"/>
  <c r="AF18" i="7"/>
  <c r="V18" i="7"/>
  <c r="L18" i="7"/>
  <c r="F18" i="7"/>
  <c r="H18" i="7"/>
  <c r="G18" i="7"/>
  <c r="BT17" i="7"/>
  <c r="BJ17" i="7"/>
  <c r="AZ17" i="7"/>
  <c r="AP17" i="7"/>
  <c r="AF17" i="7"/>
  <c r="V17" i="7"/>
  <c r="L17" i="7"/>
  <c r="F17" i="7"/>
  <c r="H17" i="7"/>
  <c r="G17" i="7"/>
  <c r="BT16" i="7"/>
  <c r="BJ16" i="7"/>
  <c r="AZ16" i="7"/>
  <c r="AP16" i="7"/>
  <c r="AF16" i="7"/>
  <c r="V16" i="7"/>
  <c r="L16" i="7"/>
  <c r="F16" i="7"/>
  <c r="H16" i="7"/>
  <c r="G16" i="7"/>
  <c r="BT15" i="7"/>
  <c r="BJ15" i="7"/>
  <c r="AZ15" i="7"/>
  <c r="AP15" i="7"/>
  <c r="AF15" i="7"/>
  <c r="V15" i="7"/>
  <c r="L15" i="7"/>
  <c r="F15" i="7"/>
  <c r="H15" i="7"/>
  <c r="G15" i="7"/>
  <c r="BT14" i="7"/>
  <c r="BJ14" i="7"/>
  <c r="AZ14" i="7"/>
  <c r="AP14" i="7"/>
  <c r="AF14" i="7"/>
  <c r="V14" i="7"/>
  <c r="L14" i="7"/>
  <c r="F14" i="7"/>
  <c r="H14" i="7"/>
  <c r="G14" i="7"/>
  <c r="BT13" i="7"/>
  <c r="BJ13" i="7"/>
  <c r="AZ13" i="7"/>
  <c r="AP13" i="7"/>
  <c r="AF13" i="7"/>
  <c r="V13" i="7"/>
  <c r="L13" i="7"/>
  <c r="F13" i="7"/>
  <c r="H13" i="7"/>
  <c r="G13" i="7"/>
  <c r="BT12" i="7"/>
  <c r="BJ12" i="7"/>
  <c r="AZ12" i="7"/>
  <c r="AP12" i="7"/>
  <c r="AF12" i="7"/>
  <c r="V12" i="7"/>
  <c r="L12" i="7"/>
  <c r="F12" i="7"/>
  <c r="H12" i="7"/>
  <c r="G12" i="7"/>
  <c r="BT11" i="7"/>
  <c r="BJ11" i="7"/>
  <c r="AZ11" i="7"/>
  <c r="AP11" i="7"/>
  <c r="AF11" i="7"/>
  <c r="V11" i="7"/>
  <c r="L11" i="7"/>
  <c r="F11" i="7"/>
  <c r="H11" i="7"/>
  <c r="G11" i="7"/>
  <c r="BT10" i="7"/>
  <c r="BJ10" i="7"/>
  <c r="AZ10" i="7"/>
  <c r="AP10" i="7"/>
  <c r="AF10" i="7"/>
  <c r="V10" i="7"/>
  <c r="L10" i="7"/>
  <c r="F10" i="7"/>
  <c r="H10" i="7"/>
  <c r="G10" i="7"/>
  <c r="BT9" i="7"/>
  <c r="BJ9" i="7"/>
  <c r="AZ9" i="7"/>
  <c r="AP9" i="7"/>
  <c r="AF9" i="7"/>
  <c r="V9" i="7"/>
  <c r="L9" i="7"/>
  <c r="F9" i="7"/>
  <c r="H9" i="7"/>
  <c r="G9" i="7"/>
  <c r="BT8" i="7"/>
  <c r="BJ8" i="7"/>
  <c r="AZ8" i="7"/>
  <c r="AP8" i="7"/>
  <c r="AF8" i="7"/>
  <c r="V8" i="7"/>
  <c r="L8" i="7"/>
  <c r="F8" i="7"/>
  <c r="H8" i="7"/>
  <c r="G8" i="7"/>
  <c r="C8" i="7"/>
  <c r="BT7" i="7"/>
  <c r="BJ7" i="7"/>
  <c r="AZ7" i="7"/>
  <c r="AP7" i="7"/>
  <c r="AF7" i="7"/>
  <c r="V7" i="7"/>
  <c r="L7" i="7"/>
  <c r="F7" i="7"/>
  <c r="H7" i="7"/>
  <c r="G7" i="7"/>
  <c r="BT6" i="7"/>
  <c r="BJ6" i="7"/>
  <c r="AZ6" i="7"/>
  <c r="AP6" i="7"/>
  <c r="AF6" i="7"/>
  <c r="V6" i="7"/>
  <c r="L6" i="7"/>
  <c r="F6" i="7"/>
  <c r="H6" i="7"/>
  <c r="G6" i="7"/>
  <c r="BT5" i="7"/>
  <c r="BJ5" i="7"/>
  <c r="AZ5" i="7"/>
  <c r="AP5" i="7"/>
  <c r="AF5" i="7"/>
  <c r="V5" i="7"/>
  <c r="L5" i="7"/>
  <c r="F5" i="7"/>
  <c r="H5" i="7"/>
  <c r="G5" i="7"/>
  <c r="BT4" i="7"/>
  <c r="BJ4" i="7"/>
  <c r="AZ4" i="7"/>
  <c r="AP4" i="7"/>
  <c r="AF4" i="7"/>
  <c r="V4" i="7"/>
  <c r="L4" i="7"/>
  <c r="F4" i="7"/>
  <c r="H4" i="7"/>
  <c r="G4" i="7"/>
  <c r="C4" i="7"/>
  <c r="BT3" i="7"/>
  <c r="BJ3" i="7"/>
  <c r="AZ3" i="7"/>
  <c r="AP3" i="7"/>
  <c r="AF3" i="7"/>
  <c r="V3" i="7"/>
  <c r="L3" i="7"/>
  <c r="F3" i="7"/>
  <c r="H3" i="7"/>
  <c r="G3" i="7"/>
  <c r="BA83" i="6"/>
  <c r="BD26" i="6"/>
  <c r="BD55" i="6"/>
  <c r="BD83" i="6"/>
  <c r="BX26" i="6"/>
  <c r="BX55" i="6"/>
  <c r="BX83" i="6"/>
  <c r="BU83" i="6"/>
  <c r="BN26" i="6"/>
  <c r="BN55" i="6"/>
  <c r="BN83" i="6"/>
  <c r="BK83" i="6"/>
  <c r="AT26" i="6"/>
  <c r="AT55" i="6"/>
  <c r="AT83" i="6"/>
  <c r="AQ83" i="6"/>
  <c r="AJ26" i="6"/>
  <c r="AJ55" i="6"/>
  <c r="AJ83" i="6"/>
  <c r="AG83" i="6"/>
  <c r="Z26" i="6"/>
  <c r="Z55" i="6"/>
  <c r="Z83" i="6"/>
  <c r="W83" i="6"/>
  <c r="P26" i="6"/>
  <c r="P55" i="6"/>
  <c r="P83" i="6"/>
  <c r="M26" i="6"/>
  <c r="N26" i="6"/>
  <c r="O26" i="6"/>
  <c r="M55" i="6"/>
  <c r="N55" i="6"/>
  <c r="O55" i="6"/>
  <c r="O83" i="6"/>
  <c r="N83" i="6"/>
  <c r="M83" i="6"/>
  <c r="F83" i="6"/>
  <c r="C5" i="6"/>
  <c r="H83" i="6"/>
  <c r="C12" i="6"/>
  <c r="C14" i="6"/>
  <c r="G83" i="6"/>
  <c r="BX25" i="6"/>
  <c r="BX54" i="6"/>
  <c r="BX82" i="6"/>
  <c r="BU82" i="6"/>
  <c r="BN25" i="6"/>
  <c r="BN54" i="6"/>
  <c r="BN82" i="6"/>
  <c r="BK82" i="6"/>
  <c r="BD25" i="6"/>
  <c r="BD54" i="6"/>
  <c r="BD82" i="6"/>
  <c r="BA82" i="6"/>
  <c r="AT25" i="6"/>
  <c r="AT54" i="6"/>
  <c r="AT82" i="6"/>
  <c r="AQ82" i="6"/>
  <c r="AJ25" i="6"/>
  <c r="AJ54" i="6"/>
  <c r="AJ82" i="6"/>
  <c r="AG82" i="6"/>
  <c r="Z25" i="6"/>
  <c r="Z54" i="6"/>
  <c r="Z82" i="6"/>
  <c r="W82" i="6"/>
  <c r="P25" i="6"/>
  <c r="P54" i="6"/>
  <c r="P82" i="6"/>
  <c r="M25" i="6"/>
  <c r="N25" i="6"/>
  <c r="O25" i="6"/>
  <c r="M54" i="6"/>
  <c r="N54" i="6"/>
  <c r="O54" i="6"/>
  <c r="O82" i="6"/>
  <c r="N82" i="6"/>
  <c r="M82" i="6"/>
  <c r="F82" i="6"/>
  <c r="H82" i="6"/>
  <c r="G82" i="6"/>
  <c r="BX24" i="6"/>
  <c r="BX53" i="6"/>
  <c r="BX81" i="6"/>
  <c r="BU81" i="6"/>
  <c r="BN24" i="6"/>
  <c r="BN53" i="6"/>
  <c r="BN81" i="6"/>
  <c r="BK81" i="6"/>
  <c r="BD24" i="6"/>
  <c r="BD53" i="6"/>
  <c r="BD81" i="6"/>
  <c r="BA81" i="6"/>
  <c r="AT24" i="6"/>
  <c r="AT53" i="6"/>
  <c r="AT81" i="6"/>
  <c r="AQ81" i="6"/>
  <c r="AJ24" i="6"/>
  <c r="AJ53" i="6"/>
  <c r="AJ81" i="6"/>
  <c r="AG81" i="6"/>
  <c r="Z24" i="6"/>
  <c r="Z53" i="6"/>
  <c r="Z81" i="6"/>
  <c r="W81" i="6"/>
  <c r="P24" i="6"/>
  <c r="P53" i="6"/>
  <c r="P81" i="6"/>
  <c r="M24" i="6"/>
  <c r="N24" i="6"/>
  <c r="O24" i="6"/>
  <c r="M53" i="6"/>
  <c r="N53" i="6"/>
  <c r="O53" i="6"/>
  <c r="O81" i="6"/>
  <c r="N81" i="6"/>
  <c r="M81" i="6"/>
  <c r="F81" i="6"/>
  <c r="H81" i="6"/>
  <c r="G81" i="6"/>
  <c r="BX23" i="6"/>
  <c r="BX52" i="6"/>
  <c r="BX80" i="6"/>
  <c r="BU80" i="6"/>
  <c r="BN23" i="6"/>
  <c r="BN52" i="6"/>
  <c r="BN80" i="6"/>
  <c r="BK80" i="6"/>
  <c r="BD23" i="6"/>
  <c r="BD52" i="6"/>
  <c r="BD80" i="6"/>
  <c r="BA80" i="6"/>
  <c r="AT23" i="6"/>
  <c r="AT52" i="6"/>
  <c r="AT80" i="6"/>
  <c r="AQ80" i="6"/>
  <c r="AJ23" i="6"/>
  <c r="AJ52" i="6"/>
  <c r="AJ80" i="6"/>
  <c r="AG80" i="6"/>
  <c r="Z23" i="6"/>
  <c r="Z52" i="6"/>
  <c r="Z80" i="6"/>
  <c r="W80" i="6"/>
  <c r="P23" i="6"/>
  <c r="P52" i="6"/>
  <c r="P80" i="6"/>
  <c r="M23" i="6"/>
  <c r="N23" i="6"/>
  <c r="O23" i="6"/>
  <c r="M52" i="6"/>
  <c r="N52" i="6"/>
  <c r="O52" i="6"/>
  <c r="O80" i="6"/>
  <c r="N80" i="6"/>
  <c r="M80" i="6"/>
  <c r="F80" i="6"/>
  <c r="H80" i="6"/>
  <c r="G80" i="6"/>
  <c r="BX22" i="6"/>
  <c r="BX51" i="6"/>
  <c r="BX79" i="6"/>
  <c r="BU79" i="6"/>
  <c r="BN22" i="6"/>
  <c r="BN51" i="6"/>
  <c r="BN79" i="6"/>
  <c r="BK79" i="6"/>
  <c r="BD22" i="6"/>
  <c r="BD51" i="6"/>
  <c r="BD79" i="6"/>
  <c r="BA79" i="6"/>
  <c r="AT22" i="6"/>
  <c r="AT51" i="6"/>
  <c r="AT79" i="6"/>
  <c r="AQ79" i="6"/>
  <c r="AJ22" i="6"/>
  <c r="AJ51" i="6"/>
  <c r="AJ79" i="6"/>
  <c r="AG79" i="6"/>
  <c r="Z22" i="6"/>
  <c r="Z51" i="6"/>
  <c r="Z79" i="6"/>
  <c r="W79" i="6"/>
  <c r="P22" i="6"/>
  <c r="P51" i="6"/>
  <c r="P79" i="6"/>
  <c r="M22" i="6"/>
  <c r="N22" i="6"/>
  <c r="O22" i="6"/>
  <c r="M51" i="6"/>
  <c r="N51" i="6"/>
  <c r="O51" i="6"/>
  <c r="O79" i="6"/>
  <c r="N79" i="6"/>
  <c r="M79" i="6"/>
  <c r="F79" i="6"/>
  <c r="H79" i="6"/>
  <c r="G79" i="6"/>
  <c r="BX21" i="6"/>
  <c r="BX50" i="6"/>
  <c r="BX78" i="6"/>
  <c r="BU78" i="6"/>
  <c r="BN21" i="6"/>
  <c r="BN50" i="6"/>
  <c r="BN78" i="6"/>
  <c r="BK78" i="6"/>
  <c r="BD21" i="6"/>
  <c r="BD50" i="6"/>
  <c r="BD78" i="6"/>
  <c r="BA78" i="6"/>
  <c r="AT21" i="6"/>
  <c r="AT50" i="6"/>
  <c r="AT78" i="6"/>
  <c r="AQ78" i="6"/>
  <c r="AJ21" i="6"/>
  <c r="AJ50" i="6"/>
  <c r="AJ78" i="6"/>
  <c r="AG78" i="6"/>
  <c r="Z21" i="6"/>
  <c r="Z50" i="6"/>
  <c r="Z78" i="6"/>
  <c r="W78" i="6"/>
  <c r="P21" i="6"/>
  <c r="P50" i="6"/>
  <c r="P78" i="6"/>
  <c r="M21" i="6"/>
  <c r="N21" i="6"/>
  <c r="O21" i="6"/>
  <c r="M50" i="6"/>
  <c r="N50" i="6"/>
  <c r="O50" i="6"/>
  <c r="O78" i="6"/>
  <c r="N78" i="6"/>
  <c r="M78" i="6"/>
  <c r="F78" i="6"/>
  <c r="H78" i="6"/>
  <c r="G78" i="6"/>
  <c r="BX20" i="6"/>
  <c r="BX49" i="6"/>
  <c r="BX77" i="6"/>
  <c r="BU77" i="6"/>
  <c r="BN20" i="6"/>
  <c r="BN49" i="6"/>
  <c r="BN77" i="6"/>
  <c r="BK77" i="6"/>
  <c r="BD20" i="6"/>
  <c r="BD49" i="6"/>
  <c r="BD77" i="6"/>
  <c r="BA77" i="6"/>
  <c r="AT20" i="6"/>
  <c r="AT49" i="6"/>
  <c r="AT77" i="6"/>
  <c r="AQ77" i="6"/>
  <c r="AJ20" i="6"/>
  <c r="AJ49" i="6"/>
  <c r="AJ77" i="6"/>
  <c r="AG77" i="6"/>
  <c r="Z20" i="6"/>
  <c r="Z49" i="6"/>
  <c r="Z77" i="6"/>
  <c r="W77" i="6"/>
  <c r="P20" i="6"/>
  <c r="P49" i="6"/>
  <c r="P77" i="6"/>
  <c r="M20" i="6"/>
  <c r="N20" i="6"/>
  <c r="O20" i="6"/>
  <c r="M49" i="6"/>
  <c r="N49" i="6"/>
  <c r="O49" i="6"/>
  <c r="O77" i="6"/>
  <c r="N77" i="6"/>
  <c r="M77" i="6"/>
  <c r="F77" i="6"/>
  <c r="H77" i="6"/>
  <c r="G77" i="6"/>
  <c r="BX19" i="6"/>
  <c r="BX48" i="6"/>
  <c r="BX76" i="6"/>
  <c r="BU76" i="6"/>
  <c r="BN19" i="6"/>
  <c r="BN48" i="6"/>
  <c r="BN76" i="6"/>
  <c r="BK76" i="6"/>
  <c r="BD19" i="6"/>
  <c r="BD48" i="6"/>
  <c r="BD76" i="6"/>
  <c r="BA76" i="6"/>
  <c r="AT19" i="6"/>
  <c r="AT48" i="6"/>
  <c r="AT76" i="6"/>
  <c r="AQ76" i="6"/>
  <c r="AJ19" i="6"/>
  <c r="AJ48" i="6"/>
  <c r="AJ76" i="6"/>
  <c r="AG76" i="6"/>
  <c r="Z19" i="6"/>
  <c r="Z48" i="6"/>
  <c r="Z76" i="6"/>
  <c r="W76" i="6"/>
  <c r="P19" i="6"/>
  <c r="P48" i="6"/>
  <c r="P76" i="6"/>
  <c r="M19" i="6"/>
  <c r="N19" i="6"/>
  <c r="O19" i="6"/>
  <c r="M48" i="6"/>
  <c r="N48" i="6"/>
  <c r="O48" i="6"/>
  <c r="O76" i="6"/>
  <c r="N76" i="6"/>
  <c r="M76" i="6"/>
  <c r="F76" i="6"/>
  <c r="H76" i="6"/>
  <c r="G76" i="6"/>
  <c r="BX18" i="6"/>
  <c r="BX47" i="6"/>
  <c r="BX75" i="6"/>
  <c r="BU75" i="6"/>
  <c r="BN18" i="6"/>
  <c r="BN47" i="6"/>
  <c r="BN75" i="6"/>
  <c r="BK75" i="6"/>
  <c r="BD18" i="6"/>
  <c r="BD47" i="6"/>
  <c r="BD75" i="6"/>
  <c r="BA75" i="6"/>
  <c r="AT18" i="6"/>
  <c r="AT47" i="6"/>
  <c r="AT75" i="6"/>
  <c r="AQ75" i="6"/>
  <c r="AJ18" i="6"/>
  <c r="AJ47" i="6"/>
  <c r="AJ75" i="6"/>
  <c r="AG75" i="6"/>
  <c r="Z18" i="6"/>
  <c r="Z47" i="6"/>
  <c r="Z75" i="6"/>
  <c r="W75" i="6"/>
  <c r="P18" i="6"/>
  <c r="P47" i="6"/>
  <c r="P75" i="6"/>
  <c r="M18" i="6"/>
  <c r="N18" i="6"/>
  <c r="O18" i="6"/>
  <c r="M47" i="6"/>
  <c r="N47" i="6"/>
  <c r="O47" i="6"/>
  <c r="O75" i="6"/>
  <c r="N75" i="6"/>
  <c r="M75" i="6"/>
  <c r="F75" i="6"/>
  <c r="H75" i="6"/>
  <c r="G75" i="6"/>
  <c r="BX17" i="6"/>
  <c r="BX46" i="6"/>
  <c r="BX74" i="6"/>
  <c r="BU74" i="6"/>
  <c r="BN17" i="6"/>
  <c r="BN46" i="6"/>
  <c r="BN74" i="6"/>
  <c r="BK74" i="6"/>
  <c r="BD17" i="6"/>
  <c r="BD46" i="6"/>
  <c r="BD74" i="6"/>
  <c r="BA74" i="6"/>
  <c r="AT17" i="6"/>
  <c r="AT46" i="6"/>
  <c r="AT74" i="6"/>
  <c r="AQ74" i="6"/>
  <c r="AJ17" i="6"/>
  <c r="AJ46" i="6"/>
  <c r="AJ74" i="6"/>
  <c r="AG74" i="6"/>
  <c r="Z17" i="6"/>
  <c r="Z46" i="6"/>
  <c r="Z74" i="6"/>
  <c r="W74" i="6"/>
  <c r="P17" i="6"/>
  <c r="P46" i="6"/>
  <c r="P74" i="6"/>
  <c r="M17" i="6"/>
  <c r="N17" i="6"/>
  <c r="O17" i="6"/>
  <c r="M46" i="6"/>
  <c r="N46" i="6"/>
  <c r="O46" i="6"/>
  <c r="O74" i="6"/>
  <c r="N74" i="6"/>
  <c r="M74" i="6"/>
  <c r="F74" i="6"/>
  <c r="H74" i="6"/>
  <c r="G74" i="6"/>
  <c r="BX16" i="6"/>
  <c r="BX45" i="6"/>
  <c r="BX73" i="6"/>
  <c r="BU73" i="6"/>
  <c r="BN16" i="6"/>
  <c r="BN45" i="6"/>
  <c r="BN73" i="6"/>
  <c r="BK73" i="6"/>
  <c r="BD16" i="6"/>
  <c r="BD45" i="6"/>
  <c r="BD73" i="6"/>
  <c r="BA73" i="6"/>
  <c r="AT16" i="6"/>
  <c r="AT45" i="6"/>
  <c r="AT73" i="6"/>
  <c r="AQ73" i="6"/>
  <c r="AJ16" i="6"/>
  <c r="AJ45" i="6"/>
  <c r="AJ73" i="6"/>
  <c r="AG73" i="6"/>
  <c r="Z16" i="6"/>
  <c r="Z45" i="6"/>
  <c r="Z73" i="6"/>
  <c r="W73" i="6"/>
  <c r="P16" i="6"/>
  <c r="P45" i="6"/>
  <c r="P73" i="6"/>
  <c r="M16" i="6"/>
  <c r="N16" i="6"/>
  <c r="O16" i="6"/>
  <c r="M45" i="6"/>
  <c r="N45" i="6"/>
  <c r="O45" i="6"/>
  <c r="O73" i="6"/>
  <c r="N73" i="6"/>
  <c r="M73" i="6"/>
  <c r="F73" i="6"/>
  <c r="H73" i="6"/>
  <c r="G73" i="6"/>
  <c r="BX15" i="6"/>
  <c r="BX44" i="6"/>
  <c r="BX72" i="6"/>
  <c r="BU72" i="6"/>
  <c r="BN15" i="6"/>
  <c r="BN44" i="6"/>
  <c r="BN72" i="6"/>
  <c r="BK72" i="6"/>
  <c r="BD15" i="6"/>
  <c r="BD44" i="6"/>
  <c r="BD72" i="6"/>
  <c r="BA72" i="6"/>
  <c r="AT15" i="6"/>
  <c r="AT44" i="6"/>
  <c r="AT72" i="6"/>
  <c r="AQ72" i="6"/>
  <c r="AJ15" i="6"/>
  <c r="AJ44" i="6"/>
  <c r="AJ72" i="6"/>
  <c r="AG72" i="6"/>
  <c r="Z15" i="6"/>
  <c r="Z44" i="6"/>
  <c r="Z72" i="6"/>
  <c r="W72" i="6"/>
  <c r="P15" i="6"/>
  <c r="P44" i="6"/>
  <c r="P72" i="6"/>
  <c r="M15" i="6"/>
  <c r="N15" i="6"/>
  <c r="O15" i="6"/>
  <c r="M44" i="6"/>
  <c r="N44" i="6"/>
  <c r="O44" i="6"/>
  <c r="O72" i="6"/>
  <c r="N72" i="6"/>
  <c r="M72" i="6"/>
  <c r="F72" i="6"/>
  <c r="H72" i="6"/>
  <c r="G72" i="6"/>
  <c r="BX14" i="6"/>
  <c r="BX43" i="6"/>
  <c r="BX71" i="6"/>
  <c r="BU71" i="6"/>
  <c r="BN14" i="6"/>
  <c r="BN43" i="6"/>
  <c r="BN71" i="6"/>
  <c r="BK71" i="6"/>
  <c r="BD14" i="6"/>
  <c r="BD43" i="6"/>
  <c r="BD71" i="6"/>
  <c r="BA71" i="6"/>
  <c r="AT14" i="6"/>
  <c r="AT43" i="6"/>
  <c r="AT71" i="6"/>
  <c r="AQ71" i="6"/>
  <c r="AJ14" i="6"/>
  <c r="AJ43" i="6"/>
  <c r="AJ71" i="6"/>
  <c r="AG71" i="6"/>
  <c r="Z14" i="6"/>
  <c r="Z43" i="6"/>
  <c r="Z71" i="6"/>
  <c r="W71" i="6"/>
  <c r="P14" i="6"/>
  <c r="P43" i="6"/>
  <c r="P71" i="6"/>
  <c r="M14" i="6"/>
  <c r="N14" i="6"/>
  <c r="O14" i="6"/>
  <c r="M43" i="6"/>
  <c r="N43" i="6"/>
  <c r="O43" i="6"/>
  <c r="O71" i="6"/>
  <c r="N71" i="6"/>
  <c r="M71" i="6"/>
  <c r="F71" i="6"/>
  <c r="H71" i="6"/>
  <c r="G71" i="6"/>
  <c r="BX13" i="6"/>
  <c r="BX42" i="6"/>
  <c r="BX70" i="6"/>
  <c r="BU70" i="6"/>
  <c r="BN13" i="6"/>
  <c r="BN42" i="6"/>
  <c r="BN70" i="6"/>
  <c r="BK70" i="6"/>
  <c r="BD13" i="6"/>
  <c r="BD42" i="6"/>
  <c r="BD70" i="6"/>
  <c r="BA70" i="6"/>
  <c r="AT13" i="6"/>
  <c r="AT42" i="6"/>
  <c r="AT70" i="6"/>
  <c r="AQ70" i="6"/>
  <c r="AJ13" i="6"/>
  <c r="AJ42" i="6"/>
  <c r="AJ70" i="6"/>
  <c r="AG70" i="6"/>
  <c r="Z13" i="6"/>
  <c r="Z42" i="6"/>
  <c r="Z70" i="6"/>
  <c r="W70" i="6"/>
  <c r="P13" i="6"/>
  <c r="P42" i="6"/>
  <c r="P70" i="6"/>
  <c r="M13" i="6"/>
  <c r="N13" i="6"/>
  <c r="O13" i="6"/>
  <c r="M42" i="6"/>
  <c r="N42" i="6"/>
  <c r="O42" i="6"/>
  <c r="O70" i="6"/>
  <c r="N70" i="6"/>
  <c r="M70" i="6"/>
  <c r="F70" i="6"/>
  <c r="H70" i="6"/>
  <c r="G70" i="6"/>
  <c r="BX12" i="6"/>
  <c r="BX41" i="6"/>
  <c r="BX69" i="6"/>
  <c r="BU69" i="6"/>
  <c r="BN12" i="6"/>
  <c r="BN41" i="6"/>
  <c r="BN69" i="6"/>
  <c r="BK69" i="6"/>
  <c r="BD12" i="6"/>
  <c r="BD41" i="6"/>
  <c r="BD69" i="6"/>
  <c r="BA69" i="6"/>
  <c r="AT12" i="6"/>
  <c r="AT41" i="6"/>
  <c r="AT69" i="6"/>
  <c r="AQ69" i="6"/>
  <c r="AJ12" i="6"/>
  <c r="AJ41" i="6"/>
  <c r="AJ69" i="6"/>
  <c r="AG69" i="6"/>
  <c r="Z12" i="6"/>
  <c r="Z41" i="6"/>
  <c r="Z69" i="6"/>
  <c r="W69" i="6"/>
  <c r="P12" i="6"/>
  <c r="P41" i="6"/>
  <c r="P69" i="6"/>
  <c r="M12" i="6"/>
  <c r="N12" i="6"/>
  <c r="O12" i="6"/>
  <c r="M41" i="6"/>
  <c r="N41" i="6"/>
  <c r="O41" i="6"/>
  <c r="O69" i="6"/>
  <c r="N69" i="6"/>
  <c r="M69" i="6"/>
  <c r="F69" i="6"/>
  <c r="H69" i="6"/>
  <c r="G69" i="6"/>
  <c r="BX11" i="6"/>
  <c r="BX40" i="6"/>
  <c r="BX68" i="6"/>
  <c r="BU68" i="6"/>
  <c r="BN11" i="6"/>
  <c r="BN40" i="6"/>
  <c r="BN68" i="6"/>
  <c r="BK68" i="6"/>
  <c r="BD11" i="6"/>
  <c r="BD40" i="6"/>
  <c r="BD68" i="6"/>
  <c r="BA68" i="6"/>
  <c r="AT11" i="6"/>
  <c r="AT40" i="6"/>
  <c r="AT68" i="6"/>
  <c r="AQ68" i="6"/>
  <c r="AJ11" i="6"/>
  <c r="AJ40" i="6"/>
  <c r="AJ68" i="6"/>
  <c r="AG68" i="6"/>
  <c r="Z11" i="6"/>
  <c r="Z40" i="6"/>
  <c r="Z68" i="6"/>
  <c r="W68" i="6"/>
  <c r="P11" i="6"/>
  <c r="P40" i="6"/>
  <c r="P68" i="6"/>
  <c r="M11" i="6"/>
  <c r="N11" i="6"/>
  <c r="O11" i="6"/>
  <c r="M40" i="6"/>
  <c r="N40" i="6"/>
  <c r="O40" i="6"/>
  <c r="O68" i="6"/>
  <c r="N68" i="6"/>
  <c r="M68" i="6"/>
  <c r="F68" i="6"/>
  <c r="H68" i="6"/>
  <c r="G68" i="6"/>
  <c r="BX10" i="6"/>
  <c r="BX39" i="6"/>
  <c r="BX67" i="6"/>
  <c r="BU67" i="6"/>
  <c r="BN10" i="6"/>
  <c r="BN39" i="6"/>
  <c r="BN67" i="6"/>
  <c r="BK67" i="6"/>
  <c r="BD10" i="6"/>
  <c r="BD39" i="6"/>
  <c r="BD67" i="6"/>
  <c r="BA67" i="6"/>
  <c r="AT10" i="6"/>
  <c r="AT39" i="6"/>
  <c r="AT67" i="6"/>
  <c r="AQ67" i="6"/>
  <c r="AJ10" i="6"/>
  <c r="AJ39" i="6"/>
  <c r="AJ67" i="6"/>
  <c r="AG67" i="6"/>
  <c r="Z10" i="6"/>
  <c r="Z39" i="6"/>
  <c r="Z67" i="6"/>
  <c r="W67" i="6"/>
  <c r="P10" i="6"/>
  <c r="P39" i="6"/>
  <c r="P67" i="6"/>
  <c r="M10" i="6"/>
  <c r="N10" i="6"/>
  <c r="O10" i="6"/>
  <c r="M39" i="6"/>
  <c r="N39" i="6"/>
  <c r="O39" i="6"/>
  <c r="O67" i="6"/>
  <c r="N67" i="6"/>
  <c r="M67" i="6"/>
  <c r="F67" i="6"/>
  <c r="H67" i="6"/>
  <c r="G67" i="6"/>
  <c r="BX9" i="6"/>
  <c r="BX38" i="6"/>
  <c r="BX66" i="6"/>
  <c r="BU66" i="6"/>
  <c r="BN9" i="6"/>
  <c r="BN38" i="6"/>
  <c r="BN66" i="6"/>
  <c r="BK66" i="6"/>
  <c r="BD9" i="6"/>
  <c r="BD38" i="6"/>
  <c r="BD66" i="6"/>
  <c r="BA66" i="6"/>
  <c r="AT9" i="6"/>
  <c r="AT38" i="6"/>
  <c r="AT66" i="6"/>
  <c r="AQ66" i="6"/>
  <c r="AJ9" i="6"/>
  <c r="AJ38" i="6"/>
  <c r="AJ66" i="6"/>
  <c r="AG66" i="6"/>
  <c r="Z9" i="6"/>
  <c r="Z38" i="6"/>
  <c r="Z66" i="6"/>
  <c r="W66" i="6"/>
  <c r="P9" i="6"/>
  <c r="P38" i="6"/>
  <c r="P66" i="6"/>
  <c r="M9" i="6"/>
  <c r="N9" i="6"/>
  <c r="O9" i="6"/>
  <c r="M38" i="6"/>
  <c r="N38" i="6"/>
  <c r="O38" i="6"/>
  <c r="O66" i="6"/>
  <c r="N66" i="6"/>
  <c r="M66" i="6"/>
  <c r="F66" i="6"/>
  <c r="H66" i="6"/>
  <c r="G66" i="6"/>
  <c r="BX8" i="6"/>
  <c r="BX37" i="6"/>
  <c r="BX65" i="6"/>
  <c r="BU65" i="6"/>
  <c r="BN8" i="6"/>
  <c r="BN37" i="6"/>
  <c r="BN65" i="6"/>
  <c r="BK65" i="6"/>
  <c r="BD8" i="6"/>
  <c r="BD37" i="6"/>
  <c r="BD65" i="6"/>
  <c r="BA65" i="6"/>
  <c r="AT8" i="6"/>
  <c r="AT37" i="6"/>
  <c r="AT65" i="6"/>
  <c r="AQ65" i="6"/>
  <c r="AJ8" i="6"/>
  <c r="AJ37" i="6"/>
  <c r="AJ65" i="6"/>
  <c r="AG65" i="6"/>
  <c r="Z8" i="6"/>
  <c r="Z37" i="6"/>
  <c r="Z65" i="6"/>
  <c r="W65" i="6"/>
  <c r="P8" i="6"/>
  <c r="P37" i="6"/>
  <c r="P65" i="6"/>
  <c r="M8" i="6"/>
  <c r="N8" i="6"/>
  <c r="O8" i="6"/>
  <c r="M37" i="6"/>
  <c r="N37" i="6"/>
  <c r="O37" i="6"/>
  <c r="O65" i="6"/>
  <c r="N65" i="6"/>
  <c r="M65" i="6"/>
  <c r="F65" i="6"/>
  <c r="H65" i="6"/>
  <c r="G65" i="6"/>
  <c r="BX7" i="6"/>
  <c r="BX36" i="6"/>
  <c r="BX64" i="6"/>
  <c r="BU64" i="6"/>
  <c r="BN7" i="6"/>
  <c r="BN36" i="6"/>
  <c r="BN64" i="6"/>
  <c r="BK64" i="6"/>
  <c r="BD7" i="6"/>
  <c r="BD36" i="6"/>
  <c r="BD64" i="6"/>
  <c r="BA64" i="6"/>
  <c r="AT7" i="6"/>
  <c r="AT36" i="6"/>
  <c r="AT64" i="6"/>
  <c r="AQ64" i="6"/>
  <c r="AJ7" i="6"/>
  <c r="AJ36" i="6"/>
  <c r="AJ64" i="6"/>
  <c r="AG64" i="6"/>
  <c r="Z7" i="6"/>
  <c r="Z36" i="6"/>
  <c r="Z64" i="6"/>
  <c r="W64" i="6"/>
  <c r="P7" i="6"/>
  <c r="P36" i="6"/>
  <c r="P64" i="6"/>
  <c r="M7" i="6"/>
  <c r="N7" i="6"/>
  <c r="O7" i="6"/>
  <c r="M36" i="6"/>
  <c r="N36" i="6"/>
  <c r="O36" i="6"/>
  <c r="O64" i="6"/>
  <c r="N64" i="6"/>
  <c r="M64" i="6"/>
  <c r="F64" i="6"/>
  <c r="H64" i="6"/>
  <c r="G64" i="6"/>
  <c r="BX6" i="6"/>
  <c r="BX35" i="6"/>
  <c r="BX63" i="6"/>
  <c r="BU63" i="6"/>
  <c r="BN6" i="6"/>
  <c r="BN35" i="6"/>
  <c r="BN63" i="6"/>
  <c r="BK63" i="6"/>
  <c r="BD6" i="6"/>
  <c r="BD35" i="6"/>
  <c r="BD63" i="6"/>
  <c r="BA63" i="6"/>
  <c r="AT6" i="6"/>
  <c r="AT35" i="6"/>
  <c r="AT63" i="6"/>
  <c r="AQ63" i="6"/>
  <c r="AJ6" i="6"/>
  <c r="AJ35" i="6"/>
  <c r="AJ63" i="6"/>
  <c r="AG63" i="6"/>
  <c r="Z6" i="6"/>
  <c r="Z35" i="6"/>
  <c r="Z63" i="6"/>
  <c r="W63" i="6"/>
  <c r="P6" i="6"/>
  <c r="P35" i="6"/>
  <c r="P63" i="6"/>
  <c r="M6" i="6"/>
  <c r="N6" i="6"/>
  <c r="O6" i="6"/>
  <c r="M35" i="6"/>
  <c r="N35" i="6"/>
  <c r="O35" i="6"/>
  <c r="O63" i="6"/>
  <c r="N63" i="6"/>
  <c r="M63" i="6"/>
  <c r="F63" i="6"/>
  <c r="H63" i="6"/>
  <c r="G63" i="6"/>
  <c r="BX5" i="6"/>
  <c r="BX34" i="6"/>
  <c r="BX62" i="6"/>
  <c r="BU62" i="6"/>
  <c r="BN5" i="6"/>
  <c r="BN34" i="6"/>
  <c r="BN62" i="6"/>
  <c r="BK62" i="6"/>
  <c r="BD5" i="6"/>
  <c r="BD34" i="6"/>
  <c r="BD62" i="6"/>
  <c r="BA62" i="6"/>
  <c r="AT5" i="6"/>
  <c r="AT34" i="6"/>
  <c r="AT62" i="6"/>
  <c r="AQ62" i="6"/>
  <c r="AJ5" i="6"/>
  <c r="AJ34" i="6"/>
  <c r="AJ62" i="6"/>
  <c r="AG62" i="6"/>
  <c r="Z5" i="6"/>
  <c r="Z34" i="6"/>
  <c r="Z62" i="6"/>
  <c r="W62" i="6"/>
  <c r="P5" i="6"/>
  <c r="P34" i="6"/>
  <c r="P62" i="6"/>
  <c r="M5" i="6"/>
  <c r="N5" i="6"/>
  <c r="O5" i="6"/>
  <c r="M34" i="6"/>
  <c r="N34" i="6"/>
  <c r="O34" i="6"/>
  <c r="O62" i="6"/>
  <c r="N62" i="6"/>
  <c r="M62" i="6"/>
  <c r="F62" i="6"/>
  <c r="H62" i="6"/>
  <c r="G62" i="6"/>
  <c r="BX4" i="6"/>
  <c r="BX33" i="6"/>
  <c r="BX61" i="6"/>
  <c r="BU61" i="6"/>
  <c r="BN4" i="6"/>
  <c r="BN33" i="6"/>
  <c r="BN61" i="6"/>
  <c r="BK61" i="6"/>
  <c r="BD4" i="6"/>
  <c r="BD33" i="6"/>
  <c r="BD61" i="6"/>
  <c r="BA61" i="6"/>
  <c r="AT4" i="6"/>
  <c r="AT33" i="6"/>
  <c r="AT61" i="6"/>
  <c r="AQ61" i="6"/>
  <c r="AJ4" i="6"/>
  <c r="AJ33" i="6"/>
  <c r="AJ61" i="6"/>
  <c r="AG61" i="6"/>
  <c r="Z4" i="6"/>
  <c r="Z33" i="6"/>
  <c r="Z61" i="6"/>
  <c r="W61" i="6"/>
  <c r="P4" i="6"/>
  <c r="P33" i="6"/>
  <c r="P61" i="6"/>
  <c r="M4" i="6"/>
  <c r="N4" i="6"/>
  <c r="O4" i="6"/>
  <c r="M33" i="6"/>
  <c r="N33" i="6"/>
  <c r="O33" i="6"/>
  <c r="O61" i="6"/>
  <c r="N61" i="6"/>
  <c r="M61" i="6"/>
  <c r="F61" i="6"/>
  <c r="H61" i="6"/>
  <c r="G61" i="6"/>
  <c r="BX3" i="6"/>
  <c r="BX32" i="6"/>
  <c r="BX60" i="6"/>
  <c r="BU60" i="6"/>
  <c r="BN3" i="6"/>
  <c r="BN32" i="6"/>
  <c r="BN60" i="6"/>
  <c r="BK60" i="6"/>
  <c r="BD3" i="6"/>
  <c r="BD32" i="6"/>
  <c r="BD60" i="6"/>
  <c r="BA60" i="6"/>
  <c r="AT3" i="6"/>
  <c r="AT32" i="6"/>
  <c r="AT60" i="6"/>
  <c r="AQ60" i="6"/>
  <c r="AJ3" i="6"/>
  <c r="AJ32" i="6"/>
  <c r="AJ60" i="6"/>
  <c r="AG60" i="6"/>
  <c r="Z3" i="6"/>
  <c r="Z32" i="6"/>
  <c r="Z60" i="6"/>
  <c r="W60" i="6"/>
  <c r="P3" i="6"/>
  <c r="P32" i="6"/>
  <c r="P60" i="6"/>
  <c r="M3" i="6"/>
  <c r="N3" i="6"/>
  <c r="O3" i="6"/>
  <c r="M32" i="6"/>
  <c r="N32" i="6"/>
  <c r="O32" i="6"/>
  <c r="O60" i="6"/>
  <c r="N60" i="6"/>
  <c r="M60" i="6"/>
  <c r="F60" i="6"/>
  <c r="H60" i="6"/>
  <c r="G60" i="6"/>
  <c r="BT55" i="6"/>
  <c r="BJ55" i="6"/>
  <c r="AZ55" i="6"/>
  <c r="AP55" i="6"/>
  <c r="AF55" i="6"/>
  <c r="V55" i="6"/>
  <c r="L55" i="6"/>
  <c r="F55" i="6"/>
  <c r="H55" i="6"/>
  <c r="G55" i="6"/>
  <c r="BT54" i="6"/>
  <c r="BJ54" i="6"/>
  <c r="AZ54" i="6"/>
  <c r="AP54" i="6"/>
  <c r="AF54" i="6"/>
  <c r="V54" i="6"/>
  <c r="L54" i="6"/>
  <c r="F54" i="6"/>
  <c r="H54" i="6"/>
  <c r="G54" i="6"/>
  <c r="BT53" i="6"/>
  <c r="BJ53" i="6"/>
  <c r="AZ53" i="6"/>
  <c r="AP53" i="6"/>
  <c r="AF53" i="6"/>
  <c r="V53" i="6"/>
  <c r="L53" i="6"/>
  <c r="F53" i="6"/>
  <c r="H53" i="6"/>
  <c r="G53" i="6"/>
  <c r="BT52" i="6"/>
  <c r="BJ52" i="6"/>
  <c r="AZ52" i="6"/>
  <c r="AP52" i="6"/>
  <c r="AF52" i="6"/>
  <c r="V52" i="6"/>
  <c r="L52" i="6"/>
  <c r="F52" i="6"/>
  <c r="H52" i="6"/>
  <c r="G52" i="6"/>
  <c r="BT51" i="6"/>
  <c r="BJ51" i="6"/>
  <c r="AZ51" i="6"/>
  <c r="AP51" i="6"/>
  <c r="AF51" i="6"/>
  <c r="V51" i="6"/>
  <c r="L51" i="6"/>
  <c r="F51" i="6"/>
  <c r="H51" i="6"/>
  <c r="G51" i="6"/>
  <c r="BT50" i="6"/>
  <c r="BJ50" i="6"/>
  <c r="AZ50" i="6"/>
  <c r="AP50" i="6"/>
  <c r="AF50" i="6"/>
  <c r="V50" i="6"/>
  <c r="L50" i="6"/>
  <c r="F50" i="6"/>
  <c r="H50" i="6"/>
  <c r="G50" i="6"/>
  <c r="BT49" i="6"/>
  <c r="BJ49" i="6"/>
  <c r="AZ49" i="6"/>
  <c r="AP49" i="6"/>
  <c r="AF49" i="6"/>
  <c r="V49" i="6"/>
  <c r="L49" i="6"/>
  <c r="F49" i="6"/>
  <c r="H49" i="6"/>
  <c r="G49" i="6"/>
  <c r="BT48" i="6"/>
  <c r="BJ48" i="6"/>
  <c r="AZ48" i="6"/>
  <c r="AP48" i="6"/>
  <c r="AF48" i="6"/>
  <c r="V48" i="6"/>
  <c r="L48" i="6"/>
  <c r="F48" i="6"/>
  <c r="H48" i="6"/>
  <c r="G48" i="6"/>
  <c r="BT47" i="6"/>
  <c r="BJ47" i="6"/>
  <c r="AZ47" i="6"/>
  <c r="AP47" i="6"/>
  <c r="AF47" i="6"/>
  <c r="V47" i="6"/>
  <c r="L47" i="6"/>
  <c r="F47" i="6"/>
  <c r="H47" i="6"/>
  <c r="G47" i="6"/>
  <c r="BT46" i="6"/>
  <c r="BJ46" i="6"/>
  <c r="AZ46" i="6"/>
  <c r="AP46" i="6"/>
  <c r="AF46" i="6"/>
  <c r="V46" i="6"/>
  <c r="L46" i="6"/>
  <c r="F46" i="6"/>
  <c r="H46" i="6"/>
  <c r="G46" i="6"/>
  <c r="BT45" i="6"/>
  <c r="BJ45" i="6"/>
  <c r="AZ45" i="6"/>
  <c r="AP45" i="6"/>
  <c r="AF45" i="6"/>
  <c r="V45" i="6"/>
  <c r="L45" i="6"/>
  <c r="F45" i="6"/>
  <c r="H45" i="6"/>
  <c r="G45" i="6"/>
  <c r="BT44" i="6"/>
  <c r="BJ44" i="6"/>
  <c r="AZ44" i="6"/>
  <c r="AP44" i="6"/>
  <c r="AF44" i="6"/>
  <c r="V44" i="6"/>
  <c r="L44" i="6"/>
  <c r="F44" i="6"/>
  <c r="H44" i="6"/>
  <c r="G44" i="6"/>
  <c r="BT43" i="6"/>
  <c r="BJ43" i="6"/>
  <c r="AZ43" i="6"/>
  <c r="AP43" i="6"/>
  <c r="AF43" i="6"/>
  <c r="V43" i="6"/>
  <c r="L43" i="6"/>
  <c r="F43" i="6"/>
  <c r="H43" i="6"/>
  <c r="G43" i="6"/>
  <c r="BT42" i="6"/>
  <c r="BJ42" i="6"/>
  <c r="AZ42" i="6"/>
  <c r="AP42" i="6"/>
  <c r="AF42" i="6"/>
  <c r="V42" i="6"/>
  <c r="L42" i="6"/>
  <c r="F42" i="6"/>
  <c r="H42" i="6"/>
  <c r="G42" i="6"/>
  <c r="C41" i="6"/>
  <c r="C42" i="6"/>
  <c r="C44" i="6"/>
  <c r="BT41" i="6"/>
  <c r="BJ41" i="6"/>
  <c r="AZ41" i="6"/>
  <c r="AP41" i="6"/>
  <c r="AF41" i="6"/>
  <c r="V41" i="6"/>
  <c r="L41" i="6"/>
  <c r="F41" i="6"/>
  <c r="H41" i="6"/>
  <c r="G41" i="6"/>
  <c r="BT40" i="6"/>
  <c r="BJ40" i="6"/>
  <c r="AZ40" i="6"/>
  <c r="AP40" i="6"/>
  <c r="AF40" i="6"/>
  <c r="V40" i="6"/>
  <c r="L40" i="6"/>
  <c r="F40" i="6"/>
  <c r="H40" i="6"/>
  <c r="G40" i="6"/>
  <c r="BT39" i="6"/>
  <c r="BJ39" i="6"/>
  <c r="AZ39" i="6"/>
  <c r="AP39" i="6"/>
  <c r="AF39" i="6"/>
  <c r="V39" i="6"/>
  <c r="L39" i="6"/>
  <c r="F39" i="6"/>
  <c r="H39" i="6"/>
  <c r="G39" i="6"/>
  <c r="BT38" i="6"/>
  <c r="BJ38" i="6"/>
  <c r="AZ38" i="6"/>
  <c r="AP38" i="6"/>
  <c r="AF38" i="6"/>
  <c r="V38" i="6"/>
  <c r="L38" i="6"/>
  <c r="F38" i="6"/>
  <c r="H38" i="6"/>
  <c r="G38" i="6"/>
  <c r="BT37" i="6"/>
  <c r="BJ37" i="6"/>
  <c r="AZ37" i="6"/>
  <c r="AP37" i="6"/>
  <c r="AF37" i="6"/>
  <c r="V37" i="6"/>
  <c r="L37" i="6"/>
  <c r="F37" i="6"/>
  <c r="H37" i="6"/>
  <c r="G37" i="6"/>
  <c r="BT36" i="6"/>
  <c r="BJ36" i="6"/>
  <c r="AZ36" i="6"/>
  <c r="AP36" i="6"/>
  <c r="AF36" i="6"/>
  <c r="V36" i="6"/>
  <c r="L36" i="6"/>
  <c r="F36" i="6"/>
  <c r="H36" i="6"/>
  <c r="G36" i="6"/>
  <c r="C38" i="6"/>
  <c r="BT35" i="6"/>
  <c r="BJ35" i="6"/>
  <c r="AZ35" i="6"/>
  <c r="AP35" i="6"/>
  <c r="AF35" i="6"/>
  <c r="V35" i="6"/>
  <c r="L35" i="6"/>
  <c r="F35" i="6"/>
  <c r="H35" i="6"/>
  <c r="G35" i="6"/>
  <c r="C37" i="6"/>
  <c r="BT34" i="6"/>
  <c r="BJ34" i="6"/>
  <c r="AZ34" i="6"/>
  <c r="AP34" i="6"/>
  <c r="AF34" i="6"/>
  <c r="V34" i="6"/>
  <c r="L34" i="6"/>
  <c r="F34" i="6"/>
  <c r="H34" i="6"/>
  <c r="G34" i="6"/>
  <c r="BT33" i="6"/>
  <c r="BJ33" i="6"/>
  <c r="AZ33" i="6"/>
  <c r="AP33" i="6"/>
  <c r="AF33" i="6"/>
  <c r="V33" i="6"/>
  <c r="L33" i="6"/>
  <c r="F33" i="6"/>
  <c r="H33" i="6"/>
  <c r="G33" i="6"/>
  <c r="C35" i="6"/>
  <c r="BT32" i="6"/>
  <c r="BJ32" i="6"/>
  <c r="AZ32" i="6"/>
  <c r="AP32" i="6"/>
  <c r="AF32" i="6"/>
  <c r="V32" i="6"/>
  <c r="L32" i="6"/>
  <c r="F32" i="6"/>
  <c r="H32" i="6"/>
  <c r="G32" i="6"/>
  <c r="C34" i="6"/>
  <c r="BT26" i="6"/>
  <c r="BJ26" i="6"/>
  <c r="AZ26" i="6"/>
  <c r="AP26" i="6"/>
  <c r="AF26" i="6"/>
  <c r="V26" i="6"/>
  <c r="L26" i="6"/>
  <c r="F26" i="6"/>
  <c r="H26" i="6"/>
  <c r="G26" i="6"/>
  <c r="BT25" i="6"/>
  <c r="BJ25" i="6"/>
  <c r="AZ25" i="6"/>
  <c r="AP25" i="6"/>
  <c r="AF25" i="6"/>
  <c r="V25" i="6"/>
  <c r="L25" i="6"/>
  <c r="F25" i="6"/>
  <c r="H25" i="6"/>
  <c r="G25" i="6"/>
  <c r="BT24" i="6"/>
  <c r="BJ24" i="6"/>
  <c r="AZ24" i="6"/>
  <c r="AP24" i="6"/>
  <c r="AF24" i="6"/>
  <c r="V24" i="6"/>
  <c r="L24" i="6"/>
  <c r="F24" i="6"/>
  <c r="H24" i="6"/>
  <c r="G24" i="6"/>
  <c r="BT23" i="6"/>
  <c r="BJ23" i="6"/>
  <c r="AZ23" i="6"/>
  <c r="AP23" i="6"/>
  <c r="AF23" i="6"/>
  <c r="V23" i="6"/>
  <c r="L23" i="6"/>
  <c r="F23" i="6"/>
  <c r="H23" i="6"/>
  <c r="G23" i="6"/>
  <c r="BT22" i="6"/>
  <c r="BJ22" i="6"/>
  <c r="AZ22" i="6"/>
  <c r="AP22" i="6"/>
  <c r="AF22" i="6"/>
  <c r="V22" i="6"/>
  <c r="L22" i="6"/>
  <c r="F22" i="6"/>
  <c r="H22" i="6"/>
  <c r="G22" i="6"/>
  <c r="BT21" i="6"/>
  <c r="BJ21" i="6"/>
  <c r="AZ21" i="6"/>
  <c r="AP21" i="6"/>
  <c r="AF21" i="6"/>
  <c r="V21" i="6"/>
  <c r="L21" i="6"/>
  <c r="F21" i="6"/>
  <c r="H21" i="6"/>
  <c r="G21" i="6"/>
  <c r="BT20" i="6"/>
  <c r="BJ20" i="6"/>
  <c r="AZ20" i="6"/>
  <c r="AP20" i="6"/>
  <c r="AF20" i="6"/>
  <c r="V20" i="6"/>
  <c r="L20" i="6"/>
  <c r="F20" i="6"/>
  <c r="H20" i="6"/>
  <c r="G20" i="6"/>
  <c r="BT19" i="6"/>
  <c r="BJ19" i="6"/>
  <c r="AZ19" i="6"/>
  <c r="AP19" i="6"/>
  <c r="AF19" i="6"/>
  <c r="V19" i="6"/>
  <c r="L19" i="6"/>
  <c r="F19" i="6"/>
  <c r="H19" i="6"/>
  <c r="G19" i="6"/>
  <c r="BT18" i="6"/>
  <c r="BJ18" i="6"/>
  <c r="AZ18" i="6"/>
  <c r="AP18" i="6"/>
  <c r="AF18" i="6"/>
  <c r="V18" i="6"/>
  <c r="L18" i="6"/>
  <c r="F18" i="6"/>
  <c r="H18" i="6"/>
  <c r="G18" i="6"/>
  <c r="BT17" i="6"/>
  <c r="BJ17" i="6"/>
  <c r="AZ17" i="6"/>
  <c r="AP17" i="6"/>
  <c r="AF17" i="6"/>
  <c r="V17" i="6"/>
  <c r="L17" i="6"/>
  <c r="F17" i="6"/>
  <c r="H17" i="6"/>
  <c r="G17" i="6"/>
  <c r="BT16" i="6"/>
  <c r="BJ16" i="6"/>
  <c r="AZ16" i="6"/>
  <c r="AP16" i="6"/>
  <c r="AF16" i="6"/>
  <c r="V16" i="6"/>
  <c r="L16" i="6"/>
  <c r="F16" i="6"/>
  <c r="H16" i="6"/>
  <c r="G16" i="6"/>
  <c r="BT15" i="6"/>
  <c r="BJ15" i="6"/>
  <c r="AZ15" i="6"/>
  <c r="AP15" i="6"/>
  <c r="AF15" i="6"/>
  <c r="V15" i="6"/>
  <c r="L15" i="6"/>
  <c r="F15" i="6"/>
  <c r="H15" i="6"/>
  <c r="G15" i="6"/>
  <c r="BT14" i="6"/>
  <c r="BJ14" i="6"/>
  <c r="AZ14" i="6"/>
  <c r="AP14" i="6"/>
  <c r="AF14" i="6"/>
  <c r="V14" i="6"/>
  <c r="L14" i="6"/>
  <c r="F14" i="6"/>
  <c r="H14" i="6"/>
  <c r="G14" i="6"/>
  <c r="BT13" i="6"/>
  <c r="BJ13" i="6"/>
  <c r="AZ13" i="6"/>
  <c r="AP13" i="6"/>
  <c r="AF13" i="6"/>
  <c r="V13" i="6"/>
  <c r="L13" i="6"/>
  <c r="F13" i="6"/>
  <c r="H13" i="6"/>
  <c r="G13" i="6"/>
  <c r="BT12" i="6"/>
  <c r="BJ12" i="6"/>
  <c r="AZ12" i="6"/>
  <c r="AP12" i="6"/>
  <c r="AF12" i="6"/>
  <c r="V12" i="6"/>
  <c r="L12" i="6"/>
  <c r="F12" i="6"/>
  <c r="H12" i="6"/>
  <c r="G12" i="6"/>
  <c r="BT11" i="6"/>
  <c r="BJ11" i="6"/>
  <c r="AZ11" i="6"/>
  <c r="AP11" i="6"/>
  <c r="AF11" i="6"/>
  <c r="V11" i="6"/>
  <c r="L11" i="6"/>
  <c r="F11" i="6"/>
  <c r="H11" i="6"/>
  <c r="G11" i="6"/>
  <c r="BT10" i="6"/>
  <c r="BJ10" i="6"/>
  <c r="AZ10" i="6"/>
  <c r="AP10" i="6"/>
  <c r="AF10" i="6"/>
  <c r="V10" i="6"/>
  <c r="L10" i="6"/>
  <c r="F10" i="6"/>
  <c r="H10" i="6"/>
  <c r="G10" i="6"/>
  <c r="BT9" i="6"/>
  <c r="BJ9" i="6"/>
  <c r="AZ9" i="6"/>
  <c r="AP9" i="6"/>
  <c r="AF9" i="6"/>
  <c r="V9" i="6"/>
  <c r="L9" i="6"/>
  <c r="F9" i="6"/>
  <c r="H9" i="6"/>
  <c r="G9" i="6"/>
  <c r="BT8" i="6"/>
  <c r="BJ8" i="6"/>
  <c r="AZ8" i="6"/>
  <c r="AP8" i="6"/>
  <c r="AF8" i="6"/>
  <c r="V8" i="6"/>
  <c r="L8" i="6"/>
  <c r="F8" i="6"/>
  <c r="H8" i="6"/>
  <c r="G8" i="6"/>
  <c r="BT7" i="6"/>
  <c r="BJ7" i="6"/>
  <c r="AZ7" i="6"/>
  <c r="AP7" i="6"/>
  <c r="AF7" i="6"/>
  <c r="V7" i="6"/>
  <c r="L7" i="6"/>
  <c r="F7" i="6"/>
  <c r="H7" i="6"/>
  <c r="G7" i="6"/>
  <c r="C8" i="6"/>
  <c r="BT6" i="6"/>
  <c r="BJ6" i="6"/>
  <c r="AZ6" i="6"/>
  <c r="AP6" i="6"/>
  <c r="AF6" i="6"/>
  <c r="V6" i="6"/>
  <c r="L6" i="6"/>
  <c r="F6" i="6"/>
  <c r="H6" i="6"/>
  <c r="G6" i="6"/>
  <c r="BT5" i="6"/>
  <c r="BJ5" i="6"/>
  <c r="AZ5" i="6"/>
  <c r="AP5" i="6"/>
  <c r="AF5" i="6"/>
  <c r="V5" i="6"/>
  <c r="L5" i="6"/>
  <c r="F5" i="6"/>
  <c r="H5" i="6"/>
  <c r="G5" i="6"/>
  <c r="BT4" i="6"/>
  <c r="BJ4" i="6"/>
  <c r="AZ4" i="6"/>
  <c r="AP4" i="6"/>
  <c r="AF4" i="6"/>
  <c r="V4" i="6"/>
  <c r="L4" i="6"/>
  <c r="F4" i="6"/>
  <c r="H4" i="6"/>
  <c r="G4" i="6"/>
  <c r="BT3" i="6"/>
  <c r="BJ3" i="6"/>
  <c r="AZ3" i="6"/>
  <c r="AP3" i="6"/>
  <c r="AF3" i="6"/>
  <c r="V3" i="6"/>
  <c r="L3" i="6"/>
  <c r="F3" i="6"/>
  <c r="H3" i="6"/>
  <c r="G3" i="6"/>
  <c r="C4" i="6"/>
  <c r="AJ27" i="2"/>
  <c r="AJ57" i="2"/>
  <c r="AJ86" i="2"/>
  <c r="AG86" i="2"/>
  <c r="AJ26" i="2"/>
  <c r="AJ56" i="2"/>
  <c r="AJ85" i="2"/>
  <c r="AG85" i="2"/>
  <c r="AJ25" i="2"/>
  <c r="AJ55" i="2"/>
  <c r="AJ84" i="2"/>
  <c r="AG84" i="2"/>
  <c r="AJ24" i="2"/>
  <c r="AJ54" i="2"/>
  <c r="AJ83" i="2"/>
  <c r="AG83" i="2"/>
  <c r="AJ23" i="2"/>
  <c r="AJ53" i="2"/>
  <c r="AJ82" i="2"/>
  <c r="AG82" i="2"/>
  <c r="AJ22" i="2"/>
  <c r="AJ52" i="2"/>
  <c r="AJ81" i="2"/>
  <c r="AG81" i="2"/>
  <c r="AJ21" i="2"/>
  <c r="AJ51" i="2"/>
  <c r="AJ80" i="2"/>
  <c r="AG80" i="2"/>
  <c r="AJ20" i="2"/>
  <c r="AJ50" i="2"/>
  <c r="AJ79" i="2"/>
  <c r="AG79" i="2"/>
  <c r="AJ19" i="2"/>
  <c r="AJ49" i="2"/>
  <c r="AJ78" i="2"/>
  <c r="AG78" i="2"/>
  <c r="AJ18" i="2"/>
  <c r="AJ48" i="2"/>
  <c r="AJ77" i="2"/>
  <c r="AG77" i="2"/>
  <c r="AJ17" i="2"/>
  <c r="AJ47" i="2"/>
  <c r="AJ76" i="2"/>
  <c r="AG76" i="2"/>
  <c r="AJ16" i="2"/>
  <c r="AJ46" i="2"/>
  <c r="AJ75" i="2"/>
  <c r="AG75" i="2"/>
  <c r="AJ15" i="2"/>
  <c r="AJ45" i="2"/>
  <c r="AJ74" i="2"/>
  <c r="AG74" i="2"/>
  <c r="AJ14" i="2"/>
  <c r="AJ44" i="2"/>
  <c r="AJ73" i="2"/>
  <c r="AG73" i="2"/>
  <c r="AJ13" i="2"/>
  <c r="AJ43" i="2"/>
  <c r="AJ72" i="2"/>
  <c r="AG72" i="2"/>
  <c r="AJ12" i="2"/>
  <c r="AJ42" i="2"/>
  <c r="AJ71" i="2"/>
  <c r="AG71" i="2"/>
  <c r="AJ11" i="2"/>
  <c r="AJ41" i="2"/>
  <c r="AJ70" i="2"/>
  <c r="AG70" i="2"/>
  <c r="AJ10" i="2"/>
  <c r="AJ40" i="2"/>
  <c r="AJ69" i="2"/>
  <c r="AG69" i="2"/>
  <c r="AJ9" i="2"/>
  <c r="AJ39" i="2"/>
  <c r="AJ68" i="2"/>
  <c r="AG68" i="2"/>
  <c r="AJ8" i="2"/>
  <c r="AJ38" i="2"/>
  <c r="AJ67" i="2"/>
  <c r="AG67" i="2"/>
  <c r="AJ7" i="2"/>
  <c r="AJ37" i="2"/>
  <c r="AJ66" i="2"/>
  <c r="AG66" i="2"/>
  <c r="AJ6" i="2"/>
  <c r="AJ36" i="2"/>
  <c r="AJ65" i="2"/>
  <c r="AG65" i="2"/>
  <c r="AJ5" i="2"/>
  <c r="AJ35" i="2"/>
  <c r="AJ64" i="2"/>
  <c r="AG64" i="2"/>
  <c r="AJ4" i="2"/>
  <c r="AJ34" i="2"/>
  <c r="AJ63" i="2"/>
  <c r="AG63" i="2"/>
  <c r="AJ33" i="2"/>
  <c r="AJ62" i="2"/>
  <c r="AG33" i="2"/>
  <c r="AH33" i="2"/>
  <c r="AI33" i="2"/>
  <c r="AI62" i="2"/>
  <c r="AH62" i="2"/>
  <c r="AG62" i="2"/>
  <c r="BA86" i="2"/>
  <c r="BD27" i="2"/>
  <c r="BD57" i="2"/>
  <c r="BD86" i="2"/>
  <c r="AJ27" i="5"/>
  <c r="AJ57" i="5"/>
  <c r="AJ86" i="5"/>
  <c r="AG86" i="5"/>
  <c r="AJ26" i="5"/>
  <c r="AJ56" i="5"/>
  <c r="AJ85" i="5"/>
  <c r="AG85" i="5"/>
  <c r="AJ25" i="5"/>
  <c r="AJ55" i="5"/>
  <c r="AJ84" i="5"/>
  <c r="AG84" i="5"/>
  <c r="AJ24" i="5"/>
  <c r="AJ54" i="5"/>
  <c r="AJ83" i="5"/>
  <c r="AG83" i="5"/>
  <c r="AJ23" i="5"/>
  <c r="AJ53" i="5"/>
  <c r="AJ82" i="5"/>
  <c r="AG82" i="5"/>
  <c r="AJ22" i="5"/>
  <c r="AJ52" i="5"/>
  <c r="AJ81" i="5"/>
  <c r="AG81" i="5"/>
  <c r="AJ21" i="5"/>
  <c r="AJ51" i="5"/>
  <c r="AJ80" i="5"/>
  <c r="AG80" i="5"/>
  <c r="AJ20" i="5"/>
  <c r="AJ50" i="5"/>
  <c r="AJ79" i="5"/>
  <c r="AG79" i="5"/>
  <c r="AJ19" i="5"/>
  <c r="AJ49" i="5"/>
  <c r="AJ78" i="5"/>
  <c r="AG78" i="5"/>
  <c r="AJ18" i="5"/>
  <c r="AJ48" i="5"/>
  <c r="AJ77" i="5"/>
  <c r="AG77" i="5"/>
  <c r="AJ17" i="5"/>
  <c r="AJ47" i="5"/>
  <c r="AJ76" i="5"/>
  <c r="AG76" i="5"/>
  <c r="AJ16" i="5"/>
  <c r="AJ46" i="5"/>
  <c r="AJ75" i="5"/>
  <c r="AG75" i="5"/>
  <c r="AJ15" i="5"/>
  <c r="AJ45" i="5"/>
  <c r="AJ74" i="5"/>
  <c r="AG74" i="5"/>
  <c r="AJ14" i="5"/>
  <c r="AJ44" i="5"/>
  <c r="AJ73" i="5"/>
  <c r="AG73" i="5"/>
  <c r="AJ13" i="5"/>
  <c r="AJ43" i="5"/>
  <c r="AJ72" i="5"/>
  <c r="AG72" i="5"/>
  <c r="AJ12" i="5"/>
  <c r="AJ42" i="5"/>
  <c r="AJ71" i="5"/>
  <c r="AG71" i="5"/>
  <c r="AJ11" i="5"/>
  <c r="AJ41" i="5"/>
  <c r="AJ70" i="5"/>
  <c r="AG70" i="5"/>
  <c r="AJ10" i="5"/>
  <c r="AJ40" i="5"/>
  <c r="AJ69" i="5"/>
  <c r="AG69" i="5"/>
  <c r="AJ9" i="5"/>
  <c r="AJ39" i="5"/>
  <c r="AJ68" i="5"/>
  <c r="AG68" i="5"/>
  <c r="AJ8" i="5"/>
  <c r="AJ38" i="5"/>
  <c r="AJ67" i="5"/>
  <c r="AG67" i="5"/>
  <c r="AJ7" i="5"/>
  <c r="AJ37" i="5"/>
  <c r="AJ66" i="5"/>
  <c r="AG66" i="5"/>
  <c r="AJ6" i="5"/>
  <c r="AJ36" i="5"/>
  <c r="AJ65" i="5"/>
  <c r="AG65" i="5"/>
  <c r="AJ5" i="5"/>
  <c r="AJ35" i="5"/>
  <c r="AJ64" i="5"/>
  <c r="AG64" i="5"/>
  <c r="AJ4" i="5"/>
  <c r="AJ34" i="5"/>
  <c r="AJ63" i="5"/>
  <c r="AG63" i="5"/>
  <c r="AJ33" i="5"/>
  <c r="AJ62" i="5"/>
  <c r="AG33" i="5"/>
  <c r="AH33" i="5"/>
  <c r="AI33" i="5"/>
  <c r="AI62" i="5"/>
  <c r="AH62" i="5"/>
  <c r="AG62" i="5"/>
  <c r="BX27" i="5"/>
  <c r="BX57" i="5"/>
  <c r="BX86" i="5"/>
  <c r="BU86" i="5"/>
  <c r="BN27" i="5"/>
  <c r="BN57" i="5"/>
  <c r="BN86" i="5"/>
  <c r="BK86" i="5"/>
  <c r="AT27" i="5"/>
  <c r="AT57" i="5"/>
  <c r="AT86" i="5"/>
  <c r="AQ86" i="5"/>
  <c r="Z27" i="5"/>
  <c r="Z57" i="5"/>
  <c r="Z86" i="5"/>
  <c r="W86" i="5"/>
  <c r="P27" i="5"/>
  <c r="P57" i="5"/>
  <c r="P86" i="5"/>
  <c r="M27" i="5"/>
  <c r="N27" i="5"/>
  <c r="O27" i="5"/>
  <c r="M57" i="5"/>
  <c r="N57" i="5"/>
  <c r="O57" i="5"/>
  <c r="O86" i="5"/>
  <c r="N86" i="5"/>
  <c r="M86" i="5"/>
  <c r="F86" i="5"/>
  <c r="C5" i="5"/>
  <c r="H86" i="5"/>
  <c r="C12" i="5"/>
  <c r="C14" i="5"/>
  <c r="G86" i="5"/>
  <c r="BX26" i="5"/>
  <c r="BX56" i="5"/>
  <c r="BX85" i="5"/>
  <c r="BU85" i="5"/>
  <c r="BN26" i="5"/>
  <c r="BN56" i="5"/>
  <c r="BN85" i="5"/>
  <c r="BK85" i="5"/>
  <c r="BD26" i="5"/>
  <c r="BD56" i="5"/>
  <c r="BD85" i="5"/>
  <c r="BA85" i="5"/>
  <c r="AT26" i="5"/>
  <c r="AT56" i="5"/>
  <c r="AT85" i="5"/>
  <c r="AQ85" i="5"/>
  <c r="Z26" i="5"/>
  <c r="Z56" i="5"/>
  <c r="Z85" i="5"/>
  <c r="W85" i="5"/>
  <c r="P26" i="5"/>
  <c r="P56" i="5"/>
  <c r="P85" i="5"/>
  <c r="M26" i="5"/>
  <c r="N26" i="5"/>
  <c r="O26" i="5"/>
  <c r="M56" i="5"/>
  <c r="N56" i="5"/>
  <c r="O56" i="5"/>
  <c r="O85" i="5"/>
  <c r="N85" i="5"/>
  <c r="M85" i="5"/>
  <c r="F85" i="5"/>
  <c r="H85" i="5"/>
  <c r="G85" i="5"/>
  <c r="BX25" i="5"/>
  <c r="BX55" i="5"/>
  <c r="BX84" i="5"/>
  <c r="BU84" i="5"/>
  <c r="BN25" i="5"/>
  <c r="BN55" i="5"/>
  <c r="BN84" i="5"/>
  <c r="BK84" i="5"/>
  <c r="BD25" i="5"/>
  <c r="BD55" i="5"/>
  <c r="BD84" i="5"/>
  <c r="BA84" i="5"/>
  <c r="AT25" i="5"/>
  <c r="AT55" i="5"/>
  <c r="AT84" i="5"/>
  <c r="AQ84" i="5"/>
  <c r="Z25" i="5"/>
  <c r="Z55" i="5"/>
  <c r="Z84" i="5"/>
  <c r="W84" i="5"/>
  <c r="P25" i="5"/>
  <c r="P55" i="5"/>
  <c r="P84" i="5"/>
  <c r="M25" i="5"/>
  <c r="N25" i="5"/>
  <c r="O25" i="5"/>
  <c r="M55" i="5"/>
  <c r="N55" i="5"/>
  <c r="O55" i="5"/>
  <c r="O84" i="5"/>
  <c r="N84" i="5"/>
  <c r="M84" i="5"/>
  <c r="F84" i="5"/>
  <c r="H84" i="5"/>
  <c r="G84" i="5"/>
  <c r="BX24" i="5"/>
  <c r="BX54" i="5"/>
  <c r="BX83" i="5"/>
  <c r="BU83" i="5"/>
  <c r="BN24" i="5"/>
  <c r="BN54" i="5"/>
  <c r="BN83" i="5"/>
  <c r="BK83" i="5"/>
  <c r="BD24" i="5"/>
  <c r="BD54" i="5"/>
  <c r="BD83" i="5"/>
  <c r="BA83" i="5"/>
  <c r="AT24" i="5"/>
  <c r="AT54" i="5"/>
  <c r="AT83" i="5"/>
  <c r="AQ83" i="5"/>
  <c r="Z24" i="5"/>
  <c r="Z54" i="5"/>
  <c r="Z83" i="5"/>
  <c r="W83" i="5"/>
  <c r="P24" i="5"/>
  <c r="P54" i="5"/>
  <c r="P83" i="5"/>
  <c r="M24" i="5"/>
  <c r="N24" i="5"/>
  <c r="O24" i="5"/>
  <c r="M54" i="5"/>
  <c r="N54" i="5"/>
  <c r="O54" i="5"/>
  <c r="O83" i="5"/>
  <c r="N83" i="5"/>
  <c r="M83" i="5"/>
  <c r="F83" i="5"/>
  <c r="H83" i="5"/>
  <c r="G83" i="5"/>
  <c r="BX23" i="5"/>
  <c r="BX53" i="5"/>
  <c r="BX82" i="5"/>
  <c r="BU82" i="5"/>
  <c r="BN23" i="5"/>
  <c r="BN53" i="5"/>
  <c r="BN82" i="5"/>
  <c r="BK82" i="5"/>
  <c r="BD23" i="5"/>
  <c r="BD53" i="5"/>
  <c r="BD82" i="5"/>
  <c r="BA82" i="5"/>
  <c r="AT23" i="5"/>
  <c r="AT53" i="5"/>
  <c r="AT82" i="5"/>
  <c r="AQ82" i="5"/>
  <c r="Z23" i="5"/>
  <c r="Z53" i="5"/>
  <c r="Z82" i="5"/>
  <c r="W82" i="5"/>
  <c r="P23" i="5"/>
  <c r="P53" i="5"/>
  <c r="P82" i="5"/>
  <c r="M23" i="5"/>
  <c r="N23" i="5"/>
  <c r="O23" i="5"/>
  <c r="M53" i="5"/>
  <c r="N53" i="5"/>
  <c r="O53" i="5"/>
  <c r="O82" i="5"/>
  <c r="N82" i="5"/>
  <c r="M82" i="5"/>
  <c r="F82" i="5"/>
  <c r="H82" i="5"/>
  <c r="G82" i="5"/>
  <c r="BX22" i="5"/>
  <c r="BX52" i="5"/>
  <c r="BX81" i="5"/>
  <c r="BU81" i="5"/>
  <c r="BN22" i="5"/>
  <c r="BN52" i="5"/>
  <c r="BN81" i="5"/>
  <c r="BK81" i="5"/>
  <c r="BD22" i="5"/>
  <c r="BD52" i="5"/>
  <c r="BD81" i="5"/>
  <c r="BA81" i="5"/>
  <c r="AT22" i="5"/>
  <c r="AT52" i="5"/>
  <c r="AT81" i="5"/>
  <c r="AQ81" i="5"/>
  <c r="Z22" i="5"/>
  <c r="Z52" i="5"/>
  <c r="Z81" i="5"/>
  <c r="W81" i="5"/>
  <c r="P22" i="5"/>
  <c r="P52" i="5"/>
  <c r="P81" i="5"/>
  <c r="M22" i="5"/>
  <c r="N22" i="5"/>
  <c r="O22" i="5"/>
  <c r="M52" i="5"/>
  <c r="N52" i="5"/>
  <c r="O52" i="5"/>
  <c r="O81" i="5"/>
  <c r="N81" i="5"/>
  <c r="M81" i="5"/>
  <c r="F81" i="5"/>
  <c r="H81" i="5"/>
  <c r="G81" i="5"/>
  <c r="BX21" i="5"/>
  <c r="BX51" i="5"/>
  <c r="BX80" i="5"/>
  <c r="BU80" i="5"/>
  <c r="BN21" i="5"/>
  <c r="BN51" i="5"/>
  <c r="BN80" i="5"/>
  <c r="BK80" i="5"/>
  <c r="BD21" i="5"/>
  <c r="BD51" i="5"/>
  <c r="BD80" i="5"/>
  <c r="BA80" i="5"/>
  <c r="AT21" i="5"/>
  <c r="AT51" i="5"/>
  <c r="AT80" i="5"/>
  <c r="AQ80" i="5"/>
  <c r="Z21" i="5"/>
  <c r="Z51" i="5"/>
  <c r="Z80" i="5"/>
  <c r="W80" i="5"/>
  <c r="P21" i="5"/>
  <c r="P51" i="5"/>
  <c r="P80" i="5"/>
  <c r="M21" i="5"/>
  <c r="N21" i="5"/>
  <c r="O21" i="5"/>
  <c r="M51" i="5"/>
  <c r="N51" i="5"/>
  <c r="O51" i="5"/>
  <c r="O80" i="5"/>
  <c r="N80" i="5"/>
  <c r="M80" i="5"/>
  <c r="F80" i="5"/>
  <c r="H80" i="5"/>
  <c r="G80" i="5"/>
  <c r="BX20" i="5"/>
  <c r="BX50" i="5"/>
  <c r="BX79" i="5"/>
  <c r="BU79" i="5"/>
  <c r="BN20" i="5"/>
  <c r="BN50" i="5"/>
  <c r="BN79" i="5"/>
  <c r="BK79" i="5"/>
  <c r="BD20" i="5"/>
  <c r="BD50" i="5"/>
  <c r="BD79" i="5"/>
  <c r="BA79" i="5"/>
  <c r="AT20" i="5"/>
  <c r="AT50" i="5"/>
  <c r="AT79" i="5"/>
  <c r="AQ79" i="5"/>
  <c r="Z20" i="5"/>
  <c r="Z50" i="5"/>
  <c r="Z79" i="5"/>
  <c r="W79" i="5"/>
  <c r="P20" i="5"/>
  <c r="P50" i="5"/>
  <c r="P79" i="5"/>
  <c r="M20" i="5"/>
  <c r="N20" i="5"/>
  <c r="O20" i="5"/>
  <c r="M50" i="5"/>
  <c r="N50" i="5"/>
  <c r="O50" i="5"/>
  <c r="O79" i="5"/>
  <c r="N79" i="5"/>
  <c r="M79" i="5"/>
  <c r="F79" i="5"/>
  <c r="H79" i="5"/>
  <c r="G79" i="5"/>
  <c r="BX19" i="5"/>
  <c r="BX49" i="5"/>
  <c r="BX78" i="5"/>
  <c r="BU78" i="5"/>
  <c r="BN19" i="5"/>
  <c r="BN49" i="5"/>
  <c r="BN78" i="5"/>
  <c r="BK78" i="5"/>
  <c r="BD19" i="5"/>
  <c r="BD49" i="5"/>
  <c r="BD78" i="5"/>
  <c r="BA78" i="5"/>
  <c r="AT19" i="5"/>
  <c r="AT49" i="5"/>
  <c r="AT78" i="5"/>
  <c r="AQ78" i="5"/>
  <c r="Z19" i="5"/>
  <c r="Z49" i="5"/>
  <c r="Z78" i="5"/>
  <c r="W78" i="5"/>
  <c r="P19" i="5"/>
  <c r="P49" i="5"/>
  <c r="P78" i="5"/>
  <c r="M19" i="5"/>
  <c r="N19" i="5"/>
  <c r="O19" i="5"/>
  <c r="M49" i="5"/>
  <c r="N49" i="5"/>
  <c r="O49" i="5"/>
  <c r="O78" i="5"/>
  <c r="N78" i="5"/>
  <c r="M78" i="5"/>
  <c r="F78" i="5"/>
  <c r="H78" i="5"/>
  <c r="G78" i="5"/>
  <c r="BX18" i="5"/>
  <c r="BX48" i="5"/>
  <c r="BX77" i="5"/>
  <c r="BU77" i="5"/>
  <c r="BN18" i="5"/>
  <c r="BN48" i="5"/>
  <c r="BN77" i="5"/>
  <c r="BK77" i="5"/>
  <c r="BD18" i="5"/>
  <c r="BD48" i="5"/>
  <c r="BD77" i="5"/>
  <c r="BA77" i="5"/>
  <c r="AT18" i="5"/>
  <c r="AT48" i="5"/>
  <c r="AT77" i="5"/>
  <c r="AQ77" i="5"/>
  <c r="Z18" i="5"/>
  <c r="Z48" i="5"/>
  <c r="Z77" i="5"/>
  <c r="W77" i="5"/>
  <c r="P18" i="5"/>
  <c r="P48" i="5"/>
  <c r="P77" i="5"/>
  <c r="M18" i="5"/>
  <c r="N18" i="5"/>
  <c r="O18" i="5"/>
  <c r="M48" i="5"/>
  <c r="N48" i="5"/>
  <c r="O48" i="5"/>
  <c r="O77" i="5"/>
  <c r="N77" i="5"/>
  <c r="M77" i="5"/>
  <c r="F77" i="5"/>
  <c r="H77" i="5"/>
  <c r="G77" i="5"/>
  <c r="BX17" i="5"/>
  <c r="BX47" i="5"/>
  <c r="BX76" i="5"/>
  <c r="BU76" i="5"/>
  <c r="BN17" i="5"/>
  <c r="BN47" i="5"/>
  <c r="BN76" i="5"/>
  <c r="BK76" i="5"/>
  <c r="BD17" i="5"/>
  <c r="BD47" i="5"/>
  <c r="BD76" i="5"/>
  <c r="BA76" i="5"/>
  <c r="AT17" i="5"/>
  <c r="AT47" i="5"/>
  <c r="AT76" i="5"/>
  <c r="AQ76" i="5"/>
  <c r="Z17" i="5"/>
  <c r="Z47" i="5"/>
  <c r="Z76" i="5"/>
  <c r="W76" i="5"/>
  <c r="P17" i="5"/>
  <c r="P47" i="5"/>
  <c r="P76" i="5"/>
  <c r="M17" i="5"/>
  <c r="N17" i="5"/>
  <c r="O17" i="5"/>
  <c r="M47" i="5"/>
  <c r="N47" i="5"/>
  <c r="O47" i="5"/>
  <c r="O76" i="5"/>
  <c r="N76" i="5"/>
  <c r="M76" i="5"/>
  <c r="F76" i="5"/>
  <c r="H76" i="5"/>
  <c r="G76" i="5"/>
  <c r="BX16" i="5"/>
  <c r="BX46" i="5"/>
  <c r="BX75" i="5"/>
  <c r="BU75" i="5"/>
  <c r="BN16" i="5"/>
  <c r="BN46" i="5"/>
  <c r="BN75" i="5"/>
  <c r="BK75" i="5"/>
  <c r="BD16" i="5"/>
  <c r="BD46" i="5"/>
  <c r="BD75" i="5"/>
  <c r="BA75" i="5"/>
  <c r="AT16" i="5"/>
  <c r="AT46" i="5"/>
  <c r="AT75" i="5"/>
  <c r="AQ75" i="5"/>
  <c r="Z16" i="5"/>
  <c r="Z46" i="5"/>
  <c r="Z75" i="5"/>
  <c r="W75" i="5"/>
  <c r="P16" i="5"/>
  <c r="P46" i="5"/>
  <c r="P75" i="5"/>
  <c r="M16" i="5"/>
  <c r="N16" i="5"/>
  <c r="O16" i="5"/>
  <c r="M46" i="5"/>
  <c r="N46" i="5"/>
  <c r="O46" i="5"/>
  <c r="O75" i="5"/>
  <c r="N75" i="5"/>
  <c r="M75" i="5"/>
  <c r="F75" i="5"/>
  <c r="H75" i="5"/>
  <c r="G75" i="5"/>
  <c r="BX15" i="5"/>
  <c r="BX45" i="5"/>
  <c r="BX74" i="5"/>
  <c r="BU74" i="5"/>
  <c r="BN15" i="5"/>
  <c r="BN45" i="5"/>
  <c r="BN74" i="5"/>
  <c r="BK74" i="5"/>
  <c r="BD15" i="5"/>
  <c r="BD45" i="5"/>
  <c r="BD74" i="5"/>
  <c r="BA74" i="5"/>
  <c r="AT15" i="5"/>
  <c r="AT45" i="5"/>
  <c r="AT74" i="5"/>
  <c r="AQ74" i="5"/>
  <c r="Z15" i="5"/>
  <c r="Z45" i="5"/>
  <c r="Z74" i="5"/>
  <c r="W74" i="5"/>
  <c r="P15" i="5"/>
  <c r="P45" i="5"/>
  <c r="P74" i="5"/>
  <c r="M15" i="5"/>
  <c r="N15" i="5"/>
  <c r="O15" i="5"/>
  <c r="M45" i="5"/>
  <c r="N45" i="5"/>
  <c r="O45" i="5"/>
  <c r="O74" i="5"/>
  <c r="N74" i="5"/>
  <c r="M74" i="5"/>
  <c r="F74" i="5"/>
  <c r="H74" i="5"/>
  <c r="G74" i="5"/>
  <c r="BX14" i="5"/>
  <c r="BX44" i="5"/>
  <c r="BX73" i="5"/>
  <c r="BU73" i="5"/>
  <c r="BN14" i="5"/>
  <c r="BN44" i="5"/>
  <c r="BN73" i="5"/>
  <c r="BK73" i="5"/>
  <c r="BD14" i="5"/>
  <c r="BD44" i="5"/>
  <c r="BD73" i="5"/>
  <c r="BA73" i="5"/>
  <c r="AT14" i="5"/>
  <c r="AT44" i="5"/>
  <c r="AT73" i="5"/>
  <c r="AQ73" i="5"/>
  <c r="Z14" i="5"/>
  <c r="Z44" i="5"/>
  <c r="Z73" i="5"/>
  <c r="W73" i="5"/>
  <c r="P14" i="5"/>
  <c r="P44" i="5"/>
  <c r="P73" i="5"/>
  <c r="M14" i="5"/>
  <c r="N14" i="5"/>
  <c r="O14" i="5"/>
  <c r="M44" i="5"/>
  <c r="N44" i="5"/>
  <c r="O44" i="5"/>
  <c r="O73" i="5"/>
  <c r="N73" i="5"/>
  <c r="M73" i="5"/>
  <c r="F73" i="5"/>
  <c r="H73" i="5"/>
  <c r="G73" i="5"/>
  <c r="BX13" i="5"/>
  <c r="BX43" i="5"/>
  <c r="BX72" i="5"/>
  <c r="BU72" i="5"/>
  <c r="BN13" i="5"/>
  <c r="BN43" i="5"/>
  <c r="BN72" i="5"/>
  <c r="BK72" i="5"/>
  <c r="BD13" i="5"/>
  <c r="BD43" i="5"/>
  <c r="BD72" i="5"/>
  <c r="BA72" i="5"/>
  <c r="AT13" i="5"/>
  <c r="AT43" i="5"/>
  <c r="AT72" i="5"/>
  <c r="AQ72" i="5"/>
  <c r="Z13" i="5"/>
  <c r="Z43" i="5"/>
  <c r="Z72" i="5"/>
  <c r="W72" i="5"/>
  <c r="P13" i="5"/>
  <c r="P43" i="5"/>
  <c r="P72" i="5"/>
  <c r="M13" i="5"/>
  <c r="N13" i="5"/>
  <c r="O13" i="5"/>
  <c r="M43" i="5"/>
  <c r="N43" i="5"/>
  <c r="O43" i="5"/>
  <c r="O72" i="5"/>
  <c r="N72" i="5"/>
  <c r="M72" i="5"/>
  <c r="F72" i="5"/>
  <c r="H72" i="5"/>
  <c r="G72" i="5"/>
  <c r="BX12" i="5"/>
  <c r="BX42" i="5"/>
  <c r="BX71" i="5"/>
  <c r="BU71" i="5"/>
  <c r="BN12" i="5"/>
  <c r="BN42" i="5"/>
  <c r="BN71" i="5"/>
  <c r="BK71" i="5"/>
  <c r="BD12" i="5"/>
  <c r="BD42" i="5"/>
  <c r="BD71" i="5"/>
  <c r="BA71" i="5"/>
  <c r="AT12" i="5"/>
  <c r="AT42" i="5"/>
  <c r="AT71" i="5"/>
  <c r="AQ71" i="5"/>
  <c r="Z12" i="5"/>
  <c r="Z42" i="5"/>
  <c r="Z71" i="5"/>
  <c r="W71" i="5"/>
  <c r="P12" i="5"/>
  <c r="P42" i="5"/>
  <c r="P71" i="5"/>
  <c r="M12" i="5"/>
  <c r="N12" i="5"/>
  <c r="O12" i="5"/>
  <c r="M42" i="5"/>
  <c r="N42" i="5"/>
  <c r="O42" i="5"/>
  <c r="O71" i="5"/>
  <c r="N71" i="5"/>
  <c r="M71" i="5"/>
  <c r="F71" i="5"/>
  <c r="H71" i="5"/>
  <c r="G71" i="5"/>
  <c r="BX11" i="5"/>
  <c r="BX41" i="5"/>
  <c r="BX70" i="5"/>
  <c r="BU70" i="5"/>
  <c r="BN11" i="5"/>
  <c r="BN41" i="5"/>
  <c r="BN70" i="5"/>
  <c r="BK70" i="5"/>
  <c r="BD11" i="5"/>
  <c r="BD41" i="5"/>
  <c r="BD70" i="5"/>
  <c r="BA70" i="5"/>
  <c r="AT11" i="5"/>
  <c r="AT41" i="5"/>
  <c r="AT70" i="5"/>
  <c r="AQ70" i="5"/>
  <c r="Z11" i="5"/>
  <c r="Z41" i="5"/>
  <c r="Z70" i="5"/>
  <c r="W70" i="5"/>
  <c r="P11" i="5"/>
  <c r="P41" i="5"/>
  <c r="P70" i="5"/>
  <c r="M11" i="5"/>
  <c r="N11" i="5"/>
  <c r="O11" i="5"/>
  <c r="M41" i="5"/>
  <c r="N41" i="5"/>
  <c r="O41" i="5"/>
  <c r="O70" i="5"/>
  <c r="N70" i="5"/>
  <c r="M70" i="5"/>
  <c r="F70" i="5"/>
  <c r="H70" i="5"/>
  <c r="G70" i="5"/>
  <c r="BX10" i="5"/>
  <c r="BX40" i="5"/>
  <c r="BX69" i="5"/>
  <c r="BU69" i="5"/>
  <c r="BN10" i="5"/>
  <c r="BN40" i="5"/>
  <c r="BN69" i="5"/>
  <c r="BK69" i="5"/>
  <c r="BD10" i="5"/>
  <c r="BD40" i="5"/>
  <c r="BD69" i="5"/>
  <c r="BA69" i="5"/>
  <c r="AT10" i="5"/>
  <c r="AT40" i="5"/>
  <c r="AT69" i="5"/>
  <c r="AQ69" i="5"/>
  <c r="Z10" i="5"/>
  <c r="Z40" i="5"/>
  <c r="Z69" i="5"/>
  <c r="W69" i="5"/>
  <c r="P10" i="5"/>
  <c r="P40" i="5"/>
  <c r="P69" i="5"/>
  <c r="M10" i="5"/>
  <c r="N10" i="5"/>
  <c r="O10" i="5"/>
  <c r="M40" i="5"/>
  <c r="N40" i="5"/>
  <c r="O40" i="5"/>
  <c r="O69" i="5"/>
  <c r="N69" i="5"/>
  <c r="M69" i="5"/>
  <c r="F69" i="5"/>
  <c r="H69" i="5"/>
  <c r="G69" i="5"/>
  <c r="BX9" i="5"/>
  <c r="BX39" i="5"/>
  <c r="BX68" i="5"/>
  <c r="BU68" i="5"/>
  <c r="BN9" i="5"/>
  <c r="BN39" i="5"/>
  <c r="BN68" i="5"/>
  <c r="BK68" i="5"/>
  <c r="BD9" i="5"/>
  <c r="BD39" i="5"/>
  <c r="BD68" i="5"/>
  <c r="BA68" i="5"/>
  <c r="AT9" i="5"/>
  <c r="AT39" i="5"/>
  <c r="AT68" i="5"/>
  <c r="AQ68" i="5"/>
  <c r="Z9" i="5"/>
  <c r="Z39" i="5"/>
  <c r="Z68" i="5"/>
  <c r="W68" i="5"/>
  <c r="P9" i="5"/>
  <c r="P39" i="5"/>
  <c r="P68" i="5"/>
  <c r="M9" i="5"/>
  <c r="N9" i="5"/>
  <c r="O9" i="5"/>
  <c r="M39" i="5"/>
  <c r="N39" i="5"/>
  <c r="O39" i="5"/>
  <c r="O68" i="5"/>
  <c r="N68" i="5"/>
  <c r="M68" i="5"/>
  <c r="F68" i="5"/>
  <c r="H68" i="5"/>
  <c r="G68" i="5"/>
  <c r="BX8" i="5"/>
  <c r="BX38" i="5"/>
  <c r="BX67" i="5"/>
  <c r="BU67" i="5"/>
  <c r="BN8" i="5"/>
  <c r="BN38" i="5"/>
  <c r="BN67" i="5"/>
  <c r="BK67" i="5"/>
  <c r="BD8" i="5"/>
  <c r="BD38" i="5"/>
  <c r="BD67" i="5"/>
  <c r="BA67" i="5"/>
  <c r="AT8" i="5"/>
  <c r="AT38" i="5"/>
  <c r="AT67" i="5"/>
  <c r="AQ67" i="5"/>
  <c r="Z8" i="5"/>
  <c r="Z38" i="5"/>
  <c r="Z67" i="5"/>
  <c r="W67" i="5"/>
  <c r="P8" i="5"/>
  <c r="P38" i="5"/>
  <c r="P67" i="5"/>
  <c r="M8" i="5"/>
  <c r="N8" i="5"/>
  <c r="O8" i="5"/>
  <c r="M38" i="5"/>
  <c r="N38" i="5"/>
  <c r="O38" i="5"/>
  <c r="O67" i="5"/>
  <c r="N67" i="5"/>
  <c r="M67" i="5"/>
  <c r="F67" i="5"/>
  <c r="H67" i="5"/>
  <c r="G67" i="5"/>
  <c r="BX7" i="5"/>
  <c r="BX37" i="5"/>
  <c r="BX66" i="5"/>
  <c r="BU66" i="5"/>
  <c r="BN7" i="5"/>
  <c r="BN37" i="5"/>
  <c r="BN66" i="5"/>
  <c r="BK66" i="5"/>
  <c r="BD7" i="5"/>
  <c r="BD37" i="5"/>
  <c r="BD66" i="5"/>
  <c r="BA66" i="5"/>
  <c r="AT7" i="5"/>
  <c r="AT37" i="5"/>
  <c r="AT66" i="5"/>
  <c r="AQ66" i="5"/>
  <c r="Z7" i="5"/>
  <c r="Z37" i="5"/>
  <c r="Z66" i="5"/>
  <c r="W66" i="5"/>
  <c r="P7" i="5"/>
  <c r="P37" i="5"/>
  <c r="P66" i="5"/>
  <c r="M7" i="5"/>
  <c r="N7" i="5"/>
  <c r="O7" i="5"/>
  <c r="M37" i="5"/>
  <c r="N37" i="5"/>
  <c r="O37" i="5"/>
  <c r="O66" i="5"/>
  <c r="N66" i="5"/>
  <c r="M66" i="5"/>
  <c r="F66" i="5"/>
  <c r="H66" i="5"/>
  <c r="G66" i="5"/>
  <c r="BX6" i="5"/>
  <c r="BX36" i="5"/>
  <c r="BX65" i="5"/>
  <c r="BU65" i="5"/>
  <c r="BN6" i="5"/>
  <c r="BN36" i="5"/>
  <c r="BN65" i="5"/>
  <c r="BK65" i="5"/>
  <c r="BD6" i="5"/>
  <c r="BD36" i="5"/>
  <c r="BD65" i="5"/>
  <c r="BA65" i="5"/>
  <c r="AT6" i="5"/>
  <c r="AT36" i="5"/>
  <c r="AT65" i="5"/>
  <c r="AQ65" i="5"/>
  <c r="Z6" i="5"/>
  <c r="Z36" i="5"/>
  <c r="Z65" i="5"/>
  <c r="W65" i="5"/>
  <c r="P6" i="5"/>
  <c r="P36" i="5"/>
  <c r="P65" i="5"/>
  <c r="M6" i="5"/>
  <c r="N6" i="5"/>
  <c r="O6" i="5"/>
  <c r="M36" i="5"/>
  <c r="N36" i="5"/>
  <c r="O36" i="5"/>
  <c r="O65" i="5"/>
  <c r="N65" i="5"/>
  <c r="M65" i="5"/>
  <c r="F65" i="5"/>
  <c r="H65" i="5"/>
  <c r="G65" i="5"/>
  <c r="BX5" i="5"/>
  <c r="BX35" i="5"/>
  <c r="BX64" i="5"/>
  <c r="BU64" i="5"/>
  <c r="BN5" i="5"/>
  <c r="BN35" i="5"/>
  <c r="BN64" i="5"/>
  <c r="BK64" i="5"/>
  <c r="BD5" i="5"/>
  <c r="BD35" i="5"/>
  <c r="BD64" i="5"/>
  <c r="BA64" i="5"/>
  <c r="AT5" i="5"/>
  <c r="AT35" i="5"/>
  <c r="AT64" i="5"/>
  <c r="AQ64" i="5"/>
  <c r="Z5" i="5"/>
  <c r="Z35" i="5"/>
  <c r="Z64" i="5"/>
  <c r="W64" i="5"/>
  <c r="P5" i="5"/>
  <c r="P35" i="5"/>
  <c r="P64" i="5"/>
  <c r="M5" i="5"/>
  <c r="N5" i="5"/>
  <c r="O5" i="5"/>
  <c r="M35" i="5"/>
  <c r="N35" i="5"/>
  <c r="O35" i="5"/>
  <c r="O64" i="5"/>
  <c r="N64" i="5"/>
  <c r="M64" i="5"/>
  <c r="F64" i="5"/>
  <c r="H64" i="5"/>
  <c r="G64" i="5"/>
  <c r="BX4" i="5"/>
  <c r="BX34" i="5"/>
  <c r="BX63" i="5"/>
  <c r="BU63" i="5"/>
  <c r="BN4" i="5"/>
  <c r="BN34" i="5"/>
  <c r="BN63" i="5"/>
  <c r="BK63" i="5"/>
  <c r="BD4" i="5"/>
  <c r="BD34" i="5"/>
  <c r="BD63" i="5"/>
  <c r="BA63" i="5"/>
  <c r="AT4" i="5"/>
  <c r="AT34" i="5"/>
  <c r="AT63" i="5"/>
  <c r="AQ63" i="5"/>
  <c r="Z4" i="5"/>
  <c r="Z34" i="5"/>
  <c r="Z63" i="5"/>
  <c r="W63" i="5"/>
  <c r="P4" i="5"/>
  <c r="P34" i="5"/>
  <c r="P63" i="5"/>
  <c r="M4" i="5"/>
  <c r="N4" i="5"/>
  <c r="O4" i="5"/>
  <c r="M34" i="5"/>
  <c r="N34" i="5"/>
  <c r="O34" i="5"/>
  <c r="O63" i="5"/>
  <c r="N63" i="5"/>
  <c r="M63" i="5"/>
  <c r="F63" i="5"/>
  <c r="H63" i="5"/>
  <c r="G63" i="5"/>
  <c r="BX62" i="5"/>
  <c r="BW62" i="5"/>
  <c r="BV62" i="5"/>
  <c r="BU62" i="5"/>
  <c r="BN33" i="5"/>
  <c r="BN62" i="5"/>
  <c r="BK33" i="5"/>
  <c r="BL33" i="5"/>
  <c r="BM33" i="5"/>
  <c r="BM62" i="5"/>
  <c r="BL62" i="5"/>
  <c r="BK62" i="5"/>
  <c r="BD33" i="5"/>
  <c r="BD62" i="5"/>
  <c r="BA33" i="5"/>
  <c r="BB33" i="5"/>
  <c r="BC33" i="5"/>
  <c r="BC62" i="5"/>
  <c r="BB62" i="5"/>
  <c r="BA62" i="5"/>
  <c r="AT33" i="5"/>
  <c r="AT62" i="5"/>
  <c r="AQ33" i="5"/>
  <c r="AR33" i="5"/>
  <c r="AS33" i="5"/>
  <c r="AS62" i="5"/>
  <c r="AR62" i="5"/>
  <c r="AQ62" i="5"/>
  <c r="Z3" i="5"/>
  <c r="Z33" i="5"/>
  <c r="Z62" i="5"/>
  <c r="W3" i="5"/>
  <c r="X3" i="5"/>
  <c r="Y3" i="5"/>
  <c r="W33" i="5"/>
  <c r="X33" i="5"/>
  <c r="Y33" i="5"/>
  <c r="Y62" i="5"/>
  <c r="X62" i="5"/>
  <c r="W62" i="5"/>
  <c r="P3" i="5"/>
  <c r="P33" i="5"/>
  <c r="P62" i="5"/>
  <c r="M3" i="5"/>
  <c r="N3" i="5"/>
  <c r="O3" i="5"/>
  <c r="M33" i="5"/>
  <c r="N33" i="5"/>
  <c r="O33" i="5"/>
  <c r="O62" i="5"/>
  <c r="N62" i="5"/>
  <c r="M62" i="5"/>
  <c r="F62" i="5"/>
  <c r="H62" i="5"/>
  <c r="G62" i="5"/>
  <c r="BT57" i="5"/>
  <c r="BJ57" i="5"/>
  <c r="AZ57" i="5"/>
  <c r="AP57" i="5"/>
  <c r="AF57" i="5"/>
  <c r="V57" i="5"/>
  <c r="L57" i="5"/>
  <c r="F57" i="5"/>
  <c r="H57" i="5"/>
  <c r="G57" i="5"/>
  <c r="BT56" i="5"/>
  <c r="BJ56" i="5"/>
  <c r="AZ56" i="5"/>
  <c r="AP56" i="5"/>
  <c r="AF56" i="5"/>
  <c r="V56" i="5"/>
  <c r="L56" i="5"/>
  <c r="F56" i="5"/>
  <c r="H56" i="5"/>
  <c r="G56" i="5"/>
  <c r="BT55" i="5"/>
  <c r="BJ55" i="5"/>
  <c r="AZ55" i="5"/>
  <c r="AP55" i="5"/>
  <c r="AF55" i="5"/>
  <c r="V55" i="5"/>
  <c r="L55" i="5"/>
  <c r="F55" i="5"/>
  <c r="H55" i="5"/>
  <c r="G55" i="5"/>
  <c r="BT54" i="5"/>
  <c r="BJ54" i="5"/>
  <c r="AZ54" i="5"/>
  <c r="AP54" i="5"/>
  <c r="AF54" i="5"/>
  <c r="V54" i="5"/>
  <c r="L54" i="5"/>
  <c r="F54" i="5"/>
  <c r="H54" i="5"/>
  <c r="G54" i="5"/>
  <c r="BT53" i="5"/>
  <c r="BJ53" i="5"/>
  <c r="AZ53" i="5"/>
  <c r="AP53" i="5"/>
  <c r="AF53" i="5"/>
  <c r="V53" i="5"/>
  <c r="L53" i="5"/>
  <c r="F53" i="5"/>
  <c r="H53" i="5"/>
  <c r="G53" i="5"/>
  <c r="BT52" i="5"/>
  <c r="BJ52" i="5"/>
  <c r="AZ52" i="5"/>
  <c r="AP52" i="5"/>
  <c r="AF52" i="5"/>
  <c r="V52" i="5"/>
  <c r="L52" i="5"/>
  <c r="F52" i="5"/>
  <c r="H52" i="5"/>
  <c r="G52" i="5"/>
  <c r="BT51" i="5"/>
  <c r="BJ51" i="5"/>
  <c r="AZ51" i="5"/>
  <c r="AP51" i="5"/>
  <c r="AF51" i="5"/>
  <c r="V51" i="5"/>
  <c r="L51" i="5"/>
  <c r="F51" i="5"/>
  <c r="H51" i="5"/>
  <c r="G51" i="5"/>
  <c r="BT50" i="5"/>
  <c r="BJ50" i="5"/>
  <c r="AZ50" i="5"/>
  <c r="AP50" i="5"/>
  <c r="AF50" i="5"/>
  <c r="V50" i="5"/>
  <c r="L50" i="5"/>
  <c r="F50" i="5"/>
  <c r="H50" i="5"/>
  <c r="G50" i="5"/>
  <c r="BT49" i="5"/>
  <c r="BJ49" i="5"/>
  <c r="AZ49" i="5"/>
  <c r="AP49" i="5"/>
  <c r="AF49" i="5"/>
  <c r="V49" i="5"/>
  <c r="L49" i="5"/>
  <c r="F49" i="5"/>
  <c r="H49" i="5"/>
  <c r="G49" i="5"/>
  <c r="BT48" i="5"/>
  <c r="BJ48" i="5"/>
  <c r="AZ48" i="5"/>
  <c r="AP48" i="5"/>
  <c r="AF48" i="5"/>
  <c r="V48" i="5"/>
  <c r="L48" i="5"/>
  <c r="F48" i="5"/>
  <c r="H48" i="5"/>
  <c r="G48" i="5"/>
  <c r="BT47" i="5"/>
  <c r="BJ47" i="5"/>
  <c r="AZ47" i="5"/>
  <c r="AP47" i="5"/>
  <c r="AF47" i="5"/>
  <c r="V47" i="5"/>
  <c r="L47" i="5"/>
  <c r="F47" i="5"/>
  <c r="H47" i="5"/>
  <c r="G47" i="5"/>
  <c r="BT46" i="5"/>
  <c r="BJ46" i="5"/>
  <c r="AZ46" i="5"/>
  <c r="AP46" i="5"/>
  <c r="AF46" i="5"/>
  <c r="V46" i="5"/>
  <c r="L46" i="5"/>
  <c r="F46" i="5"/>
  <c r="H46" i="5"/>
  <c r="G46" i="5"/>
  <c r="BT45" i="5"/>
  <c r="BJ45" i="5"/>
  <c r="AZ45" i="5"/>
  <c r="AP45" i="5"/>
  <c r="AF45" i="5"/>
  <c r="V45" i="5"/>
  <c r="L45" i="5"/>
  <c r="F45" i="5"/>
  <c r="H45" i="5"/>
  <c r="G45" i="5"/>
  <c r="BT44" i="5"/>
  <c r="BJ44" i="5"/>
  <c r="AZ44" i="5"/>
  <c r="AP44" i="5"/>
  <c r="AF44" i="5"/>
  <c r="V44" i="5"/>
  <c r="L44" i="5"/>
  <c r="F44" i="5"/>
  <c r="H44" i="5"/>
  <c r="G44" i="5"/>
  <c r="C41" i="5"/>
  <c r="C42" i="5"/>
  <c r="C44" i="5"/>
  <c r="BT43" i="5"/>
  <c r="BJ43" i="5"/>
  <c r="AZ43" i="5"/>
  <c r="AP43" i="5"/>
  <c r="AF43" i="5"/>
  <c r="V43" i="5"/>
  <c r="L43" i="5"/>
  <c r="F43" i="5"/>
  <c r="H43" i="5"/>
  <c r="G43" i="5"/>
  <c r="BT42" i="5"/>
  <c r="BJ42" i="5"/>
  <c r="AZ42" i="5"/>
  <c r="AP42" i="5"/>
  <c r="AF42" i="5"/>
  <c r="V42" i="5"/>
  <c r="L42" i="5"/>
  <c r="F42" i="5"/>
  <c r="H42" i="5"/>
  <c r="G42" i="5"/>
  <c r="BT41" i="5"/>
  <c r="BJ41" i="5"/>
  <c r="AZ41" i="5"/>
  <c r="AP41" i="5"/>
  <c r="AF41" i="5"/>
  <c r="V41" i="5"/>
  <c r="L41" i="5"/>
  <c r="F41" i="5"/>
  <c r="H41" i="5"/>
  <c r="G41" i="5"/>
  <c r="BT40" i="5"/>
  <c r="BJ40" i="5"/>
  <c r="AZ40" i="5"/>
  <c r="AP40" i="5"/>
  <c r="AF40" i="5"/>
  <c r="V40" i="5"/>
  <c r="L40" i="5"/>
  <c r="F40" i="5"/>
  <c r="H40" i="5"/>
  <c r="G40" i="5"/>
  <c r="BT39" i="5"/>
  <c r="BJ39" i="5"/>
  <c r="AZ39" i="5"/>
  <c r="AP39" i="5"/>
  <c r="AF39" i="5"/>
  <c r="V39" i="5"/>
  <c r="L39" i="5"/>
  <c r="F39" i="5"/>
  <c r="H39" i="5"/>
  <c r="G39" i="5"/>
  <c r="BT38" i="5"/>
  <c r="BJ38" i="5"/>
  <c r="AZ38" i="5"/>
  <c r="AP38" i="5"/>
  <c r="AF38" i="5"/>
  <c r="V38" i="5"/>
  <c r="L38" i="5"/>
  <c r="F38" i="5"/>
  <c r="H38" i="5"/>
  <c r="G38" i="5"/>
  <c r="C38" i="5"/>
  <c r="BT37" i="5"/>
  <c r="BJ37" i="5"/>
  <c r="AZ37" i="5"/>
  <c r="AP37" i="5"/>
  <c r="AF37" i="5"/>
  <c r="V37" i="5"/>
  <c r="L37" i="5"/>
  <c r="F37" i="5"/>
  <c r="H37" i="5"/>
  <c r="G37" i="5"/>
  <c r="C37" i="5"/>
  <c r="BT36" i="5"/>
  <c r="BJ36" i="5"/>
  <c r="AZ36" i="5"/>
  <c r="AP36" i="5"/>
  <c r="AF36" i="5"/>
  <c r="V36" i="5"/>
  <c r="L36" i="5"/>
  <c r="F36" i="5"/>
  <c r="H36" i="5"/>
  <c r="G36" i="5"/>
  <c r="BT35" i="5"/>
  <c r="BJ35" i="5"/>
  <c r="AZ35" i="5"/>
  <c r="AP35" i="5"/>
  <c r="AF35" i="5"/>
  <c r="V35" i="5"/>
  <c r="L35" i="5"/>
  <c r="F35" i="5"/>
  <c r="H35" i="5"/>
  <c r="G35" i="5"/>
  <c r="C35" i="5"/>
  <c r="BT34" i="5"/>
  <c r="BJ34" i="5"/>
  <c r="AZ34" i="5"/>
  <c r="AP34" i="5"/>
  <c r="AF34" i="5"/>
  <c r="V34" i="5"/>
  <c r="L34" i="5"/>
  <c r="F34" i="5"/>
  <c r="H34" i="5"/>
  <c r="G34" i="5"/>
  <c r="C34" i="5"/>
  <c r="BJ33" i="5"/>
  <c r="AZ33" i="5"/>
  <c r="AP33" i="5"/>
  <c r="AF33" i="5"/>
  <c r="V33" i="5"/>
  <c r="L33" i="5"/>
  <c r="F33" i="5"/>
  <c r="H33" i="5"/>
  <c r="G33" i="5"/>
  <c r="BT27" i="5"/>
  <c r="BJ27" i="5"/>
  <c r="AZ27" i="5"/>
  <c r="AP27" i="5"/>
  <c r="AF27" i="5"/>
  <c r="V27" i="5"/>
  <c r="L27" i="5"/>
  <c r="F27" i="5"/>
  <c r="H27" i="5"/>
  <c r="G27" i="5"/>
  <c r="BT26" i="5"/>
  <c r="BJ26" i="5"/>
  <c r="AZ26" i="5"/>
  <c r="AP26" i="5"/>
  <c r="AF26" i="5"/>
  <c r="V26" i="5"/>
  <c r="L26" i="5"/>
  <c r="F26" i="5"/>
  <c r="H26" i="5"/>
  <c r="G26" i="5"/>
  <c r="BT25" i="5"/>
  <c r="BJ25" i="5"/>
  <c r="AZ25" i="5"/>
  <c r="AP25" i="5"/>
  <c r="AF25" i="5"/>
  <c r="V25" i="5"/>
  <c r="L25" i="5"/>
  <c r="F25" i="5"/>
  <c r="H25" i="5"/>
  <c r="G25" i="5"/>
  <c r="BT24" i="5"/>
  <c r="BJ24" i="5"/>
  <c r="AZ24" i="5"/>
  <c r="AP24" i="5"/>
  <c r="AF24" i="5"/>
  <c r="V24" i="5"/>
  <c r="L24" i="5"/>
  <c r="F24" i="5"/>
  <c r="H24" i="5"/>
  <c r="G24" i="5"/>
  <c r="BT23" i="5"/>
  <c r="BJ23" i="5"/>
  <c r="AZ23" i="5"/>
  <c r="AP23" i="5"/>
  <c r="AF23" i="5"/>
  <c r="V23" i="5"/>
  <c r="L23" i="5"/>
  <c r="F23" i="5"/>
  <c r="H23" i="5"/>
  <c r="G23" i="5"/>
  <c r="BT22" i="5"/>
  <c r="BJ22" i="5"/>
  <c r="AZ22" i="5"/>
  <c r="AP22" i="5"/>
  <c r="AF22" i="5"/>
  <c r="V22" i="5"/>
  <c r="L22" i="5"/>
  <c r="F22" i="5"/>
  <c r="H22" i="5"/>
  <c r="G22" i="5"/>
  <c r="BT21" i="5"/>
  <c r="BJ21" i="5"/>
  <c r="AZ21" i="5"/>
  <c r="AP21" i="5"/>
  <c r="AF21" i="5"/>
  <c r="V21" i="5"/>
  <c r="L21" i="5"/>
  <c r="F21" i="5"/>
  <c r="H21" i="5"/>
  <c r="G21" i="5"/>
  <c r="BT20" i="5"/>
  <c r="BJ20" i="5"/>
  <c r="AZ20" i="5"/>
  <c r="AP20" i="5"/>
  <c r="AF20" i="5"/>
  <c r="V20" i="5"/>
  <c r="L20" i="5"/>
  <c r="F20" i="5"/>
  <c r="H20" i="5"/>
  <c r="G20" i="5"/>
  <c r="BT19" i="5"/>
  <c r="BJ19" i="5"/>
  <c r="AZ19" i="5"/>
  <c r="AP19" i="5"/>
  <c r="AF19" i="5"/>
  <c r="V19" i="5"/>
  <c r="L19" i="5"/>
  <c r="F19" i="5"/>
  <c r="H19" i="5"/>
  <c r="G19" i="5"/>
  <c r="BT18" i="5"/>
  <c r="BJ18" i="5"/>
  <c r="AZ18" i="5"/>
  <c r="AP18" i="5"/>
  <c r="AF18" i="5"/>
  <c r="V18" i="5"/>
  <c r="L18" i="5"/>
  <c r="F18" i="5"/>
  <c r="H18" i="5"/>
  <c r="G18" i="5"/>
  <c r="BT17" i="5"/>
  <c r="BJ17" i="5"/>
  <c r="AZ17" i="5"/>
  <c r="AP17" i="5"/>
  <c r="AF17" i="5"/>
  <c r="V17" i="5"/>
  <c r="L17" i="5"/>
  <c r="F17" i="5"/>
  <c r="H17" i="5"/>
  <c r="G17" i="5"/>
  <c r="BT16" i="5"/>
  <c r="BJ16" i="5"/>
  <c r="AZ16" i="5"/>
  <c r="AP16" i="5"/>
  <c r="AF16" i="5"/>
  <c r="V16" i="5"/>
  <c r="L16" i="5"/>
  <c r="F16" i="5"/>
  <c r="H16" i="5"/>
  <c r="G16" i="5"/>
  <c r="BT15" i="5"/>
  <c r="BJ15" i="5"/>
  <c r="AZ15" i="5"/>
  <c r="AP15" i="5"/>
  <c r="AF15" i="5"/>
  <c r="V15" i="5"/>
  <c r="L15" i="5"/>
  <c r="F15" i="5"/>
  <c r="H15" i="5"/>
  <c r="G15" i="5"/>
  <c r="BT14" i="5"/>
  <c r="BJ14" i="5"/>
  <c r="AZ14" i="5"/>
  <c r="AP14" i="5"/>
  <c r="AF14" i="5"/>
  <c r="V14" i="5"/>
  <c r="L14" i="5"/>
  <c r="F14" i="5"/>
  <c r="H14" i="5"/>
  <c r="G14" i="5"/>
  <c r="BT13" i="5"/>
  <c r="BJ13" i="5"/>
  <c r="AZ13" i="5"/>
  <c r="AP13" i="5"/>
  <c r="AF13" i="5"/>
  <c r="V13" i="5"/>
  <c r="L13" i="5"/>
  <c r="F13" i="5"/>
  <c r="H13" i="5"/>
  <c r="G13" i="5"/>
  <c r="BT12" i="5"/>
  <c r="BJ12" i="5"/>
  <c r="AZ12" i="5"/>
  <c r="AP12" i="5"/>
  <c r="AF12" i="5"/>
  <c r="V12" i="5"/>
  <c r="L12" i="5"/>
  <c r="F12" i="5"/>
  <c r="H12" i="5"/>
  <c r="G12" i="5"/>
  <c r="BT11" i="5"/>
  <c r="BJ11" i="5"/>
  <c r="AZ11" i="5"/>
  <c r="AP11" i="5"/>
  <c r="AF11" i="5"/>
  <c r="V11" i="5"/>
  <c r="L11" i="5"/>
  <c r="F11" i="5"/>
  <c r="H11" i="5"/>
  <c r="G11" i="5"/>
  <c r="BT10" i="5"/>
  <c r="BJ10" i="5"/>
  <c r="AZ10" i="5"/>
  <c r="AP10" i="5"/>
  <c r="AF10" i="5"/>
  <c r="V10" i="5"/>
  <c r="L10" i="5"/>
  <c r="F10" i="5"/>
  <c r="H10" i="5"/>
  <c r="G10" i="5"/>
  <c r="BT9" i="5"/>
  <c r="BJ9" i="5"/>
  <c r="AZ9" i="5"/>
  <c r="AP9" i="5"/>
  <c r="AF9" i="5"/>
  <c r="V9" i="5"/>
  <c r="L9" i="5"/>
  <c r="F9" i="5"/>
  <c r="H9" i="5"/>
  <c r="G9" i="5"/>
  <c r="BT8" i="5"/>
  <c r="BJ8" i="5"/>
  <c r="AZ8" i="5"/>
  <c r="AP8" i="5"/>
  <c r="AF8" i="5"/>
  <c r="V8" i="5"/>
  <c r="L8" i="5"/>
  <c r="F8" i="5"/>
  <c r="H8" i="5"/>
  <c r="G8" i="5"/>
  <c r="C8" i="5"/>
  <c r="BT7" i="5"/>
  <c r="BJ7" i="5"/>
  <c r="AZ7" i="5"/>
  <c r="AP7" i="5"/>
  <c r="AF7" i="5"/>
  <c r="V7" i="5"/>
  <c r="L7" i="5"/>
  <c r="F7" i="5"/>
  <c r="H7" i="5"/>
  <c r="G7" i="5"/>
  <c r="BT6" i="5"/>
  <c r="BJ6" i="5"/>
  <c r="AZ6" i="5"/>
  <c r="AP6" i="5"/>
  <c r="AF6" i="5"/>
  <c r="V6" i="5"/>
  <c r="L6" i="5"/>
  <c r="F6" i="5"/>
  <c r="H6" i="5"/>
  <c r="G6" i="5"/>
  <c r="BT5" i="5"/>
  <c r="BJ5" i="5"/>
  <c r="AZ5" i="5"/>
  <c r="AP5" i="5"/>
  <c r="AF5" i="5"/>
  <c r="V5" i="5"/>
  <c r="L5" i="5"/>
  <c r="F5" i="5"/>
  <c r="H5" i="5"/>
  <c r="G5" i="5"/>
  <c r="BT4" i="5"/>
  <c r="BJ4" i="5"/>
  <c r="AZ4" i="5"/>
  <c r="AP4" i="5"/>
  <c r="AF4" i="5"/>
  <c r="V4" i="5"/>
  <c r="L4" i="5"/>
  <c r="F4" i="5"/>
  <c r="H4" i="5"/>
  <c r="G4" i="5"/>
  <c r="C4" i="5"/>
  <c r="V3" i="5"/>
  <c r="L3" i="5"/>
  <c r="F3" i="5"/>
  <c r="H3" i="5"/>
  <c r="G3" i="5"/>
  <c r="BU83" i="2"/>
  <c r="BU84" i="2"/>
  <c r="BU85" i="2"/>
  <c r="BU86" i="2"/>
  <c r="BK83" i="2"/>
  <c r="BK84" i="2"/>
  <c r="BK85" i="2"/>
  <c r="BK86" i="2"/>
  <c r="BA83" i="2"/>
  <c r="BD24" i="2"/>
  <c r="BD54" i="2"/>
  <c r="BD83" i="2"/>
  <c r="BA84" i="2"/>
  <c r="BD25" i="2"/>
  <c r="BD55" i="2"/>
  <c r="BD84" i="2"/>
  <c r="BA85" i="2"/>
  <c r="BD26" i="2"/>
  <c r="BD56" i="2"/>
  <c r="BD85" i="2"/>
  <c r="AQ83" i="2"/>
  <c r="AT24" i="2"/>
  <c r="AT54" i="2"/>
  <c r="AT83" i="2"/>
  <c r="AQ84" i="2"/>
  <c r="AT25" i="2"/>
  <c r="AT55" i="2"/>
  <c r="AT84" i="2"/>
  <c r="AQ85" i="2"/>
  <c r="AT26" i="2"/>
  <c r="AT56" i="2"/>
  <c r="AT85" i="2"/>
  <c r="AQ86" i="2"/>
  <c r="AT27" i="2"/>
  <c r="AT57" i="2"/>
  <c r="AT86" i="2"/>
  <c r="W83" i="2"/>
  <c r="Z24" i="2"/>
  <c r="Z54" i="2"/>
  <c r="Z83" i="2"/>
  <c r="W84" i="2"/>
  <c r="Z25" i="2"/>
  <c r="Z55" i="2"/>
  <c r="Z84" i="2"/>
  <c r="W85" i="2"/>
  <c r="Z26" i="2"/>
  <c r="Z56" i="2"/>
  <c r="Z85" i="2"/>
  <c r="W86" i="2"/>
  <c r="Z27" i="2"/>
  <c r="Z57" i="2"/>
  <c r="Z86" i="2"/>
  <c r="N24" i="2"/>
  <c r="N54" i="2"/>
  <c r="N83" i="2"/>
  <c r="M24" i="2"/>
  <c r="O24" i="2"/>
  <c r="M54" i="2"/>
  <c r="O54" i="2"/>
  <c r="O83" i="2"/>
  <c r="P24" i="2"/>
  <c r="P54" i="2"/>
  <c r="P83" i="2"/>
  <c r="N25" i="2"/>
  <c r="N55" i="2"/>
  <c r="N84" i="2"/>
  <c r="M25" i="2"/>
  <c r="O25" i="2"/>
  <c r="M55" i="2"/>
  <c r="O55" i="2"/>
  <c r="O84" i="2"/>
  <c r="P25" i="2"/>
  <c r="P55" i="2"/>
  <c r="P84" i="2"/>
  <c r="N26" i="2"/>
  <c r="N56" i="2"/>
  <c r="N85" i="2"/>
  <c r="M26" i="2"/>
  <c r="O26" i="2"/>
  <c r="M56" i="2"/>
  <c r="O56" i="2"/>
  <c r="O85" i="2"/>
  <c r="P26" i="2"/>
  <c r="P56" i="2"/>
  <c r="P85" i="2"/>
  <c r="N27" i="2"/>
  <c r="N57" i="2"/>
  <c r="N86" i="2"/>
  <c r="M27" i="2"/>
  <c r="O27" i="2"/>
  <c r="M57" i="2"/>
  <c r="O57" i="2"/>
  <c r="O86" i="2"/>
  <c r="P27" i="2"/>
  <c r="P57" i="2"/>
  <c r="P86" i="2"/>
  <c r="P23" i="2"/>
  <c r="P53" i="2"/>
  <c r="P82" i="2"/>
  <c r="M23" i="2"/>
  <c r="N23" i="2"/>
  <c r="O23" i="2"/>
  <c r="M53" i="2"/>
  <c r="N53" i="2"/>
  <c r="O53" i="2"/>
  <c r="O82" i="2"/>
  <c r="N82" i="2"/>
  <c r="M82" i="2"/>
  <c r="P22" i="2"/>
  <c r="P52" i="2"/>
  <c r="P81" i="2"/>
  <c r="M22" i="2"/>
  <c r="N22" i="2"/>
  <c r="O22" i="2"/>
  <c r="M52" i="2"/>
  <c r="N52" i="2"/>
  <c r="O52" i="2"/>
  <c r="O81" i="2"/>
  <c r="N81" i="2"/>
  <c r="M81" i="2"/>
  <c r="P21" i="2"/>
  <c r="P51" i="2"/>
  <c r="P80" i="2"/>
  <c r="M21" i="2"/>
  <c r="N21" i="2"/>
  <c r="O21" i="2"/>
  <c r="M51" i="2"/>
  <c r="N51" i="2"/>
  <c r="O51" i="2"/>
  <c r="O80" i="2"/>
  <c r="N80" i="2"/>
  <c r="M80" i="2"/>
  <c r="P20" i="2"/>
  <c r="P50" i="2"/>
  <c r="P79" i="2"/>
  <c r="M20" i="2"/>
  <c r="N20" i="2"/>
  <c r="O20" i="2"/>
  <c r="M50" i="2"/>
  <c r="N50" i="2"/>
  <c r="O50" i="2"/>
  <c r="O79" i="2"/>
  <c r="N79" i="2"/>
  <c r="M79" i="2"/>
  <c r="P19" i="2"/>
  <c r="P49" i="2"/>
  <c r="P78" i="2"/>
  <c r="M19" i="2"/>
  <c r="N19" i="2"/>
  <c r="O19" i="2"/>
  <c r="M49" i="2"/>
  <c r="N49" i="2"/>
  <c r="O49" i="2"/>
  <c r="O78" i="2"/>
  <c r="N78" i="2"/>
  <c r="M78" i="2"/>
  <c r="P18" i="2"/>
  <c r="P48" i="2"/>
  <c r="P77" i="2"/>
  <c r="M18" i="2"/>
  <c r="N18" i="2"/>
  <c r="O18" i="2"/>
  <c r="M48" i="2"/>
  <c r="N48" i="2"/>
  <c r="O48" i="2"/>
  <c r="O77" i="2"/>
  <c r="N77" i="2"/>
  <c r="M77" i="2"/>
  <c r="P17" i="2"/>
  <c r="P47" i="2"/>
  <c r="P76" i="2"/>
  <c r="M17" i="2"/>
  <c r="N17" i="2"/>
  <c r="O17" i="2"/>
  <c r="M47" i="2"/>
  <c r="N47" i="2"/>
  <c r="O47" i="2"/>
  <c r="O76" i="2"/>
  <c r="N76" i="2"/>
  <c r="M76" i="2"/>
  <c r="P16" i="2"/>
  <c r="P46" i="2"/>
  <c r="P75" i="2"/>
  <c r="M16" i="2"/>
  <c r="N16" i="2"/>
  <c r="O16" i="2"/>
  <c r="M46" i="2"/>
  <c r="N46" i="2"/>
  <c r="O46" i="2"/>
  <c r="O75" i="2"/>
  <c r="N75" i="2"/>
  <c r="M75" i="2"/>
  <c r="P15" i="2"/>
  <c r="P45" i="2"/>
  <c r="P74" i="2"/>
  <c r="M15" i="2"/>
  <c r="N15" i="2"/>
  <c r="O15" i="2"/>
  <c r="M45" i="2"/>
  <c r="N45" i="2"/>
  <c r="O45" i="2"/>
  <c r="O74" i="2"/>
  <c r="N74" i="2"/>
  <c r="M74" i="2"/>
  <c r="P14" i="2"/>
  <c r="P44" i="2"/>
  <c r="P73" i="2"/>
  <c r="M14" i="2"/>
  <c r="N14" i="2"/>
  <c r="O14" i="2"/>
  <c r="M44" i="2"/>
  <c r="N44" i="2"/>
  <c r="O44" i="2"/>
  <c r="O73" i="2"/>
  <c r="N73" i="2"/>
  <c r="M73" i="2"/>
  <c r="P13" i="2"/>
  <c r="P43" i="2"/>
  <c r="P72" i="2"/>
  <c r="M13" i="2"/>
  <c r="N13" i="2"/>
  <c r="O13" i="2"/>
  <c r="M43" i="2"/>
  <c r="N43" i="2"/>
  <c r="O43" i="2"/>
  <c r="O72" i="2"/>
  <c r="N72" i="2"/>
  <c r="M72" i="2"/>
  <c r="P12" i="2"/>
  <c r="P42" i="2"/>
  <c r="P71" i="2"/>
  <c r="M12" i="2"/>
  <c r="N12" i="2"/>
  <c r="O12" i="2"/>
  <c r="M42" i="2"/>
  <c r="N42" i="2"/>
  <c r="O42" i="2"/>
  <c r="O71" i="2"/>
  <c r="N71" i="2"/>
  <c r="M71" i="2"/>
  <c r="P11" i="2"/>
  <c r="P41" i="2"/>
  <c r="P70" i="2"/>
  <c r="M11" i="2"/>
  <c r="N11" i="2"/>
  <c r="O11" i="2"/>
  <c r="M41" i="2"/>
  <c r="N41" i="2"/>
  <c r="O41" i="2"/>
  <c r="O70" i="2"/>
  <c r="N70" i="2"/>
  <c r="M70" i="2"/>
  <c r="P10" i="2"/>
  <c r="P40" i="2"/>
  <c r="P69" i="2"/>
  <c r="M10" i="2"/>
  <c r="N10" i="2"/>
  <c r="O10" i="2"/>
  <c r="M40" i="2"/>
  <c r="N40" i="2"/>
  <c r="O40" i="2"/>
  <c r="O69" i="2"/>
  <c r="N69" i="2"/>
  <c r="M69" i="2"/>
  <c r="P9" i="2"/>
  <c r="P39" i="2"/>
  <c r="P68" i="2"/>
  <c r="M9" i="2"/>
  <c r="N9" i="2"/>
  <c r="O9" i="2"/>
  <c r="M39" i="2"/>
  <c r="N39" i="2"/>
  <c r="O39" i="2"/>
  <c r="O68" i="2"/>
  <c r="N68" i="2"/>
  <c r="M68" i="2"/>
  <c r="P8" i="2"/>
  <c r="P38" i="2"/>
  <c r="P67" i="2"/>
  <c r="M8" i="2"/>
  <c r="N8" i="2"/>
  <c r="O8" i="2"/>
  <c r="M38" i="2"/>
  <c r="N38" i="2"/>
  <c r="O38" i="2"/>
  <c r="O67" i="2"/>
  <c r="N67" i="2"/>
  <c r="M67" i="2"/>
  <c r="P7" i="2"/>
  <c r="P37" i="2"/>
  <c r="P66" i="2"/>
  <c r="M7" i="2"/>
  <c r="N7" i="2"/>
  <c r="O7" i="2"/>
  <c r="M37" i="2"/>
  <c r="N37" i="2"/>
  <c r="O37" i="2"/>
  <c r="O66" i="2"/>
  <c r="N66" i="2"/>
  <c r="M66" i="2"/>
  <c r="P6" i="2"/>
  <c r="P36" i="2"/>
  <c r="P65" i="2"/>
  <c r="M6" i="2"/>
  <c r="N6" i="2"/>
  <c r="O6" i="2"/>
  <c r="M36" i="2"/>
  <c r="N36" i="2"/>
  <c r="O36" i="2"/>
  <c r="O65" i="2"/>
  <c r="N65" i="2"/>
  <c r="M65" i="2"/>
  <c r="P5" i="2"/>
  <c r="P35" i="2"/>
  <c r="P64" i="2"/>
  <c r="M5" i="2"/>
  <c r="N5" i="2"/>
  <c r="O5" i="2"/>
  <c r="M35" i="2"/>
  <c r="N35" i="2"/>
  <c r="O35" i="2"/>
  <c r="O64" i="2"/>
  <c r="N64" i="2"/>
  <c r="M64" i="2"/>
  <c r="P4" i="2"/>
  <c r="P34" i="2"/>
  <c r="P63" i="2"/>
  <c r="M4" i="2"/>
  <c r="N4" i="2"/>
  <c r="O4" i="2"/>
  <c r="M34" i="2"/>
  <c r="N34" i="2"/>
  <c r="O34" i="2"/>
  <c r="O63" i="2"/>
  <c r="N63" i="2"/>
  <c r="M63" i="2"/>
  <c r="P3" i="2"/>
  <c r="P33" i="2"/>
  <c r="P62" i="2"/>
  <c r="M3" i="2"/>
  <c r="N3" i="2"/>
  <c r="O3" i="2"/>
  <c r="M33" i="2"/>
  <c r="N33" i="2"/>
  <c r="O33" i="2"/>
  <c r="O62" i="2"/>
  <c r="N62" i="2"/>
  <c r="M62" i="2"/>
  <c r="Z23" i="2"/>
  <c r="Z53" i="2"/>
  <c r="Z82" i="2"/>
  <c r="W82" i="2"/>
  <c r="Z22" i="2"/>
  <c r="Z52" i="2"/>
  <c r="Z81" i="2"/>
  <c r="W81" i="2"/>
  <c r="Z21" i="2"/>
  <c r="Z51" i="2"/>
  <c r="Z80" i="2"/>
  <c r="W80" i="2"/>
  <c r="Z20" i="2"/>
  <c r="Z50" i="2"/>
  <c r="Z79" i="2"/>
  <c r="W79" i="2"/>
  <c r="Z19" i="2"/>
  <c r="Z49" i="2"/>
  <c r="Z78" i="2"/>
  <c r="W78" i="2"/>
  <c r="Z18" i="2"/>
  <c r="Z48" i="2"/>
  <c r="Z77" i="2"/>
  <c r="W77" i="2"/>
  <c r="Z17" i="2"/>
  <c r="Z47" i="2"/>
  <c r="Z76" i="2"/>
  <c r="W76" i="2"/>
  <c r="Z16" i="2"/>
  <c r="Z46" i="2"/>
  <c r="Z75" i="2"/>
  <c r="W75" i="2"/>
  <c r="Z15" i="2"/>
  <c r="Z45" i="2"/>
  <c r="Z74" i="2"/>
  <c r="W74" i="2"/>
  <c r="Z14" i="2"/>
  <c r="Z44" i="2"/>
  <c r="Z73" i="2"/>
  <c r="W73" i="2"/>
  <c r="Z13" i="2"/>
  <c r="Z43" i="2"/>
  <c r="Z72" i="2"/>
  <c r="W72" i="2"/>
  <c r="Z12" i="2"/>
  <c r="Z42" i="2"/>
  <c r="Z71" i="2"/>
  <c r="W71" i="2"/>
  <c r="Z11" i="2"/>
  <c r="Z41" i="2"/>
  <c r="Z70" i="2"/>
  <c r="W70" i="2"/>
  <c r="Z10" i="2"/>
  <c r="Z40" i="2"/>
  <c r="Z69" i="2"/>
  <c r="W69" i="2"/>
  <c r="Z9" i="2"/>
  <c r="Z39" i="2"/>
  <c r="Z68" i="2"/>
  <c r="W68" i="2"/>
  <c r="Z8" i="2"/>
  <c r="Z38" i="2"/>
  <c r="Z67" i="2"/>
  <c r="W67" i="2"/>
  <c r="Z7" i="2"/>
  <c r="Z37" i="2"/>
  <c r="Z66" i="2"/>
  <c r="W66" i="2"/>
  <c r="Z6" i="2"/>
  <c r="Z36" i="2"/>
  <c r="Z65" i="2"/>
  <c r="W65" i="2"/>
  <c r="Z5" i="2"/>
  <c r="Z35" i="2"/>
  <c r="Z64" i="2"/>
  <c r="W64" i="2"/>
  <c r="Z4" i="2"/>
  <c r="Z34" i="2"/>
  <c r="Z63" i="2"/>
  <c r="W63" i="2"/>
  <c r="Z3" i="2"/>
  <c r="Z33" i="2"/>
  <c r="Z62" i="2"/>
  <c r="W3" i="2"/>
  <c r="X3" i="2"/>
  <c r="Y3" i="2"/>
  <c r="W33" i="2"/>
  <c r="X33" i="2"/>
  <c r="Y33" i="2"/>
  <c r="Y62" i="2"/>
  <c r="X62" i="2"/>
  <c r="W62" i="2"/>
  <c r="AT23" i="2"/>
  <c r="AT53" i="2"/>
  <c r="AT82" i="2"/>
  <c r="AQ82" i="2"/>
  <c r="AT22" i="2"/>
  <c r="AT52" i="2"/>
  <c r="AT81" i="2"/>
  <c r="AQ81" i="2"/>
  <c r="AT21" i="2"/>
  <c r="AT51" i="2"/>
  <c r="AT80" i="2"/>
  <c r="AQ80" i="2"/>
  <c r="AT20" i="2"/>
  <c r="AT50" i="2"/>
  <c r="AT79" i="2"/>
  <c r="AQ79" i="2"/>
  <c r="AT19" i="2"/>
  <c r="AT49" i="2"/>
  <c r="AT78" i="2"/>
  <c r="AQ78" i="2"/>
  <c r="AT18" i="2"/>
  <c r="AT48" i="2"/>
  <c r="AT77" i="2"/>
  <c r="AQ77" i="2"/>
  <c r="AT17" i="2"/>
  <c r="AT47" i="2"/>
  <c r="AT76" i="2"/>
  <c r="AQ76" i="2"/>
  <c r="AT16" i="2"/>
  <c r="AT46" i="2"/>
  <c r="AT75" i="2"/>
  <c r="AQ75" i="2"/>
  <c r="AT15" i="2"/>
  <c r="AT45" i="2"/>
  <c r="AT74" i="2"/>
  <c r="AQ74" i="2"/>
  <c r="AT14" i="2"/>
  <c r="AT44" i="2"/>
  <c r="AT73" i="2"/>
  <c r="AQ73" i="2"/>
  <c r="AT13" i="2"/>
  <c r="AT43" i="2"/>
  <c r="AT72" i="2"/>
  <c r="AQ72" i="2"/>
  <c r="AT12" i="2"/>
  <c r="AT42" i="2"/>
  <c r="AT71" i="2"/>
  <c r="AQ71" i="2"/>
  <c r="AT11" i="2"/>
  <c r="AT41" i="2"/>
  <c r="AT70" i="2"/>
  <c r="AQ70" i="2"/>
  <c r="AT10" i="2"/>
  <c r="AT40" i="2"/>
  <c r="AT69" i="2"/>
  <c r="AQ69" i="2"/>
  <c r="AT9" i="2"/>
  <c r="AT39" i="2"/>
  <c r="AT68" i="2"/>
  <c r="AQ68" i="2"/>
  <c r="AT8" i="2"/>
  <c r="AT38" i="2"/>
  <c r="AT67" i="2"/>
  <c r="AQ67" i="2"/>
  <c r="AT7" i="2"/>
  <c r="AT37" i="2"/>
  <c r="AT66" i="2"/>
  <c r="AQ66" i="2"/>
  <c r="AT6" i="2"/>
  <c r="AT36" i="2"/>
  <c r="AT65" i="2"/>
  <c r="AQ65" i="2"/>
  <c r="AT5" i="2"/>
  <c r="AT35" i="2"/>
  <c r="AT64" i="2"/>
  <c r="AQ64" i="2"/>
  <c r="AT4" i="2"/>
  <c r="AT34" i="2"/>
  <c r="AT63" i="2"/>
  <c r="AQ63" i="2"/>
  <c r="AT33" i="2"/>
  <c r="AT62" i="2"/>
  <c r="AQ33" i="2"/>
  <c r="AS33" i="2"/>
  <c r="AS62" i="2"/>
  <c r="AR62" i="2"/>
  <c r="AQ62" i="2"/>
  <c r="BD23" i="2"/>
  <c r="BD53" i="2"/>
  <c r="BD82" i="2"/>
  <c r="BA82" i="2"/>
  <c r="BD22" i="2"/>
  <c r="BD52" i="2"/>
  <c r="BD81" i="2"/>
  <c r="BA81" i="2"/>
  <c r="BD21" i="2"/>
  <c r="BD51" i="2"/>
  <c r="BD80" i="2"/>
  <c r="BA80" i="2"/>
  <c r="BD20" i="2"/>
  <c r="BD50" i="2"/>
  <c r="BD79" i="2"/>
  <c r="BA79" i="2"/>
  <c r="BD19" i="2"/>
  <c r="BD49" i="2"/>
  <c r="BD78" i="2"/>
  <c r="BA78" i="2"/>
  <c r="BD18" i="2"/>
  <c r="BD48" i="2"/>
  <c r="BD77" i="2"/>
  <c r="BA77" i="2"/>
  <c r="BD17" i="2"/>
  <c r="BD47" i="2"/>
  <c r="BD76" i="2"/>
  <c r="BA76" i="2"/>
  <c r="BD16" i="2"/>
  <c r="BD46" i="2"/>
  <c r="BD75" i="2"/>
  <c r="BA75" i="2"/>
  <c r="BD15" i="2"/>
  <c r="BD45" i="2"/>
  <c r="BD74" i="2"/>
  <c r="BA74" i="2"/>
  <c r="BD14" i="2"/>
  <c r="BD44" i="2"/>
  <c r="BD73" i="2"/>
  <c r="BA73" i="2"/>
  <c r="BD13" i="2"/>
  <c r="BD43" i="2"/>
  <c r="BD72" i="2"/>
  <c r="BA72" i="2"/>
  <c r="BD12" i="2"/>
  <c r="BD42" i="2"/>
  <c r="BD71" i="2"/>
  <c r="BA71" i="2"/>
  <c r="BD11" i="2"/>
  <c r="BD41" i="2"/>
  <c r="BD70" i="2"/>
  <c r="BA70" i="2"/>
  <c r="BD10" i="2"/>
  <c r="BD40" i="2"/>
  <c r="BD69" i="2"/>
  <c r="BA69" i="2"/>
  <c r="BD9" i="2"/>
  <c r="BD39" i="2"/>
  <c r="BD68" i="2"/>
  <c r="BA68" i="2"/>
  <c r="BD8" i="2"/>
  <c r="BD38" i="2"/>
  <c r="BD67" i="2"/>
  <c r="BA67" i="2"/>
  <c r="BD7" i="2"/>
  <c r="BD37" i="2"/>
  <c r="BD66" i="2"/>
  <c r="BA66" i="2"/>
  <c r="BD6" i="2"/>
  <c r="BD36" i="2"/>
  <c r="BD65" i="2"/>
  <c r="BA65" i="2"/>
  <c r="BD5" i="2"/>
  <c r="BD35" i="2"/>
  <c r="BD64" i="2"/>
  <c r="BA64" i="2"/>
  <c r="BD4" i="2"/>
  <c r="BD34" i="2"/>
  <c r="BD63" i="2"/>
  <c r="BA63" i="2"/>
  <c r="BD33" i="2"/>
  <c r="BD62" i="2"/>
  <c r="BA33" i="2"/>
  <c r="BC33" i="2"/>
  <c r="BC62" i="2"/>
  <c r="BB62" i="2"/>
  <c r="BA62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6" i="2"/>
  <c r="BU65" i="2"/>
  <c r="BU64" i="2"/>
  <c r="BU63" i="2"/>
  <c r="BU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33" i="2"/>
  <c r="BK62" i="2"/>
  <c r="BX27" i="2"/>
  <c r="BX57" i="2"/>
  <c r="BX86" i="2"/>
  <c r="BX26" i="2"/>
  <c r="BX56" i="2"/>
  <c r="BX85" i="2"/>
  <c r="BX25" i="2"/>
  <c r="BX55" i="2"/>
  <c r="BX84" i="2"/>
  <c r="BX24" i="2"/>
  <c r="BX54" i="2"/>
  <c r="BX83" i="2"/>
  <c r="BX23" i="2"/>
  <c r="BX53" i="2"/>
  <c r="BX82" i="2"/>
  <c r="BX22" i="2"/>
  <c r="BX52" i="2"/>
  <c r="BX81" i="2"/>
  <c r="BX21" i="2"/>
  <c r="BX51" i="2"/>
  <c r="BX80" i="2"/>
  <c r="BX20" i="2"/>
  <c r="BX50" i="2"/>
  <c r="BX79" i="2"/>
  <c r="BX19" i="2"/>
  <c r="BX49" i="2"/>
  <c r="BX78" i="2"/>
  <c r="BX18" i="2"/>
  <c r="BX48" i="2"/>
  <c r="BX77" i="2"/>
  <c r="BX17" i="2"/>
  <c r="BX47" i="2"/>
  <c r="BX76" i="2"/>
  <c r="BX16" i="2"/>
  <c r="BX46" i="2"/>
  <c r="BX75" i="2"/>
  <c r="BX15" i="2"/>
  <c r="BX45" i="2"/>
  <c r="BX74" i="2"/>
  <c r="BX14" i="2"/>
  <c r="BX44" i="2"/>
  <c r="BX73" i="2"/>
  <c r="BX13" i="2"/>
  <c r="BX43" i="2"/>
  <c r="BX72" i="2"/>
  <c r="BX12" i="2"/>
  <c r="BX42" i="2"/>
  <c r="BX71" i="2"/>
  <c r="BX11" i="2"/>
  <c r="BX41" i="2"/>
  <c r="BX70" i="2"/>
  <c r="BX10" i="2"/>
  <c r="BX40" i="2"/>
  <c r="BX69" i="2"/>
  <c r="BX9" i="2"/>
  <c r="BX39" i="2"/>
  <c r="BX68" i="2"/>
  <c r="BX8" i="2"/>
  <c r="BX38" i="2"/>
  <c r="BX67" i="2"/>
  <c r="BX7" i="2"/>
  <c r="BX37" i="2"/>
  <c r="BX66" i="2"/>
  <c r="BX6" i="2"/>
  <c r="BX36" i="2"/>
  <c r="BX65" i="2"/>
  <c r="BX5" i="2"/>
  <c r="BX35" i="2"/>
  <c r="BX64" i="2"/>
  <c r="BX4" i="2"/>
  <c r="BX34" i="2"/>
  <c r="BX63" i="2"/>
  <c r="BX62" i="2"/>
  <c r="BW62" i="2"/>
  <c r="BV62" i="2"/>
  <c r="BN33" i="2"/>
  <c r="BN62" i="2"/>
  <c r="BN4" i="2"/>
  <c r="BN34" i="2"/>
  <c r="BN63" i="2"/>
  <c r="BN5" i="2"/>
  <c r="BN35" i="2"/>
  <c r="BN64" i="2"/>
  <c r="BN6" i="2"/>
  <c r="BN36" i="2"/>
  <c r="BN65" i="2"/>
  <c r="BN7" i="2"/>
  <c r="BN37" i="2"/>
  <c r="BN66" i="2"/>
  <c r="BN8" i="2"/>
  <c r="BN38" i="2"/>
  <c r="BN67" i="2"/>
  <c r="BN9" i="2"/>
  <c r="BN39" i="2"/>
  <c r="BN68" i="2"/>
  <c r="BN10" i="2"/>
  <c r="BN40" i="2"/>
  <c r="BN69" i="2"/>
  <c r="BN11" i="2"/>
  <c r="BN41" i="2"/>
  <c r="BN70" i="2"/>
  <c r="BN12" i="2"/>
  <c r="BN42" i="2"/>
  <c r="BN71" i="2"/>
  <c r="BN13" i="2"/>
  <c r="BN43" i="2"/>
  <c r="BN72" i="2"/>
  <c r="BN14" i="2"/>
  <c r="BN44" i="2"/>
  <c r="BN73" i="2"/>
  <c r="BN15" i="2"/>
  <c r="BN45" i="2"/>
  <c r="BN74" i="2"/>
  <c r="BN16" i="2"/>
  <c r="BN46" i="2"/>
  <c r="BN75" i="2"/>
  <c r="BN17" i="2"/>
  <c r="BN47" i="2"/>
  <c r="BN76" i="2"/>
  <c r="BN18" i="2"/>
  <c r="BN48" i="2"/>
  <c r="BN77" i="2"/>
  <c r="BN19" i="2"/>
  <c r="BN49" i="2"/>
  <c r="BN78" i="2"/>
  <c r="BN20" i="2"/>
  <c r="BN50" i="2"/>
  <c r="BN79" i="2"/>
  <c r="BN21" i="2"/>
  <c r="BN51" i="2"/>
  <c r="BN80" i="2"/>
  <c r="BN22" i="2"/>
  <c r="BN52" i="2"/>
  <c r="BN81" i="2"/>
  <c r="BN23" i="2"/>
  <c r="BN53" i="2"/>
  <c r="BN82" i="2"/>
  <c r="BN24" i="2"/>
  <c r="BN54" i="2"/>
  <c r="BN83" i="2"/>
  <c r="BN25" i="2"/>
  <c r="BN55" i="2"/>
  <c r="BN84" i="2"/>
  <c r="BN26" i="2"/>
  <c r="BN56" i="2"/>
  <c r="BN85" i="2"/>
  <c r="BN27" i="2"/>
  <c r="BN57" i="2"/>
  <c r="BN86" i="2"/>
  <c r="BM33" i="2"/>
  <c r="BM62" i="2"/>
  <c r="BL62" i="2"/>
  <c r="M83" i="2"/>
  <c r="M84" i="2"/>
  <c r="M85" i="2"/>
  <c r="M86" i="2"/>
  <c r="F86" i="2"/>
  <c r="C5" i="2"/>
  <c r="H86" i="2"/>
  <c r="C12" i="2"/>
  <c r="C14" i="2"/>
  <c r="G86" i="2"/>
  <c r="F85" i="2"/>
  <c r="H85" i="2"/>
  <c r="G85" i="2"/>
  <c r="F84" i="2"/>
  <c r="H84" i="2"/>
  <c r="G84" i="2"/>
  <c r="F83" i="2"/>
  <c r="H83" i="2"/>
  <c r="G83" i="2"/>
  <c r="F82" i="2"/>
  <c r="H82" i="2"/>
  <c r="G82" i="2"/>
  <c r="F81" i="2"/>
  <c r="H81" i="2"/>
  <c r="G81" i="2"/>
  <c r="F80" i="2"/>
  <c r="H80" i="2"/>
  <c r="G80" i="2"/>
  <c r="F79" i="2"/>
  <c r="H79" i="2"/>
  <c r="G79" i="2"/>
  <c r="F78" i="2"/>
  <c r="H78" i="2"/>
  <c r="G78" i="2"/>
  <c r="F77" i="2"/>
  <c r="H77" i="2"/>
  <c r="G77" i="2"/>
  <c r="F76" i="2"/>
  <c r="H76" i="2"/>
  <c r="G76" i="2"/>
  <c r="F75" i="2"/>
  <c r="H75" i="2"/>
  <c r="G75" i="2"/>
  <c r="F74" i="2"/>
  <c r="H74" i="2"/>
  <c r="G74" i="2"/>
  <c r="F73" i="2"/>
  <c r="H73" i="2"/>
  <c r="G73" i="2"/>
  <c r="F72" i="2"/>
  <c r="H72" i="2"/>
  <c r="G72" i="2"/>
  <c r="F71" i="2"/>
  <c r="H71" i="2"/>
  <c r="G71" i="2"/>
  <c r="F70" i="2"/>
  <c r="H70" i="2"/>
  <c r="G70" i="2"/>
  <c r="F69" i="2"/>
  <c r="H69" i="2"/>
  <c r="G69" i="2"/>
  <c r="F68" i="2"/>
  <c r="H68" i="2"/>
  <c r="G68" i="2"/>
  <c r="F67" i="2"/>
  <c r="H67" i="2"/>
  <c r="G67" i="2"/>
  <c r="F66" i="2"/>
  <c r="H66" i="2"/>
  <c r="G66" i="2"/>
  <c r="F65" i="2"/>
  <c r="H65" i="2"/>
  <c r="G65" i="2"/>
  <c r="F64" i="2"/>
  <c r="H64" i="2"/>
  <c r="G64" i="2"/>
  <c r="F63" i="2"/>
  <c r="H63" i="2"/>
  <c r="G63" i="2"/>
  <c r="F62" i="2"/>
  <c r="H62" i="2"/>
  <c r="G62" i="2"/>
  <c r="G57" i="2"/>
  <c r="H57" i="2"/>
  <c r="L57" i="2"/>
  <c r="V57" i="2"/>
  <c r="AF57" i="2"/>
  <c r="AP57" i="2"/>
  <c r="AZ57" i="2"/>
  <c r="BJ57" i="2"/>
  <c r="BT57" i="2"/>
  <c r="L34" i="2"/>
  <c r="V34" i="2"/>
  <c r="AF34" i="2"/>
  <c r="AP34" i="2"/>
  <c r="AZ34" i="2"/>
  <c r="BJ34" i="2"/>
  <c r="BT34" i="2"/>
  <c r="L33" i="2"/>
  <c r="V33" i="2"/>
  <c r="AF33" i="2"/>
  <c r="AP33" i="2"/>
  <c r="AZ33" i="2"/>
  <c r="BJ33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V27" i="2"/>
  <c r="AF27" i="2"/>
  <c r="AP27" i="2"/>
  <c r="AZ27" i="2"/>
  <c r="BJ27" i="2"/>
  <c r="BT27" i="2"/>
  <c r="L27" i="2"/>
  <c r="G27" i="2"/>
  <c r="H27" i="2"/>
  <c r="C34" i="2"/>
  <c r="C35" i="2"/>
  <c r="L35" i="2"/>
  <c r="V35" i="2"/>
  <c r="AF35" i="2"/>
  <c r="AP35" i="2"/>
  <c r="AZ35" i="2"/>
  <c r="BJ35" i="2"/>
  <c r="BT35" i="2"/>
  <c r="L36" i="2"/>
  <c r="V36" i="2"/>
  <c r="AF36" i="2"/>
  <c r="AP36" i="2"/>
  <c r="AZ36" i="2"/>
  <c r="BJ36" i="2"/>
  <c r="BT36" i="2"/>
  <c r="C37" i="2"/>
  <c r="L37" i="2"/>
  <c r="V37" i="2"/>
  <c r="AF37" i="2"/>
  <c r="AP37" i="2"/>
  <c r="AZ37" i="2"/>
  <c r="BJ37" i="2"/>
  <c r="BT37" i="2"/>
  <c r="C38" i="2"/>
  <c r="L38" i="2"/>
  <c r="V38" i="2"/>
  <c r="AF38" i="2"/>
  <c r="AP38" i="2"/>
  <c r="AZ38" i="2"/>
  <c r="BJ38" i="2"/>
  <c r="BT38" i="2"/>
  <c r="L39" i="2"/>
  <c r="V39" i="2"/>
  <c r="AF39" i="2"/>
  <c r="AP39" i="2"/>
  <c r="AZ39" i="2"/>
  <c r="BJ39" i="2"/>
  <c r="BT39" i="2"/>
  <c r="L40" i="2"/>
  <c r="V40" i="2"/>
  <c r="AF40" i="2"/>
  <c r="AP40" i="2"/>
  <c r="AZ40" i="2"/>
  <c r="BJ40" i="2"/>
  <c r="BT40" i="2"/>
  <c r="C41" i="2"/>
  <c r="L41" i="2"/>
  <c r="V41" i="2"/>
  <c r="AF41" i="2"/>
  <c r="AP41" i="2"/>
  <c r="AZ41" i="2"/>
  <c r="BJ41" i="2"/>
  <c r="BT41" i="2"/>
  <c r="C42" i="2"/>
  <c r="L42" i="2"/>
  <c r="V42" i="2"/>
  <c r="AF42" i="2"/>
  <c r="AP42" i="2"/>
  <c r="AZ42" i="2"/>
  <c r="BJ42" i="2"/>
  <c r="BT42" i="2"/>
  <c r="L43" i="2"/>
  <c r="V43" i="2"/>
  <c r="AF43" i="2"/>
  <c r="AP43" i="2"/>
  <c r="AZ43" i="2"/>
  <c r="BJ43" i="2"/>
  <c r="BT43" i="2"/>
  <c r="C44" i="2"/>
  <c r="L44" i="2"/>
  <c r="V44" i="2"/>
  <c r="AF44" i="2"/>
  <c r="AP44" i="2"/>
  <c r="AZ44" i="2"/>
  <c r="BJ44" i="2"/>
  <c r="BT44" i="2"/>
  <c r="L45" i="2"/>
  <c r="V45" i="2"/>
  <c r="AF45" i="2"/>
  <c r="AP45" i="2"/>
  <c r="AZ45" i="2"/>
  <c r="BJ45" i="2"/>
  <c r="BT45" i="2"/>
  <c r="L46" i="2"/>
  <c r="V46" i="2"/>
  <c r="AF46" i="2"/>
  <c r="AP46" i="2"/>
  <c r="AZ46" i="2"/>
  <c r="BJ46" i="2"/>
  <c r="BT46" i="2"/>
  <c r="L47" i="2"/>
  <c r="V47" i="2"/>
  <c r="AF47" i="2"/>
  <c r="AP47" i="2"/>
  <c r="AZ47" i="2"/>
  <c r="BJ47" i="2"/>
  <c r="BT47" i="2"/>
  <c r="L48" i="2"/>
  <c r="V48" i="2"/>
  <c r="AF48" i="2"/>
  <c r="AP48" i="2"/>
  <c r="AZ48" i="2"/>
  <c r="BJ48" i="2"/>
  <c r="BT48" i="2"/>
  <c r="L49" i="2"/>
  <c r="V49" i="2"/>
  <c r="AF49" i="2"/>
  <c r="AP49" i="2"/>
  <c r="AZ49" i="2"/>
  <c r="BJ49" i="2"/>
  <c r="BT49" i="2"/>
  <c r="L50" i="2"/>
  <c r="V50" i="2"/>
  <c r="AF50" i="2"/>
  <c r="AP50" i="2"/>
  <c r="AZ50" i="2"/>
  <c r="BJ50" i="2"/>
  <c r="BT50" i="2"/>
  <c r="L51" i="2"/>
  <c r="V51" i="2"/>
  <c r="AF51" i="2"/>
  <c r="AP51" i="2"/>
  <c r="AZ51" i="2"/>
  <c r="BJ51" i="2"/>
  <c r="BT51" i="2"/>
  <c r="L52" i="2"/>
  <c r="V52" i="2"/>
  <c r="AF52" i="2"/>
  <c r="AP52" i="2"/>
  <c r="AZ52" i="2"/>
  <c r="BJ52" i="2"/>
  <c r="BT52" i="2"/>
  <c r="L53" i="2"/>
  <c r="V53" i="2"/>
  <c r="AF53" i="2"/>
  <c r="AP53" i="2"/>
  <c r="AZ53" i="2"/>
  <c r="BJ53" i="2"/>
  <c r="BT53" i="2"/>
  <c r="L54" i="2"/>
  <c r="V54" i="2"/>
  <c r="AF54" i="2"/>
  <c r="AP54" i="2"/>
  <c r="AZ54" i="2"/>
  <c r="BJ54" i="2"/>
  <c r="BT54" i="2"/>
  <c r="L55" i="2"/>
  <c r="V55" i="2"/>
  <c r="AF55" i="2"/>
  <c r="AP55" i="2"/>
  <c r="AZ55" i="2"/>
  <c r="BJ55" i="2"/>
  <c r="BT55" i="2"/>
  <c r="L56" i="2"/>
  <c r="V56" i="2"/>
  <c r="AF56" i="2"/>
  <c r="AP56" i="2"/>
  <c r="AZ56" i="2"/>
  <c r="BJ56" i="2"/>
  <c r="BT56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3" i="2"/>
  <c r="G3" i="2"/>
  <c r="H26" i="2"/>
  <c r="C4" i="2"/>
  <c r="H3" i="2"/>
  <c r="H5" i="2"/>
  <c r="H7" i="2"/>
  <c r="G8" i="2"/>
  <c r="H9" i="2"/>
  <c r="G10" i="2"/>
  <c r="H11" i="2"/>
  <c r="G12" i="2"/>
  <c r="H13" i="2"/>
  <c r="G14" i="2"/>
  <c r="H15" i="2"/>
  <c r="G16" i="2"/>
  <c r="H17" i="2"/>
  <c r="G18" i="2"/>
  <c r="H19" i="2"/>
  <c r="G20" i="2"/>
  <c r="H21" i="2"/>
  <c r="G22" i="2"/>
  <c r="H23" i="2"/>
  <c r="G24" i="2"/>
  <c r="H25" i="2"/>
  <c r="G26" i="2"/>
  <c r="H4" i="2"/>
  <c r="H6" i="2"/>
  <c r="H8" i="2"/>
  <c r="G9" i="2"/>
  <c r="H10" i="2"/>
  <c r="G11" i="2"/>
  <c r="H12" i="2"/>
  <c r="G13" i="2"/>
  <c r="H14" i="2"/>
  <c r="G15" i="2"/>
  <c r="H16" i="2"/>
  <c r="G17" i="2"/>
  <c r="H18" i="2"/>
  <c r="G19" i="2"/>
  <c r="H20" i="2"/>
  <c r="G21" i="2"/>
  <c r="H22" i="2"/>
  <c r="G23" i="2"/>
  <c r="H24" i="2"/>
  <c r="G25" i="2"/>
  <c r="G6" i="2"/>
  <c r="G4" i="2"/>
  <c r="G7" i="2"/>
  <c r="G5" i="2"/>
</calcChain>
</file>

<file path=xl/sharedStrings.xml><?xml version="1.0" encoding="utf-8"?>
<sst xmlns="http://schemas.openxmlformats.org/spreadsheetml/2006/main" count="1564" uniqueCount="70">
  <si>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</si>
  <si>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</si>
  <si>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</si>
  <si>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</si>
  <si>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</si>
  <si>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</si>
  <si>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</si>
  <si>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</si>
  <si>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</si>
  <si>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</si>
  <si>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</si>
  <si>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</si>
  <si>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</si>
  <si>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</si>
  <si>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</si>
  <si>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</si>
  <si>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</si>
  <si>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</si>
  <si>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</si>
  <si>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</si>
  <si>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</si>
  <si>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</si>
  <si>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</si>
  <si>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</si>
  <si>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</si>
  <si>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t>Motor freq. (Hz)</t>
  </si>
  <si>
    <r>
      <rPr>
        <i/>
        <sz val="12"/>
        <color theme="1"/>
        <rFont val="Times New Roman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</si>
  <si>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</si>
  <si>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</rPr>
      <t>D</t>
    </r>
  </si>
  <si>
    <r>
      <rPr>
        <i/>
        <sz val="12"/>
        <color theme="1"/>
        <rFont val="Times New Roman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</si>
  <si>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</si>
  <si>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</si>
  <si>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</si>
  <si>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t>First Cylinder</t>
  </si>
  <si>
    <t>Second Cylinder</t>
  </si>
  <si>
    <t>Combine result</t>
  </si>
  <si>
    <t>Pmech (W)400</t>
  </si>
  <si>
    <t xml:space="preserve">Pharn (W) </t>
  </si>
  <si>
    <t>k=400 Harness &amp; Mechanical Power (W)</t>
  </si>
  <si>
    <t>k=600 Harness &amp; Mechanical Power (W)</t>
  </si>
  <si>
    <t>k=1000 Harness &amp; Mechanical Power (W)</t>
  </si>
  <si>
    <t>k=1200 Harness &amp; Mechanical Power (W)</t>
  </si>
  <si>
    <r>
      <rPr>
        <i/>
        <sz val="12"/>
        <color theme="1"/>
        <rFont val="Times New Roman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</si>
  <si>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</rPr>
      <t>D</t>
    </r>
  </si>
  <si>
    <t>Pharn0.04</t>
  </si>
  <si>
    <t>Pmech0.04</t>
  </si>
  <si>
    <t>Pharn0.08</t>
  </si>
  <si>
    <t>Pmech0.08</t>
  </si>
  <si>
    <t>Pharn0.12</t>
  </si>
  <si>
    <t>Pmech0.12</t>
  </si>
  <si>
    <t>Pharn0.16</t>
  </si>
  <si>
    <t>Pmech0.16</t>
  </si>
  <si>
    <t>Pharn0.20</t>
  </si>
  <si>
    <t>Pmech0.20</t>
  </si>
  <si>
    <t>Pharn0.24</t>
  </si>
  <si>
    <t>Pmech0.24</t>
  </si>
  <si>
    <t>ρ[kg/m3]</t>
    <phoneticPr fontId="0" type="noConversion"/>
  </si>
  <si>
    <t>L[m]</t>
    <phoneticPr fontId="0" type="noConversion"/>
  </si>
  <si>
    <t>Re</t>
  </si>
  <si>
    <t>U (m/s)</t>
  </si>
  <si>
    <t>K (N/m)</t>
  </si>
  <si>
    <t>m*</t>
  </si>
  <si>
    <t>Harness power (W)</t>
  </si>
  <si>
    <t>Converted power (W)</t>
  </si>
  <si>
    <t>k=800Harness &amp; Mechanical Power (W)</t>
  </si>
  <si>
    <t>Upstream power curve</t>
  </si>
  <si>
    <t>Two_Cyl</t>
  </si>
  <si>
    <t>Pfluid (AD)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</si>
  <si>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</si>
  <si>
    <t>efficiticy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</si>
</sst>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_ "/>
    <numFmt numFmtId="165" formatCode="0.0000"/>
    <numFmt numFmtId="166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rgb="FF9C0006"/>
      <name val="Calibri"/>
      <family val="2"/>
      <scheme val="minor"/>
    </font>
    <font>
      <sz val="12"/>
      <color rgb="FF9C0006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98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5" fillId="5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1" fontId="5" fillId="0" borderId="7" xfId="0" applyNumberFormat="1" applyFont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0" fillId="4" borderId="0" xfId="96"/>
    <xf numFmtId="1" fontId="5" fillId="0" borderId="0" xfId="0" applyNumberFormat="1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/>
    </xf>
    <xf numFmtId="165" fontId="1" fillId="0" borderId="0" xfId="0" applyNumberFormat="1" applyFont="1"/>
    <xf numFmtId="165" fontId="5" fillId="0" borderId="15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165" fontId="12" fillId="0" borderId="28" xfId="0" applyNumberFormat="1" applyFont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5" fontId="12" fillId="0" borderId="35" xfId="0" applyNumberFormat="1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5" fontId="12" fillId="0" borderId="37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0" fontId="14" fillId="0" borderId="0" xfId="0" applyFont="1"/>
    <xf numFmtId="165" fontId="5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/>
    </xf>
    <xf numFmtId="165" fontId="5" fillId="0" borderId="38" xfId="0" applyNumberFormat="1" applyFont="1" applyBorder="1" applyAlignment="1">
      <alignment horizontal="center"/>
    </xf>
    <xf numFmtId="0" fontId="16" fillId="6" borderId="2" xfId="97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5" fillId="3" borderId="27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165" fontId="11" fillId="4" borderId="32" xfId="96" applyNumberFormat="1" applyFont="1" applyBorder="1" applyAlignment="1">
      <alignment horizontal="center" vertical="center"/>
    </xf>
    <xf numFmtId="165" fontId="10" fillId="4" borderId="33" xfId="96" applyNumberFormat="1" applyBorder="1" applyAlignment="1">
      <alignment horizontal="center" vertical="center"/>
    </xf>
    <xf numFmtId="165" fontId="10" fillId="4" borderId="34" xfId="96" applyNumberFormat="1" applyBorder="1" applyAlignment="1">
      <alignment horizontal="center" vertical="center"/>
    </xf>
    <xf numFmtId="165" fontId="5" fillId="2" borderId="28" xfId="0" applyNumberFormat="1" applyFont="1" applyFill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</cellXfs>
  <cellStyles count="98">
    <cellStyle name="Bad" xfId="96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7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28</xdr:row>
      <xdr:rowOff>0</xdr:rowOff>
    </xdr:from>
    <xdr:to>
      <xdr:col>58</xdr:col>
      <xdr:colOff>76200</xdr:colOff>
      <xdr:row>28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1825" y="5695950"/>
          <a:ext cx="76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108"/>
  <sheetViews>
    <sheetView topLeftCell="AK43" zoomScale="70" zoomScaleNormal="70" zoomScalePageLayoutView="70" workbookViewId="0">
      <selection activeCell="AV65" sqref="AV65"/>
    </sheetView>
  </sheetViews>
  <sheetFormatPr defaultColWidth="8.85546875" defaultRowHeight="20.100000000000001" customHeight="1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4" t="s">
        <v>19</v>
      </c>
      <c r="F1" s="85"/>
      <c r="G1" s="85"/>
      <c r="H1" s="86"/>
      <c r="I1" s="81" t="s">
        <v>21</v>
      </c>
      <c r="J1" s="82"/>
      <c r="K1" s="82"/>
      <c r="L1" s="82"/>
      <c r="M1" s="83"/>
      <c r="N1" s="79">
        <v>0</v>
      </c>
      <c r="O1" s="80"/>
      <c r="P1" s="32"/>
      <c r="Q1" s="77"/>
      <c r="R1" s="77"/>
      <c r="S1" s="81" t="s">
        <v>21</v>
      </c>
      <c r="T1" s="82"/>
      <c r="U1" s="82"/>
      <c r="V1" s="82"/>
      <c r="W1" s="83"/>
      <c r="X1" s="79">
        <v>0.04</v>
      </c>
      <c r="Y1" s="80"/>
      <c r="Z1" s="32"/>
      <c r="AA1" s="77"/>
      <c r="AB1" s="77"/>
      <c r="AC1" s="81" t="s">
        <v>21</v>
      </c>
      <c r="AD1" s="82"/>
      <c r="AE1" s="82"/>
      <c r="AF1" s="82"/>
      <c r="AG1" s="83"/>
      <c r="AH1" s="79">
        <v>0.08</v>
      </c>
      <c r="AI1" s="80"/>
      <c r="AJ1" s="32"/>
      <c r="AK1" s="70"/>
      <c r="AL1" s="70"/>
      <c r="AM1" s="81" t="s">
        <v>21</v>
      </c>
      <c r="AN1" s="82"/>
      <c r="AO1" s="82"/>
      <c r="AP1" s="82"/>
      <c r="AQ1" s="83"/>
      <c r="AR1" s="79">
        <v>0.12</v>
      </c>
      <c r="AS1" s="80"/>
      <c r="AT1" s="32"/>
      <c r="AU1" s="70"/>
      <c r="AV1" s="70"/>
      <c r="AW1" s="81" t="s">
        <v>21</v>
      </c>
      <c r="AX1" s="82"/>
      <c r="AY1" s="82"/>
      <c r="AZ1" s="82"/>
      <c r="BA1" s="83"/>
      <c r="BB1" s="79">
        <v>0.16</v>
      </c>
      <c r="BC1" s="80"/>
      <c r="BD1" s="32"/>
      <c r="BE1" s="70"/>
      <c r="BF1" s="70"/>
      <c r="BG1" s="81" t="s">
        <v>21</v>
      </c>
      <c r="BH1" s="82"/>
      <c r="BI1" s="82"/>
      <c r="BJ1" s="82"/>
      <c r="BK1" s="83"/>
      <c r="BL1" s="79">
        <v>0.2</v>
      </c>
      <c r="BM1" s="80"/>
      <c r="BN1" s="32"/>
      <c r="BO1" s="70"/>
      <c r="BP1" s="70"/>
      <c r="BQ1" s="81" t="s">
        <v>21</v>
      </c>
      <c r="BR1" s="82"/>
      <c r="BS1" s="82"/>
      <c r="BT1" s="82"/>
      <c r="BU1" s="83"/>
      <c r="BV1" s="79">
        <v>0.24</v>
      </c>
      <c r="BW1" s="80"/>
      <c r="BX1" s="32"/>
      <c r="BY1" s="70"/>
      <c r="BZ1" s="70"/>
    </row>
    <row r="2" spans="2:78" ht="20.100000000000001" customHeight="1">
      <c r="B2" s="4" t="s">
        <v>1</v>
      </c>
      <c r="C2" s="5">
        <v>400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2"/>
      <c r="R2" s="72"/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2"/>
      <c r="AB2" s="72"/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2"/>
      <c r="AL2" s="72"/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5" t="s">
        <v>67</v>
      </c>
      <c r="AV2" s="75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5" t="s">
        <v>67</v>
      </c>
      <c r="BF2" s="75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5" t="s">
        <v>67</v>
      </c>
      <c r="BP2" s="75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5" t="s">
        <v>67</v>
      </c>
      <c r="BZ2" s="75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18</v>
      </c>
      <c r="F3" s="20">
        <f>0.02*E3-0.0054</f>
        <v>0.35459999999999997</v>
      </c>
      <c r="G3" s="20">
        <f t="shared" ref="G3:G26" si="0">F3/$C$14/$C$7</f>
        <v>4.4675853541909678</v>
      </c>
      <c r="H3" s="29">
        <f t="shared" ref="H3:H26" si="1">F3*$C$7/$C$5</f>
        <v>31714.225352112673</v>
      </c>
      <c r="I3" s="19">
        <v>0.38369999999999999</v>
      </c>
      <c r="J3" s="19">
        <v>2.5999999999999999E-2</v>
      </c>
      <c r="K3" s="19">
        <v>0.91800000000000004</v>
      </c>
      <c r="L3" s="19">
        <f t="shared" ref="L3:L26" si="2">K3/$C$14</f>
        <v>1.0282022963130166</v>
      </c>
      <c r="M3" s="19">
        <f>4*PI()^2*$C$13*SQRT($C$11*$C$2)*($C$7*I3*K3)^2</f>
        <v>4.1795554211771391E-2</v>
      </c>
      <c r="N3" s="19">
        <f>4*PI()^2*N$1*SQRT($C$11*$C$2)*($C$7*I3*K3)^2</f>
        <v>0</v>
      </c>
      <c r="O3" s="19">
        <f>M3+N3</f>
        <v>4.1795554211771391E-2</v>
      </c>
      <c r="P3" s="36">
        <f>2*PI()^2*N$1*2*SQRT($C$2*$C$11)*J3*$C$7^2*K3^2/SQRT(2)</f>
        <v>0</v>
      </c>
      <c r="Q3" s="73"/>
      <c r="R3" s="73"/>
      <c r="S3" s="22">
        <v>0</v>
      </c>
      <c r="T3" s="19">
        <v>0</v>
      </c>
      <c r="U3" s="19">
        <v>0</v>
      </c>
      <c r="V3" s="19">
        <f t="shared" ref="V3:V26" si="3">U3/$C$14</f>
        <v>0</v>
      </c>
      <c r="W3" s="19">
        <f>4*PI()^2*$C$13*SQRT($C$11*$C$2)*($C$7*S3*U3)^2</f>
        <v>0</v>
      </c>
      <c r="X3" s="19">
        <f>4*PI()^2*X$1*SQRT($C$11*$C$2)*($C$7*S3*U3)^2</f>
        <v>0</v>
      </c>
      <c r="Y3" s="19">
        <f>W3+X3</f>
        <v>0</v>
      </c>
      <c r="Z3" s="36">
        <f>2*PI()^2*X$1*2*SQRT($C$2*$C$11)*T3*$C$7^2*U3^2/SQRT(2)</f>
        <v>0</v>
      </c>
      <c r="AA3" s="73"/>
      <c r="AB3" s="73"/>
      <c r="AC3" s="26"/>
      <c r="AD3" s="20"/>
      <c r="AE3" s="20"/>
      <c r="AF3" s="19"/>
      <c r="AG3" s="19"/>
      <c r="AH3" s="19"/>
      <c r="AI3" s="19"/>
      <c r="AJ3" s="36"/>
      <c r="AK3" s="73"/>
      <c r="AL3" s="73"/>
      <c r="AM3" s="26"/>
      <c r="AN3" s="20"/>
      <c r="AO3" s="20"/>
      <c r="AP3" s="19"/>
      <c r="AQ3" s="19"/>
      <c r="AR3" s="19"/>
      <c r="AS3" s="19"/>
      <c r="AT3" s="36"/>
      <c r="AU3" s="17">
        <f t="shared" ref="AU3" si="4">0.5926*0.5*$C$6*$F3^3*($C$7*AM3*2+$C$7)*$C$8</f>
        <v>1.0512960116287149</v>
      </c>
      <c r="AV3" s="76">
        <f t="shared" ref="AV3:AV27" si="5">AR3/AU3</f>
        <v>0</v>
      </c>
      <c r="AW3" s="26"/>
      <c r="AX3" s="20"/>
      <c r="AY3" s="20"/>
      <c r="AZ3" s="19"/>
      <c r="BA3" s="19"/>
      <c r="BB3" s="19"/>
      <c r="BC3" s="19"/>
      <c r="BD3" s="36"/>
      <c r="BE3" s="17">
        <f t="shared" ref="BE3" si="6">0.5926*0.5*$C$6*$F3^3*($C$7*AW3*2+$C$7)*$C$8</f>
        <v>1.0512960116287149</v>
      </c>
      <c r="BF3" s="76">
        <f t="shared" ref="BF3:BF27" si="7">BB3/BE3</f>
        <v>0</v>
      </c>
      <c r="BG3" s="22"/>
      <c r="BH3" s="20"/>
      <c r="BI3" s="20"/>
      <c r="BJ3" s="19"/>
      <c r="BK3" s="19"/>
      <c r="BL3" s="19"/>
      <c r="BM3" s="19"/>
      <c r="BN3" s="36"/>
      <c r="BO3" s="17">
        <f t="shared" ref="BO3" si="8">0.5926*0.5*$C$6*$F3^3*($C$7*BG3*2+$C$7)*$C$8</f>
        <v>1.0512960116287149</v>
      </c>
      <c r="BP3" s="76">
        <f t="shared" ref="BP3" si="9">BL3/BO3</f>
        <v>0</v>
      </c>
      <c r="BQ3" s="26"/>
      <c r="BR3" s="20"/>
      <c r="BS3" s="20"/>
      <c r="BT3" s="19"/>
      <c r="BU3" s="19"/>
      <c r="BV3" s="19"/>
      <c r="BW3" s="19"/>
      <c r="BX3" s="36"/>
      <c r="BY3" s="17">
        <f t="shared" ref="BY3" si="10">0.5926*0.5*$C$6*$F3^3*($C$7*BQ3*2+$C$7)*$C$8</f>
        <v>1.0512960116287149</v>
      </c>
      <c r="BZ3" s="76">
        <f t="shared" ref="BZ3:BZ27" si="1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20</v>
      </c>
      <c r="F4" s="20">
        <f t="shared" ref="F4:F26" si="12">0.02*E4-0.0054</f>
        <v>0.39460000000000001</v>
      </c>
      <c r="G4" s="20">
        <f t="shared" si="0"/>
        <v>4.9715430929603945</v>
      </c>
      <c r="H4" s="29">
        <f t="shared" si="1"/>
        <v>35291.690140845072</v>
      </c>
      <c r="I4" s="19">
        <v>0.64080000000000004</v>
      </c>
      <c r="J4" s="19">
        <v>2.1999999999999999E-2</v>
      </c>
      <c r="K4" s="19">
        <v>0.98</v>
      </c>
      <c r="L4" s="19">
        <f t="shared" si="2"/>
        <v>1.0976451529267497</v>
      </c>
      <c r="M4" s="19">
        <f t="shared" ref="M4:M26" si="13">4*PI()^2*$C$13*SQRT($C$11*$C$2)*($C$7*I4*K4)^2</f>
        <v>0.13284899860559501</v>
      </c>
      <c r="N4" s="19">
        <f t="shared" ref="N4:N26" si="14">4*PI()^2*N$1*SQRT($C$11*$C$2)*($C$7*I4*K4)^2</f>
        <v>0</v>
      </c>
      <c r="O4" s="19">
        <f t="shared" ref="O4:O26" si="15">M4+N4</f>
        <v>0.13284899860559501</v>
      </c>
      <c r="P4" s="36">
        <f t="shared" ref="P4:P26" si="16">2*PI()^2*N$1*2*SQRT($C$2*$C$11)*J4*$C$7^2*K4^2/SQRT(2)</f>
        <v>0</v>
      </c>
      <c r="Q4" s="73"/>
      <c r="R4" s="73"/>
      <c r="S4" s="26">
        <v>0.6452</v>
      </c>
      <c r="T4" s="20">
        <v>1.4E-2</v>
      </c>
      <c r="U4" s="19">
        <v>0.94699999999999995</v>
      </c>
      <c r="V4" s="19">
        <f t="shared" si="3"/>
        <v>1.0606836324710531</v>
      </c>
      <c r="W4" s="19">
        <f t="shared" ref="W4:W26" si="17">4*PI()^2*$C$13*SQRT($C$11*$C$2)*($C$7*S4*U4)^2</f>
        <v>0.1257621064662954</v>
      </c>
      <c r="X4" s="19">
        <f t="shared" ref="X4:X26" si="18">4*PI()^2*X$1*SQRT($C$11*$C$2)*($C$7*S4*U4)^2</f>
        <v>0.25152421293259081</v>
      </c>
      <c r="Y4" s="19">
        <f t="shared" ref="Y4:Y26" si="19">W4+X4</f>
        <v>0.37728631939888624</v>
      </c>
      <c r="Z4" s="36">
        <f t="shared" ref="Z4:Z26" si="20">2*PI()^2*X$1*2*SQRT($C$2*$C$11)*T4*$C$7^2*U4^2/SQRT(2)</f>
        <v>5.9814175287117534E-3</v>
      </c>
      <c r="AA4" s="73"/>
      <c r="AB4" s="73"/>
      <c r="AC4" s="26">
        <v>0.55369999999999997</v>
      </c>
      <c r="AD4" s="20">
        <v>1.7999999999999999E-2</v>
      </c>
      <c r="AE4" s="19">
        <v>0.92700000000000005</v>
      </c>
      <c r="AF4" s="19">
        <f t="shared" ref="AF4:AF26" si="21">AE4/$C$14</f>
        <v>1.0382827109827522</v>
      </c>
      <c r="AG4" s="19">
        <f t="shared" ref="AG4:AG26" si="22">4*PI()^2*$C$13*SQRT($C$11*$C$2)*($C$7*AC4*AE4)^2</f>
        <v>8.8750261812123657E-2</v>
      </c>
      <c r="AH4" s="19">
        <f t="shared" ref="AH4:AH26" si="23">4*PI()^2*AH$1*SQRT($C$11*$C$2)*($C$7*AC4*AE4)^2</f>
        <v>0.35500104724849463</v>
      </c>
      <c r="AI4" s="19">
        <f t="shared" ref="AI4:AI26" si="24">AG4+AH4</f>
        <v>0.44375130906061827</v>
      </c>
      <c r="AJ4" s="36">
        <f t="shared" ref="AJ4:AJ26" si="25">2*PI()^2*AH$1*2*SQRT($C$2*$C$11)*AD4*$C$7^2*AE4^2/SQRT(2)</f>
        <v>1.473798446707735E-2</v>
      </c>
      <c r="AK4" s="73"/>
      <c r="AL4" s="73"/>
      <c r="AM4" s="26">
        <v>0.4829</v>
      </c>
      <c r="AN4" s="20">
        <v>1.7999999999999999E-2</v>
      </c>
      <c r="AO4" s="19">
        <v>0.92</v>
      </c>
      <c r="AP4" s="19">
        <f t="shared" ref="AP4:AP26" si="26">AO4/$C$14</f>
        <v>1.0304423884618468</v>
      </c>
      <c r="AQ4" s="19">
        <f t="shared" ref="AQ4:AQ26" si="27">4*PI()^2*$C$13*SQRT($C$11*$C$2)*($C$7*AM4*AO4)^2</f>
        <v>6.6489213094720709E-2</v>
      </c>
      <c r="AR4" s="19">
        <f t="shared" ref="AR4:AR26" si="28">4*PI()^2*AR$1*SQRT($C$11*$C$2)*($C$7*AM4*AO4)^2</f>
        <v>0.39893527856832417</v>
      </c>
      <c r="AS4" s="19">
        <f t="shared" ref="AS4:AS26" si="29">AQ4+AR4</f>
        <v>0.46542449166304489</v>
      </c>
      <c r="AT4" s="36">
        <f t="shared" ref="AT4:AT26" si="30">2*PI()^2*AR$1*2*SQRT($C$2*$C$11)*AN4*$C$7^2*AO4^2/SQRT(2)</f>
        <v>2.17743670694244E-2</v>
      </c>
      <c r="AU4" s="17">
        <f>0.5926*0.5*$C$6*$F4^3*($C$7*AM4*2+$C$7)*$C$8</f>
        <v>2.8478649888802519</v>
      </c>
      <c r="AV4" s="76">
        <f t="shared" si="5"/>
        <v>0.14008223006568193</v>
      </c>
      <c r="AW4" s="26">
        <v>0.42659999999999998</v>
      </c>
      <c r="AX4" s="20">
        <v>1.7000000000000001E-2</v>
      </c>
      <c r="AY4" s="19">
        <v>0.92700000000000005</v>
      </c>
      <c r="AZ4" s="19">
        <f t="shared" ref="AZ4:AZ26" si="31">AY4/$C$14</f>
        <v>1.0382827109827522</v>
      </c>
      <c r="BA4" s="19">
        <f t="shared" ref="BA4:BA26" si="32">4*PI()^2*$C$13*SQRT($C$11*$C$2)*($C$7*AW4*AY4)^2</f>
        <v>5.26820053491742E-2</v>
      </c>
      <c r="BB4" s="19">
        <f t="shared" ref="BB4:BB26" si="33">4*PI()^2*BB$1*SQRT($C$11*$C$2)*($C$7*AW4*AY4)^2</f>
        <v>0.4214560427933936</v>
      </c>
      <c r="BC4" s="19">
        <f t="shared" ref="BC4:BC26" si="34">BA4+BB4</f>
        <v>0.47413804814256783</v>
      </c>
      <c r="BD4" s="36">
        <f t="shared" ref="BD4:BD26" si="35">2*PI()^2*BB$1*2*SQRT($C$2*$C$11)*AX4*$C$7^2*AY4^2/SQRT(2)</f>
        <v>2.7838415104479441E-2</v>
      </c>
      <c r="BE4" s="17">
        <f>0.5926*0.5*$C$6*$F4^3*($C$7*AW4*2+$C$7)*$C$8</f>
        <v>2.6847407657914757</v>
      </c>
      <c r="BF4" s="76">
        <f t="shared" si="7"/>
        <v>0.15698202529030625</v>
      </c>
      <c r="BG4" s="22">
        <v>0.3821</v>
      </c>
      <c r="BH4" s="19">
        <v>1.7000000000000001E-2</v>
      </c>
      <c r="BI4" s="19">
        <v>0.93300000000000005</v>
      </c>
      <c r="BJ4" s="19">
        <f t="shared" ref="BJ4:BJ26" si="36">BI4/$C$14</f>
        <v>1.0450029874292424</v>
      </c>
      <c r="BK4" s="19">
        <f t="shared" ref="BK4:BK26" si="37">4*PI()^2*$C$13*SQRT($C$11*$C$2)*($C$7*BG4*BI4)^2</f>
        <v>4.2813278943505E-2</v>
      </c>
      <c r="BL4" s="19">
        <f t="shared" ref="BL4:BL26" si="38">4*PI()^2*BL$1*SQRT($C$11*$C$2)*($C$7*BG4*BI4)^2</f>
        <v>0.42813278943504995</v>
      </c>
      <c r="BM4" s="19">
        <f t="shared" ref="BM4:BM26" si="39">BK4+BL4</f>
        <v>0.47094606837855496</v>
      </c>
      <c r="BN4" s="36">
        <f t="shared" ref="BN4:BN26" si="40">2*PI()^2*BL$1*2*SQRT($C$2*$C$11)*BH4*$C$7^2*BI4^2/SQRT(2)</f>
        <v>3.5249936470611379E-2</v>
      </c>
      <c r="BO4" s="17">
        <f>0.5926*0.5*$C$6*$F4^3*($C$7*BG4*2+$C$7)*$C$8</f>
        <v>2.5558059891049645</v>
      </c>
      <c r="BP4" s="76">
        <f t="shared" ref="BP4:BP27" si="41">BL4/BO4</f>
        <v>0.16751380631398424</v>
      </c>
      <c r="BQ4" s="26">
        <v>0.2336</v>
      </c>
      <c r="BR4" s="20">
        <v>2.5000000000000001E-2</v>
      </c>
      <c r="BS4" s="19">
        <v>1.4339999999999999</v>
      </c>
      <c r="BT4" s="19">
        <f t="shared" ref="BT4:BT26" si="42">BS4/$C$14</f>
        <v>1.6061460707111828</v>
      </c>
      <c r="BU4" s="19">
        <f t="shared" ref="BU4:BU26" si="43">4*PI()^2*$C$13*SQRT($C$11*$C$2)*($C$7*BQ4*BS4)^2</f>
        <v>3.7801158253559508E-2</v>
      </c>
      <c r="BV4" s="19">
        <f t="shared" ref="BV4:BV26" si="44">4*PI()^2*BV$1*SQRT($C$11*$C$2)*($C$7*BQ4*BS4)^2</f>
        <v>0.45361389904271404</v>
      </c>
      <c r="BW4" s="19">
        <f t="shared" ref="BW4:BW26" si="45">BU4+BV4</f>
        <v>0.49141505729627355</v>
      </c>
      <c r="BX4" s="36">
        <f t="shared" ref="BX4:BX26" si="46">2*PI()^2*BV$1*2*SQRT($C$2*$C$11)*BR4*$C$7^2*BS4^2/SQRT(2)</f>
        <v>0.14694867927369931</v>
      </c>
      <c r="BY4" s="17">
        <f>0.5926*0.5*$C$6*$F4^3*($C$7*BQ4*2+$C$7)*$C$8</f>
        <v>2.1255404983645865</v>
      </c>
      <c r="BZ4" s="76">
        <f t="shared" si="11"/>
        <v>0.21341108268307726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22</v>
      </c>
      <c r="F5" s="20">
        <f t="shared" si="12"/>
        <v>0.43459999999999999</v>
      </c>
      <c r="G5" s="20">
        <f t="shared" si="0"/>
        <v>5.4755008317298213</v>
      </c>
      <c r="H5" s="29">
        <f t="shared" si="1"/>
        <v>38869.15492957746</v>
      </c>
      <c r="I5" s="19">
        <v>0.8538</v>
      </c>
      <c r="J5" s="19">
        <v>1.9E-2</v>
      </c>
      <c r="K5" s="19">
        <v>1.046</v>
      </c>
      <c r="L5" s="19">
        <f t="shared" si="2"/>
        <v>1.1715681938381433</v>
      </c>
      <c r="M5" s="19">
        <f t="shared" si="13"/>
        <v>0.26868090197536737</v>
      </c>
      <c r="N5" s="19">
        <f t="shared" si="14"/>
        <v>0</v>
      </c>
      <c r="O5" s="19">
        <f t="shared" si="15"/>
        <v>0.26868090197536737</v>
      </c>
      <c r="P5" s="36">
        <f t="shared" si="16"/>
        <v>0</v>
      </c>
      <c r="Q5" s="73"/>
      <c r="R5" s="73"/>
      <c r="S5" s="26">
        <v>0.72519999999999996</v>
      </c>
      <c r="T5" s="20">
        <v>3.9E-2</v>
      </c>
      <c r="U5" s="20">
        <v>1.0169999999999999</v>
      </c>
      <c r="V5" s="19">
        <f t="shared" si="3"/>
        <v>1.1390868576801065</v>
      </c>
      <c r="W5" s="19">
        <f t="shared" si="17"/>
        <v>0.18323930009734715</v>
      </c>
      <c r="X5" s="19">
        <f t="shared" si="18"/>
        <v>0.3664786001946943</v>
      </c>
      <c r="Y5" s="19">
        <f t="shared" si="19"/>
        <v>0.54971790029204148</v>
      </c>
      <c r="Z5" s="36">
        <f t="shared" si="20"/>
        <v>1.9216869384339069E-2</v>
      </c>
      <c r="AA5" s="73"/>
      <c r="AB5" s="73"/>
      <c r="AC5" s="26">
        <v>0.71970000000000001</v>
      </c>
      <c r="AD5" s="20">
        <v>1.7000000000000001E-2</v>
      </c>
      <c r="AE5" s="20">
        <v>1.0109999999999999</v>
      </c>
      <c r="AF5" s="19">
        <f t="shared" si="21"/>
        <v>1.1323665812336163</v>
      </c>
      <c r="AG5" s="19">
        <f t="shared" si="22"/>
        <v>0.17834726106814569</v>
      </c>
      <c r="AH5" s="19">
        <f t="shared" si="23"/>
        <v>0.71338904427258276</v>
      </c>
      <c r="AI5" s="19">
        <f t="shared" si="24"/>
        <v>0.89173630534072845</v>
      </c>
      <c r="AJ5" s="36">
        <f t="shared" si="25"/>
        <v>1.6556073800026317E-2</v>
      </c>
      <c r="AK5" s="73"/>
      <c r="AL5" s="73"/>
      <c r="AM5" s="26">
        <v>0.63349999999999995</v>
      </c>
      <c r="AN5" s="20">
        <v>1.4E-2</v>
      </c>
      <c r="AO5" s="20">
        <v>0.99399999999999999</v>
      </c>
      <c r="AP5" s="19">
        <f t="shared" si="26"/>
        <v>1.1133257979685605</v>
      </c>
      <c r="AQ5" s="19">
        <f t="shared" si="27"/>
        <v>0.13357560036074259</v>
      </c>
      <c r="AR5" s="19">
        <f t="shared" si="28"/>
        <v>0.80145360216445538</v>
      </c>
      <c r="AS5" s="19">
        <f t="shared" si="29"/>
        <v>0.93502920252519794</v>
      </c>
      <c r="AT5" s="36">
        <f t="shared" si="30"/>
        <v>1.9769613761898848E-2</v>
      </c>
      <c r="AU5" s="17">
        <f t="shared" ref="AU5:AU27" si="47">0.5926*0.5*$C$6*$F5^3*($C$7*AM5*2+$C$7)*$C$8</f>
        <v>4.3876250679996378</v>
      </c>
      <c r="AV5" s="76">
        <f t="shared" si="5"/>
        <v>0.18266228078823657</v>
      </c>
      <c r="AW5" s="26">
        <v>0.55359999999999998</v>
      </c>
      <c r="AX5" s="20">
        <v>1.9E-2</v>
      </c>
      <c r="AY5" s="20">
        <v>0.98399999999999999</v>
      </c>
      <c r="AZ5" s="19">
        <f t="shared" si="31"/>
        <v>1.10212533722441</v>
      </c>
      <c r="BA5" s="19">
        <f t="shared" si="32"/>
        <v>9.9963968121112759E-2</v>
      </c>
      <c r="BB5" s="19">
        <f t="shared" si="33"/>
        <v>0.79971174496890207</v>
      </c>
      <c r="BC5" s="19">
        <f t="shared" si="34"/>
        <v>0.89967571309001482</v>
      </c>
      <c r="BD5" s="36">
        <f t="shared" si="35"/>
        <v>3.5057417004680319E-2</v>
      </c>
      <c r="BE5" s="17">
        <f t="shared" ref="BE5:BE27" si="48">0.5926*0.5*$C$6*$F5^3*($C$7*AW5*2+$C$7)*$C$8</f>
        <v>4.0783429833651681</v>
      </c>
      <c r="BF5" s="76">
        <f t="shared" si="7"/>
        <v>0.19608741791231962</v>
      </c>
      <c r="BG5" s="26">
        <v>0.51080000000000003</v>
      </c>
      <c r="BH5" s="20">
        <v>1.9E-2</v>
      </c>
      <c r="BI5" s="20">
        <v>0.97599999999999998</v>
      </c>
      <c r="BJ5" s="19">
        <f t="shared" si="36"/>
        <v>1.0931649686290896</v>
      </c>
      <c r="BK5" s="19">
        <f t="shared" si="37"/>
        <v>8.3726423506231162E-2</v>
      </c>
      <c r="BL5" s="19">
        <f t="shared" si="38"/>
        <v>0.83726423506231151</v>
      </c>
      <c r="BM5" s="19">
        <f t="shared" si="39"/>
        <v>0.92099065856854267</v>
      </c>
      <c r="BN5" s="36">
        <f t="shared" si="40"/>
        <v>4.3112118670902068E-2</v>
      </c>
      <c r="BO5" s="17">
        <f t="shared" ref="BO5:BO27" si="49">0.5926*0.5*$C$6*$F5^3*($C$7*BG5*2+$C$7)*$C$8</f>
        <v>3.9126699768275546</v>
      </c>
      <c r="BP5" s="76">
        <f t="shared" si="41"/>
        <v>0.21398795196654347</v>
      </c>
      <c r="BQ5" s="26">
        <v>0.45500000000000002</v>
      </c>
      <c r="BR5" s="20">
        <v>1.6E-2</v>
      </c>
      <c r="BS5" s="20">
        <v>0.97099999999999997</v>
      </c>
      <c r="BT5" s="19">
        <f t="shared" si="42"/>
        <v>1.0875647382570144</v>
      </c>
      <c r="BU5" s="19">
        <f t="shared" si="43"/>
        <v>6.575403079475034E-2</v>
      </c>
      <c r="BV5" s="19">
        <f t="shared" si="44"/>
        <v>0.78904836953700408</v>
      </c>
      <c r="BW5" s="19">
        <f t="shared" si="45"/>
        <v>0.85480240033175448</v>
      </c>
      <c r="BX5" s="36">
        <f t="shared" si="46"/>
        <v>4.3120701579716793E-2</v>
      </c>
      <c r="BY5" s="17">
        <f t="shared" ref="BY5:BY27" si="50">0.5926*0.5*$C$6*$F5^3*($C$7*BQ5*2+$C$7)*$C$8</f>
        <v>3.696675729986461</v>
      </c>
      <c r="BZ5" s="76">
        <f t="shared" si="11"/>
        <v>0.21344808881570307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24</v>
      </c>
      <c r="F6" s="20">
        <f t="shared" si="12"/>
        <v>0.47459999999999997</v>
      </c>
      <c r="G6" s="20">
        <f t="shared" si="0"/>
        <v>5.9794585704992471</v>
      </c>
      <c r="H6" s="29">
        <f t="shared" si="1"/>
        <v>42446.619718309856</v>
      </c>
      <c r="I6" s="19">
        <v>0.86209999999999998</v>
      </c>
      <c r="J6" s="19">
        <v>2.1000000000000001E-2</v>
      </c>
      <c r="K6" s="19">
        <v>1.1100000000000001</v>
      </c>
      <c r="L6" s="19">
        <f t="shared" si="2"/>
        <v>1.2432511426007065</v>
      </c>
      <c r="M6" s="19">
        <f t="shared" si="13"/>
        <v>0.30847670643206188</v>
      </c>
      <c r="N6" s="19">
        <f t="shared" si="14"/>
        <v>0</v>
      </c>
      <c r="O6" s="19">
        <f t="shared" si="15"/>
        <v>0.30847670643206188</v>
      </c>
      <c r="P6" s="36">
        <f t="shared" si="16"/>
        <v>0</v>
      </c>
      <c r="Q6" s="73"/>
      <c r="R6" s="73"/>
      <c r="S6" s="26">
        <v>0.80679999999999996</v>
      </c>
      <c r="T6" s="20">
        <v>2.1000000000000001E-2</v>
      </c>
      <c r="U6" s="20">
        <v>1.097</v>
      </c>
      <c r="V6" s="19">
        <f t="shared" si="3"/>
        <v>1.2286905436333107</v>
      </c>
      <c r="W6" s="19">
        <f t="shared" si="17"/>
        <v>0.26387980945582601</v>
      </c>
      <c r="X6" s="19">
        <f t="shared" si="18"/>
        <v>0.52775961891165202</v>
      </c>
      <c r="Y6" s="19">
        <f t="shared" si="19"/>
        <v>0.79163942836747803</v>
      </c>
      <c r="Z6" s="36">
        <f t="shared" si="20"/>
        <v>1.2039506216166684E-2</v>
      </c>
      <c r="AA6" s="73"/>
      <c r="AB6" s="73"/>
      <c r="AC6" s="26">
        <v>0.76060000000000005</v>
      </c>
      <c r="AD6" s="20">
        <v>1.7999999999999999E-2</v>
      </c>
      <c r="AE6" s="20">
        <v>1.0840000000000001</v>
      </c>
      <c r="AF6" s="19">
        <f t="shared" si="21"/>
        <v>1.2141299446659151</v>
      </c>
      <c r="AG6" s="19">
        <f t="shared" si="22"/>
        <v>0.22899833998287383</v>
      </c>
      <c r="AH6" s="19">
        <f t="shared" si="23"/>
        <v>0.91599335993149533</v>
      </c>
      <c r="AI6" s="19">
        <f t="shared" si="24"/>
        <v>1.1449916999143692</v>
      </c>
      <c r="AJ6" s="36">
        <f t="shared" si="25"/>
        <v>2.0152883326346533E-2</v>
      </c>
      <c r="AK6" s="73"/>
      <c r="AL6" s="73"/>
      <c r="AM6" s="26">
        <v>0.7016</v>
      </c>
      <c r="AN6" s="20">
        <v>0.02</v>
      </c>
      <c r="AO6" s="20">
        <v>1.0720000000000001</v>
      </c>
      <c r="AP6" s="19">
        <f t="shared" si="26"/>
        <v>1.2006893917729344</v>
      </c>
      <c r="AQ6" s="19">
        <f t="shared" si="27"/>
        <v>0.19055917284330673</v>
      </c>
      <c r="AR6" s="19">
        <f t="shared" si="28"/>
        <v>1.1433550370598404</v>
      </c>
      <c r="AS6" s="19">
        <f t="shared" si="29"/>
        <v>1.3339142099031471</v>
      </c>
      <c r="AT6" s="36">
        <f t="shared" si="30"/>
        <v>3.2848606183455961E-2</v>
      </c>
      <c r="AU6" s="17">
        <f t="shared" si="47"/>
        <v>6.0573398406327073</v>
      </c>
      <c r="AV6" s="76">
        <f t="shared" si="5"/>
        <v>0.18875530631288034</v>
      </c>
      <c r="AW6" s="26">
        <v>0.63270000000000004</v>
      </c>
      <c r="AX6" s="20">
        <v>2.5000000000000001E-2</v>
      </c>
      <c r="AY6" s="20">
        <v>1.06</v>
      </c>
      <c r="AZ6" s="19">
        <f t="shared" si="31"/>
        <v>1.1872488388799538</v>
      </c>
      <c r="BA6" s="19">
        <f t="shared" si="32"/>
        <v>0.15151949947534299</v>
      </c>
      <c r="BB6" s="19">
        <f t="shared" si="33"/>
        <v>1.2121559958027439</v>
      </c>
      <c r="BC6" s="19">
        <f t="shared" si="34"/>
        <v>1.363675495278087</v>
      </c>
      <c r="BD6" s="36">
        <f t="shared" si="35"/>
        <v>5.3528842940920272E-2</v>
      </c>
      <c r="BE6" s="17">
        <f t="shared" si="48"/>
        <v>5.7100106836590108</v>
      </c>
      <c r="BF6" s="76">
        <f t="shared" si="7"/>
        <v>0.21228611695451097</v>
      </c>
      <c r="BG6" s="26">
        <v>0.58020000000000005</v>
      </c>
      <c r="BH6" s="20">
        <v>2.3E-2</v>
      </c>
      <c r="BI6" s="20">
        <v>1.0509999999999999</v>
      </c>
      <c r="BJ6" s="19">
        <f t="shared" si="36"/>
        <v>1.1771684242102183</v>
      </c>
      <c r="BK6" s="19">
        <f t="shared" si="37"/>
        <v>0.12526276922716126</v>
      </c>
      <c r="BL6" s="19">
        <f t="shared" si="38"/>
        <v>1.2526276922716124</v>
      </c>
      <c r="BM6" s="19">
        <f t="shared" si="39"/>
        <v>1.3778904614987737</v>
      </c>
      <c r="BN6" s="36">
        <f t="shared" si="40"/>
        <v>6.0517279688137221E-2</v>
      </c>
      <c r="BO6" s="17">
        <f t="shared" si="49"/>
        <v>5.4453549399562675</v>
      </c>
      <c r="BP6" s="76">
        <f t="shared" si="41"/>
        <v>0.23003600427958007</v>
      </c>
      <c r="BQ6" s="26">
        <v>0.56969999999999998</v>
      </c>
      <c r="BR6" s="20">
        <v>1.7999999999999999E-2</v>
      </c>
      <c r="BS6" s="20">
        <v>1.042</v>
      </c>
      <c r="BT6" s="19">
        <f t="shared" si="42"/>
        <v>1.167088009540483</v>
      </c>
      <c r="BU6" s="19">
        <f t="shared" si="43"/>
        <v>0.11871046452397255</v>
      </c>
      <c r="BV6" s="19">
        <f t="shared" si="44"/>
        <v>1.4245255742876706</v>
      </c>
      <c r="BW6" s="19">
        <f t="shared" si="45"/>
        <v>1.5432360388116431</v>
      </c>
      <c r="BX6" s="36">
        <f t="shared" si="46"/>
        <v>5.5864423172888748E-2</v>
      </c>
      <c r="BY6" s="17">
        <f t="shared" si="50"/>
        <v>5.3924237912157178</v>
      </c>
      <c r="BZ6" s="76">
        <f t="shared" si="11"/>
        <v>0.26417166555199706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26</v>
      </c>
      <c r="F7" s="20">
        <f t="shared" si="12"/>
        <v>0.51460000000000006</v>
      </c>
      <c r="G7" s="20">
        <f t="shared" si="0"/>
        <v>6.4834163092686756</v>
      </c>
      <c r="H7" s="29">
        <f t="shared" si="1"/>
        <v>46024.084507042258</v>
      </c>
      <c r="I7" s="19">
        <v>0.8911</v>
      </c>
      <c r="J7" s="19">
        <v>2.5000000000000001E-2</v>
      </c>
      <c r="K7" s="19">
        <v>1.1579999999999999</v>
      </c>
      <c r="L7" s="19">
        <f t="shared" si="2"/>
        <v>1.2970133541726288</v>
      </c>
      <c r="M7" s="19">
        <f t="shared" si="13"/>
        <v>0.35869979931543117</v>
      </c>
      <c r="N7" s="19">
        <f t="shared" si="14"/>
        <v>0</v>
      </c>
      <c r="O7" s="19">
        <f t="shared" si="15"/>
        <v>0.35869979931543117</v>
      </c>
      <c r="P7" s="36">
        <f t="shared" si="16"/>
        <v>0</v>
      </c>
      <c r="Q7" s="73"/>
      <c r="R7" s="73"/>
      <c r="S7" s="26">
        <v>0.84019999999999995</v>
      </c>
      <c r="T7" s="20">
        <v>2.1999999999999999E-2</v>
      </c>
      <c r="U7" s="20">
        <v>1.1599999999999999</v>
      </c>
      <c r="V7" s="19">
        <f t="shared" si="3"/>
        <v>1.2992534463214589</v>
      </c>
      <c r="W7" s="19">
        <f t="shared" si="17"/>
        <v>0.31999446066714199</v>
      </c>
      <c r="X7" s="19">
        <f t="shared" si="18"/>
        <v>0.63998892133428398</v>
      </c>
      <c r="Y7" s="19">
        <f t="shared" si="19"/>
        <v>0.95998338200142597</v>
      </c>
      <c r="Z7" s="36">
        <f t="shared" si="20"/>
        <v>1.4103106473377099E-2</v>
      </c>
      <c r="AA7" s="73"/>
      <c r="AB7" s="73"/>
      <c r="AC7" s="26">
        <v>0.79649999999999999</v>
      </c>
      <c r="AD7" s="20">
        <v>2.1999999999999999E-2</v>
      </c>
      <c r="AE7" s="20">
        <v>1.1479999999999999</v>
      </c>
      <c r="AF7" s="19">
        <f t="shared" si="21"/>
        <v>1.2858128934284783</v>
      </c>
      <c r="AG7" s="19">
        <f t="shared" si="22"/>
        <v>0.28165435058986449</v>
      </c>
      <c r="AH7" s="19">
        <f t="shared" si="23"/>
        <v>1.126617402359458</v>
      </c>
      <c r="AI7" s="19">
        <f t="shared" si="24"/>
        <v>1.4082717529493225</v>
      </c>
      <c r="AJ7" s="36">
        <f t="shared" si="25"/>
        <v>2.7625654627957151E-2</v>
      </c>
      <c r="AK7" s="73"/>
      <c r="AL7" s="73"/>
      <c r="AM7" s="26">
        <v>0.7611</v>
      </c>
      <c r="AN7" s="20">
        <v>1.9E-2</v>
      </c>
      <c r="AO7" s="20">
        <v>1.145</v>
      </c>
      <c r="AP7" s="19">
        <f t="shared" si="26"/>
        <v>1.2824527552052332</v>
      </c>
      <c r="AQ7" s="19">
        <f t="shared" si="27"/>
        <v>0.25583239987275747</v>
      </c>
      <c r="AR7" s="19">
        <f t="shared" si="28"/>
        <v>1.5349943992365447</v>
      </c>
      <c r="AS7" s="19">
        <f t="shared" si="29"/>
        <v>1.7908267991093021</v>
      </c>
      <c r="AT7" s="36">
        <f t="shared" si="30"/>
        <v>3.5600980109000889E-2</v>
      </c>
      <c r="AU7" s="17">
        <f t="shared" si="47"/>
        <v>8.1039674872750886</v>
      </c>
      <c r="AV7" s="76">
        <f t="shared" si="5"/>
        <v>0.18941270453599482</v>
      </c>
      <c r="AW7" s="26">
        <v>0.71399999999999997</v>
      </c>
      <c r="AX7" s="20">
        <v>2.1000000000000001E-2</v>
      </c>
      <c r="AY7" s="20">
        <v>1.131</v>
      </c>
      <c r="AZ7" s="19">
        <f t="shared" si="31"/>
        <v>1.2667721101634224</v>
      </c>
      <c r="BA7" s="19">
        <f t="shared" si="32"/>
        <v>0.21967607533084293</v>
      </c>
      <c r="BB7" s="19">
        <f t="shared" si="33"/>
        <v>1.7574086026467435</v>
      </c>
      <c r="BC7" s="19">
        <f t="shared" si="34"/>
        <v>1.9770846779775864</v>
      </c>
      <c r="BD7" s="36">
        <f t="shared" si="35"/>
        <v>5.1189468621152041E-2</v>
      </c>
      <c r="BE7" s="17">
        <f t="shared" si="48"/>
        <v>7.8012977000649881</v>
      </c>
      <c r="BF7" s="76">
        <f t="shared" si="7"/>
        <v>0.22527131641599879</v>
      </c>
      <c r="BG7" s="26">
        <v>0.68320000000000003</v>
      </c>
      <c r="BH7" s="20">
        <v>1.7999999999999999E-2</v>
      </c>
      <c r="BI7" s="20">
        <v>1.129</v>
      </c>
      <c r="BJ7" s="19">
        <f t="shared" si="36"/>
        <v>1.2645320180145925</v>
      </c>
      <c r="BK7" s="19">
        <f t="shared" si="37"/>
        <v>0.2004216931904341</v>
      </c>
      <c r="BL7" s="19">
        <f t="shared" si="38"/>
        <v>2.0042169319043408</v>
      </c>
      <c r="BM7" s="19">
        <f t="shared" si="39"/>
        <v>2.2046386250947747</v>
      </c>
      <c r="BN7" s="36">
        <f t="shared" si="40"/>
        <v>5.4652057765710027E-2</v>
      </c>
      <c r="BO7" s="17">
        <f t="shared" si="49"/>
        <v>7.603373508004033</v>
      </c>
      <c r="BP7" s="76">
        <f t="shared" si="41"/>
        <v>0.26359574862322782</v>
      </c>
      <c r="BQ7" s="26">
        <v>0.64200000000000002</v>
      </c>
      <c r="BR7" s="20">
        <v>2.3E-2</v>
      </c>
      <c r="BS7" s="20">
        <v>1.1200000000000001</v>
      </c>
      <c r="BT7" s="19">
        <f t="shared" si="42"/>
        <v>1.2544516033448569</v>
      </c>
      <c r="BU7" s="19">
        <f t="shared" si="43"/>
        <v>0.17416754452891889</v>
      </c>
      <c r="BV7" s="19">
        <f t="shared" si="44"/>
        <v>2.0900105343470265</v>
      </c>
      <c r="BW7" s="19">
        <f t="shared" si="45"/>
        <v>2.2641780788759456</v>
      </c>
      <c r="BX7" s="36">
        <f t="shared" si="46"/>
        <v>8.2469100398206416E-2</v>
      </c>
      <c r="BY7" s="17">
        <f t="shared" si="50"/>
        <v>7.3386177705718438</v>
      </c>
      <c r="BZ7" s="76">
        <f t="shared" si="11"/>
        <v>0.28479621090609925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28</v>
      </c>
      <c r="F8" s="20">
        <f t="shared" si="12"/>
        <v>0.55460000000000009</v>
      </c>
      <c r="G8" s="20">
        <f t="shared" si="0"/>
        <v>6.9873740480381032</v>
      </c>
      <c r="H8" s="29">
        <f t="shared" si="1"/>
        <v>49601.549295774654</v>
      </c>
      <c r="I8" s="19">
        <v>0.88759999999999994</v>
      </c>
      <c r="J8" s="19">
        <v>0.09</v>
      </c>
      <c r="K8" s="19">
        <v>1.149</v>
      </c>
      <c r="L8" s="19">
        <f t="shared" si="2"/>
        <v>1.2869329395028934</v>
      </c>
      <c r="M8" s="19">
        <f t="shared" si="13"/>
        <v>0.35037714706492196</v>
      </c>
      <c r="N8" s="19">
        <f t="shared" si="14"/>
        <v>0</v>
      </c>
      <c r="O8" s="19">
        <f t="shared" si="15"/>
        <v>0.35037714706492196</v>
      </c>
      <c r="P8" s="36">
        <f t="shared" si="16"/>
        <v>0</v>
      </c>
      <c r="Q8" s="73"/>
      <c r="R8" s="73"/>
      <c r="S8" s="26">
        <v>0.8599</v>
      </c>
      <c r="T8" s="20">
        <v>2.9000000000000001E-2</v>
      </c>
      <c r="U8" s="20">
        <v>1.1990000000000001</v>
      </c>
      <c r="V8" s="19">
        <f t="shared" si="3"/>
        <v>1.3429352432236459</v>
      </c>
      <c r="W8" s="19">
        <f t="shared" si="17"/>
        <v>0.3580926373397717</v>
      </c>
      <c r="X8" s="19">
        <f t="shared" si="18"/>
        <v>0.7161852746795434</v>
      </c>
      <c r="Y8" s="19">
        <f t="shared" si="19"/>
        <v>1.0742779120193151</v>
      </c>
      <c r="Z8" s="36">
        <f t="shared" si="20"/>
        <v>1.9861520346035853E-2</v>
      </c>
      <c r="AA8" s="73"/>
      <c r="AB8" s="73"/>
      <c r="AC8" s="26">
        <v>0.82509999999999994</v>
      </c>
      <c r="AD8" s="20">
        <v>1.9E-2</v>
      </c>
      <c r="AE8" s="20">
        <v>1.1950000000000001</v>
      </c>
      <c r="AF8" s="19">
        <f t="shared" si="21"/>
        <v>1.3384550589259858</v>
      </c>
      <c r="AG8" s="19">
        <f t="shared" si="22"/>
        <v>0.32749910115583264</v>
      </c>
      <c r="AH8" s="19">
        <f t="shared" si="23"/>
        <v>1.3099964046233306</v>
      </c>
      <c r="AI8" s="19">
        <f t="shared" si="24"/>
        <v>1.6374955057791631</v>
      </c>
      <c r="AJ8" s="36">
        <f t="shared" si="25"/>
        <v>2.5852082464817475E-2</v>
      </c>
      <c r="AK8" s="73"/>
      <c r="AL8" s="73"/>
      <c r="AM8" s="26">
        <v>0.77059999999999995</v>
      </c>
      <c r="AN8" s="20">
        <v>2.1000000000000001E-2</v>
      </c>
      <c r="AO8" s="20">
        <v>1.1950000000000001</v>
      </c>
      <c r="AP8" s="19">
        <f t="shared" si="26"/>
        <v>1.3384550589259858</v>
      </c>
      <c r="AQ8" s="19">
        <f t="shared" si="27"/>
        <v>0.28566362797309203</v>
      </c>
      <c r="AR8" s="19">
        <f t="shared" si="28"/>
        <v>1.7139817678385518</v>
      </c>
      <c r="AS8" s="19">
        <f t="shared" si="29"/>
        <v>1.9996453958116438</v>
      </c>
      <c r="AT8" s="36">
        <f t="shared" si="30"/>
        <v>4.286003145482898E-2</v>
      </c>
      <c r="AU8" s="17">
        <f t="shared" si="47"/>
        <v>10.220855900540103</v>
      </c>
      <c r="AV8" s="76">
        <f t="shared" si="5"/>
        <v>0.16769454383443361</v>
      </c>
      <c r="AW8" s="26">
        <v>0.75319999999999998</v>
      </c>
      <c r="AX8" s="20">
        <v>1.7000000000000001E-2</v>
      </c>
      <c r="AY8" s="20">
        <v>1.1910000000000001</v>
      </c>
      <c r="AZ8" s="19">
        <f t="shared" si="31"/>
        <v>1.3339748746283255</v>
      </c>
      <c r="BA8" s="19">
        <f t="shared" si="32"/>
        <v>0.27108486635420748</v>
      </c>
      <c r="BB8" s="19">
        <f t="shared" si="33"/>
        <v>2.1686789308336598</v>
      </c>
      <c r="BC8" s="19">
        <f t="shared" si="34"/>
        <v>2.4397637971878674</v>
      </c>
      <c r="BD8" s="36">
        <f t="shared" si="35"/>
        <v>4.5952438351105455E-2</v>
      </c>
      <c r="BE8" s="17">
        <f t="shared" si="48"/>
        <v>10.080888253232219</v>
      </c>
      <c r="BF8" s="76">
        <f t="shared" si="7"/>
        <v>0.21512776219281271</v>
      </c>
      <c r="BG8" s="26">
        <v>0.70779999999999998</v>
      </c>
      <c r="BH8" s="20">
        <v>1.9E-2</v>
      </c>
      <c r="BI8" s="20">
        <v>1.1919999999999999</v>
      </c>
      <c r="BJ8" s="19">
        <f t="shared" si="36"/>
        <v>1.3350949207027405</v>
      </c>
      <c r="BK8" s="19">
        <f t="shared" si="37"/>
        <v>0.2397920359035926</v>
      </c>
      <c r="BL8" s="19">
        <f t="shared" si="38"/>
        <v>2.3979203590359259</v>
      </c>
      <c r="BM8" s="19">
        <f t="shared" si="39"/>
        <v>2.6377123949395185</v>
      </c>
      <c r="BN8" s="36">
        <f t="shared" si="40"/>
        <v>6.4306110360971294E-2</v>
      </c>
      <c r="BO8" s="17">
        <f t="shared" si="49"/>
        <v>9.7156853114059025</v>
      </c>
      <c r="BP8" s="76">
        <f t="shared" si="41"/>
        <v>0.24680918351903025</v>
      </c>
      <c r="BQ8" s="26">
        <v>0.66479999999999995</v>
      </c>
      <c r="BR8" s="20">
        <v>2.1000000000000001E-2</v>
      </c>
      <c r="BS8" s="20">
        <v>1.1910000000000001</v>
      </c>
      <c r="BT8" s="19">
        <f t="shared" si="42"/>
        <v>1.3339748746283255</v>
      </c>
      <c r="BU8" s="19">
        <f t="shared" si="43"/>
        <v>0.21118675258256195</v>
      </c>
      <c r="BV8" s="19">
        <f t="shared" si="44"/>
        <v>2.534241030990743</v>
      </c>
      <c r="BW8" s="19">
        <f t="shared" si="45"/>
        <v>2.7454277835733052</v>
      </c>
      <c r="BX8" s="36">
        <f t="shared" si="46"/>
        <v>8.514716517998952E-2</v>
      </c>
      <c r="BY8" s="17">
        <f t="shared" si="50"/>
        <v>9.3697882519668756</v>
      </c>
      <c r="BZ8" s="76">
        <f t="shared" si="11"/>
        <v>0.27046940259922775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30</v>
      </c>
      <c r="F9" s="20">
        <f t="shared" si="12"/>
        <v>0.59460000000000002</v>
      </c>
      <c r="G9" s="20">
        <f t="shared" si="0"/>
        <v>7.4913317868075282</v>
      </c>
      <c r="H9" s="29">
        <f t="shared" si="1"/>
        <v>53179.014084507042</v>
      </c>
      <c r="I9" s="19">
        <v>0.7681</v>
      </c>
      <c r="J9" s="19">
        <v>9.1999999999999998E-2</v>
      </c>
      <c r="K9" s="19">
        <v>1.1499999999999999</v>
      </c>
      <c r="L9" s="19">
        <f t="shared" si="2"/>
        <v>1.2880529855773084</v>
      </c>
      <c r="M9" s="19">
        <f t="shared" si="13"/>
        <v>0.26284053258050405</v>
      </c>
      <c r="N9" s="19">
        <f t="shared" si="14"/>
        <v>0</v>
      </c>
      <c r="O9" s="19">
        <f t="shared" si="15"/>
        <v>0.26284053258050405</v>
      </c>
      <c r="P9" s="36">
        <f t="shared" si="16"/>
        <v>0</v>
      </c>
      <c r="Q9" s="73"/>
      <c r="R9" s="73"/>
      <c r="S9" s="26">
        <v>0.76400000000000001</v>
      </c>
      <c r="T9" s="20">
        <v>0.13500000000000001</v>
      </c>
      <c r="U9" s="20">
        <v>1.155</v>
      </c>
      <c r="V9" s="19">
        <f t="shared" si="3"/>
        <v>1.2936532159493837</v>
      </c>
      <c r="W9" s="19">
        <f t="shared" si="17"/>
        <v>0.26230816734372903</v>
      </c>
      <c r="X9" s="19">
        <f t="shared" si="18"/>
        <v>0.52461633468745805</v>
      </c>
      <c r="Y9" s="19">
        <f t="shared" si="19"/>
        <v>0.78692450203118702</v>
      </c>
      <c r="Z9" s="36">
        <f t="shared" si="20"/>
        <v>8.5797347677779093E-2</v>
      </c>
      <c r="AA9" s="73"/>
      <c r="AB9" s="73"/>
      <c r="AC9" s="26">
        <v>0.7087</v>
      </c>
      <c r="AD9" s="20">
        <v>0.14499999999999999</v>
      </c>
      <c r="AE9" s="20">
        <v>1.1559999999999999</v>
      </c>
      <c r="AF9" s="19">
        <f t="shared" si="21"/>
        <v>1.2947732620237986</v>
      </c>
      <c r="AG9" s="19">
        <f t="shared" si="22"/>
        <v>0.22610057211749887</v>
      </c>
      <c r="AH9" s="19">
        <f t="shared" si="23"/>
        <v>0.90440228846999549</v>
      </c>
      <c r="AI9" s="19">
        <f t="shared" si="24"/>
        <v>1.1305028605874943</v>
      </c>
      <c r="AJ9" s="36">
        <f t="shared" si="25"/>
        <v>0.18462469526064709</v>
      </c>
      <c r="AK9" s="73"/>
      <c r="AL9" s="73"/>
      <c r="AM9" s="26">
        <v>0.80410000000000004</v>
      </c>
      <c r="AN9" s="20">
        <v>0.104</v>
      </c>
      <c r="AO9" s="20">
        <v>1.1779999999999999</v>
      </c>
      <c r="AP9" s="19">
        <f t="shared" si="26"/>
        <v>1.3194142756609297</v>
      </c>
      <c r="AQ9" s="19">
        <f t="shared" si="27"/>
        <v>0.30225384391715315</v>
      </c>
      <c r="AR9" s="19">
        <f t="shared" si="28"/>
        <v>1.8135230635029189</v>
      </c>
      <c r="AS9" s="19">
        <f t="shared" si="29"/>
        <v>2.1157769074200719</v>
      </c>
      <c r="AT9" s="36">
        <f t="shared" si="30"/>
        <v>0.20626298587522196</v>
      </c>
      <c r="AU9" s="17">
        <f t="shared" si="47"/>
        <v>12.92779415005451</v>
      </c>
      <c r="AV9" s="76">
        <f t="shared" si="5"/>
        <v>0.1402809359781825</v>
      </c>
      <c r="AW9" s="26">
        <v>0.81520000000000004</v>
      </c>
      <c r="AX9" s="20">
        <v>0.03</v>
      </c>
      <c r="AY9" s="20">
        <v>1.2170000000000001</v>
      </c>
      <c r="AZ9" s="19">
        <f t="shared" si="31"/>
        <v>1.3630960725631169</v>
      </c>
      <c r="BA9" s="19">
        <f t="shared" si="32"/>
        <v>0.33156648558463364</v>
      </c>
      <c r="BB9" s="19">
        <f t="shared" si="33"/>
        <v>2.6525318846770691</v>
      </c>
      <c r="BC9" s="19">
        <f t="shared" si="34"/>
        <v>2.9840983702617025</v>
      </c>
      <c r="BD9" s="36">
        <f t="shared" si="35"/>
        <v>8.4671748446982553E-2</v>
      </c>
      <c r="BE9" s="17">
        <f t="shared" si="48"/>
        <v>13.037830585194149</v>
      </c>
      <c r="BF9" s="76">
        <f t="shared" si="7"/>
        <v>0.20344886883936833</v>
      </c>
      <c r="BG9" s="26">
        <v>0.7873</v>
      </c>
      <c r="BH9" s="20">
        <v>2.3E-2</v>
      </c>
      <c r="BI9" s="20">
        <v>1.214</v>
      </c>
      <c r="BJ9" s="19">
        <f t="shared" si="36"/>
        <v>1.3597359343398716</v>
      </c>
      <c r="BK9" s="19">
        <f t="shared" si="37"/>
        <v>0.30773649564543704</v>
      </c>
      <c r="BL9" s="19">
        <f t="shared" si="38"/>
        <v>3.0773649564543697</v>
      </c>
      <c r="BM9" s="19">
        <f t="shared" si="39"/>
        <v>3.3851014520998066</v>
      </c>
      <c r="BN9" s="36">
        <f t="shared" si="40"/>
        <v>8.0744200607511571E-2</v>
      </c>
      <c r="BO9" s="17">
        <f t="shared" si="49"/>
        <v>12.76125251849181</v>
      </c>
      <c r="BP9" s="76">
        <f t="shared" si="41"/>
        <v>0.24114913108999964</v>
      </c>
      <c r="BQ9" s="26">
        <v>0.74309999999999998</v>
      </c>
      <c r="BR9" s="20">
        <v>1.9E-2</v>
      </c>
      <c r="BS9" s="20">
        <v>1.2190000000000001</v>
      </c>
      <c r="BT9" s="19">
        <f t="shared" si="42"/>
        <v>1.3653361647119471</v>
      </c>
      <c r="BU9" s="19">
        <f t="shared" si="43"/>
        <v>0.276415925784673</v>
      </c>
      <c r="BV9" s="19">
        <f t="shared" si="44"/>
        <v>3.3169911094160756</v>
      </c>
      <c r="BW9" s="19">
        <f t="shared" si="45"/>
        <v>3.5934070352007486</v>
      </c>
      <c r="BX9" s="36">
        <f t="shared" si="46"/>
        <v>8.0702760059878462E-2</v>
      </c>
      <c r="BY9" s="17">
        <f t="shared" si="50"/>
        <v>12.323089416404233</v>
      </c>
      <c r="BZ9" s="76">
        <f t="shared" si="11"/>
        <v>0.26916879341965722</v>
      </c>
    </row>
    <row r="10" spans="2:78" ht="20.100000000000001" customHeight="1">
      <c r="B10" s="9" t="s">
        <v>7</v>
      </c>
      <c r="C10" s="10">
        <v>1.343</v>
      </c>
      <c r="D10" s="2"/>
      <c r="E10" s="38">
        <v>32</v>
      </c>
      <c r="F10" s="20">
        <f t="shared" si="12"/>
        <v>0.63460000000000005</v>
      </c>
      <c r="G10" s="20">
        <f t="shared" si="0"/>
        <v>7.9952895255769558</v>
      </c>
      <c r="H10" s="29">
        <f t="shared" si="1"/>
        <v>56756.478873239437</v>
      </c>
      <c r="I10" s="19">
        <v>0.77049999999999996</v>
      </c>
      <c r="J10" s="19">
        <v>0.108</v>
      </c>
      <c r="K10" s="19">
        <v>1.202</v>
      </c>
      <c r="L10" s="19">
        <f t="shared" si="2"/>
        <v>1.346295381446891</v>
      </c>
      <c r="M10" s="19">
        <f t="shared" si="13"/>
        <v>0.28894510999727813</v>
      </c>
      <c r="N10" s="19">
        <f t="shared" si="14"/>
        <v>0</v>
      </c>
      <c r="O10" s="19">
        <f t="shared" si="15"/>
        <v>0.28894510999727813</v>
      </c>
      <c r="P10" s="36">
        <f t="shared" si="16"/>
        <v>0</v>
      </c>
      <c r="Q10" s="73"/>
      <c r="R10" s="73"/>
      <c r="S10" s="26">
        <v>0.76949999999999996</v>
      </c>
      <c r="T10" s="20">
        <v>7.3999999999999996E-2</v>
      </c>
      <c r="U10" s="20">
        <v>1.1739999999999999</v>
      </c>
      <c r="V10" s="19">
        <f t="shared" si="3"/>
        <v>1.3149340913632697</v>
      </c>
      <c r="W10" s="19">
        <f t="shared" si="17"/>
        <v>0.27492521270799675</v>
      </c>
      <c r="X10" s="19">
        <f t="shared" si="18"/>
        <v>0.54985042541599349</v>
      </c>
      <c r="Y10" s="19">
        <f t="shared" si="19"/>
        <v>0.82477563812399024</v>
      </c>
      <c r="Z10" s="36">
        <f t="shared" si="20"/>
        <v>4.858968000587173E-2</v>
      </c>
      <c r="AA10" s="73"/>
      <c r="AB10" s="73"/>
      <c r="AC10" s="26">
        <v>0.82140000000000002</v>
      </c>
      <c r="AD10" s="20">
        <v>0.109</v>
      </c>
      <c r="AE10" s="20">
        <v>1.222</v>
      </c>
      <c r="AF10" s="19">
        <f t="shared" si="21"/>
        <v>1.368696302935192</v>
      </c>
      <c r="AG10" s="19">
        <f t="shared" si="22"/>
        <v>0.33940085843371209</v>
      </c>
      <c r="AH10" s="19">
        <f t="shared" si="23"/>
        <v>1.3576034337348484</v>
      </c>
      <c r="AI10" s="19">
        <f t="shared" si="24"/>
        <v>1.6970042921685604</v>
      </c>
      <c r="AJ10" s="36">
        <f t="shared" si="25"/>
        <v>0.15508686992770773</v>
      </c>
      <c r="AK10" s="73"/>
      <c r="AL10" s="73"/>
      <c r="AM10" s="26">
        <v>0.80500000000000005</v>
      </c>
      <c r="AN10" s="20">
        <v>0.128</v>
      </c>
      <c r="AO10" s="20">
        <v>1.214</v>
      </c>
      <c r="AP10" s="19">
        <f t="shared" si="26"/>
        <v>1.3597359343398716</v>
      </c>
      <c r="AQ10" s="19">
        <f t="shared" si="27"/>
        <v>0.32172903904261413</v>
      </c>
      <c r="AR10" s="19">
        <f t="shared" si="28"/>
        <v>1.9303742342556847</v>
      </c>
      <c r="AS10" s="19">
        <f t="shared" si="29"/>
        <v>2.2521032732982986</v>
      </c>
      <c r="AT10" s="36">
        <f t="shared" si="30"/>
        <v>0.26961541768073427</v>
      </c>
      <c r="AU10" s="17">
        <f t="shared" si="47"/>
        <v>15.727132063218415</v>
      </c>
      <c r="AV10" s="76">
        <f t="shared" si="5"/>
        <v>0.1227416560435909</v>
      </c>
      <c r="AW10" s="26">
        <v>0.81640000000000001</v>
      </c>
      <c r="AX10" s="20">
        <v>5.2999999999999999E-2</v>
      </c>
      <c r="AY10" s="20">
        <v>1.266</v>
      </c>
      <c r="AZ10" s="19">
        <f t="shared" si="31"/>
        <v>1.4179783302094544</v>
      </c>
      <c r="BA10" s="19">
        <f t="shared" si="32"/>
        <v>0.35986079166142987</v>
      </c>
      <c r="BB10" s="19">
        <f t="shared" si="33"/>
        <v>2.8788863332914389</v>
      </c>
      <c r="BC10" s="19">
        <f t="shared" si="34"/>
        <v>3.238747124952869</v>
      </c>
      <c r="BD10" s="36">
        <f t="shared" si="35"/>
        <v>0.16187485697475024</v>
      </c>
      <c r="BE10" s="17">
        <f t="shared" si="48"/>
        <v>15.864518504230439</v>
      </c>
      <c r="BF10" s="76">
        <f t="shared" si="7"/>
        <v>0.18146698448640303</v>
      </c>
      <c r="BG10" s="26">
        <v>0.80900000000000005</v>
      </c>
      <c r="BH10" s="20">
        <v>3.3000000000000002E-2</v>
      </c>
      <c r="BI10" s="20">
        <v>1.2529999999999999</v>
      </c>
      <c r="BJ10" s="19">
        <f t="shared" si="36"/>
        <v>1.4034177312420586</v>
      </c>
      <c r="BK10" s="19">
        <f t="shared" si="37"/>
        <v>0.34614679339979687</v>
      </c>
      <c r="BL10" s="19">
        <f t="shared" si="38"/>
        <v>3.4614679339979686</v>
      </c>
      <c r="BM10" s="19">
        <f t="shared" si="39"/>
        <v>3.8076147273977656</v>
      </c>
      <c r="BN10" s="36">
        <f t="shared" si="40"/>
        <v>0.12341337000869669</v>
      </c>
      <c r="BO10" s="17">
        <f t="shared" si="49"/>
        <v>15.775337831994568</v>
      </c>
      <c r="BP10" s="76">
        <f t="shared" si="41"/>
        <v>0.21942274522816449</v>
      </c>
      <c r="BQ10" s="26">
        <v>0.72070000000000001</v>
      </c>
      <c r="BR10" s="20">
        <v>0.123</v>
      </c>
      <c r="BS10" s="20">
        <v>1.24</v>
      </c>
      <c r="BT10" s="19">
        <f t="shared" si="42"/>
        <v>1.388857132274663</v>
      </c>
      <c r="BU10" s="19">
        <f t="shared" si="43"/>
        <v>0.26903794808933468</v>
      </c>
      <c r="BV10" s="19">
        <f t="shared" si="44"/>
        <v>3.2284553770720161</v>
      </c>
      <c r="BW10" s="19">
        <f t="shared" si="45"/>
        <v>3.4974933251613507</v>
      </c>
      <c r="BX10" s="36">
        <f t="shared" si="46"/>
        <v>0.54059977120503511</v>
      </c>
      <c r="BY10" s="17">
        <f t="shared" si="50"/>
        <v>14.711195486261088</v>
      </c>
      <c r="BZ10" s="76">
        <f t="shared" si="11"/>
        <v>0.21945567782625813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34</v>
      </c>
      <c r="F11" s="20">
        <f t="shared" si="12"/>
        <v>0.67460000000000009</v>
      </c>
      <c r="G11" s="20">
        <f t="shared" si="0"/>
        <v>8.4992472643463834</v>
      </c>
      <c r="H11" s="29">
        <f t="shared" si="1"/>
        <v>60333.94366197184</v>
      </c>
      <c r="I11" s="19">
        <v>0.67959999999999998</v>
      </c>
      <c r="J11" s="19">
        <v>0.12</v>
      </c>
      <c r="K11" s="19">
        <v>1.3029999999999999</v>
      </c>
      <c r="L11" s="19">
        <f t="shared" si="2"/>
        <v>1.459420034962811</v>
      </c>
      <c r="M11" s="19">
        <f t="shared" si="13"/>
        <v>0.26415370071255895</v>
      </c>
      <c r="N11" s="19">
        <f t="shared" si="14"/>
        <v>0</v>
      </c>
      <c r="O11" s="19">
        <f t="shared" si="15"/>
        <v>0.26415370071255895</v>
      </c>
      <c r="P11" s="36">
        <f t="shared" si="16"/>
        <v>0</v>
      </c>
      <c r="Q11" s="73"/>
      <c r="R11" s="73"/>
      <c r="S11" s="26">
        <v>0.67879999999999996</v>
      </c>
      <c r="T11" s="20">
        <v>0.115</v>
      </c>
      <c r="U11" s="20">
        <v>1.2709999999999999</v>
      </c>
      <c r="V11" s="19">
        <f t="shared" si="3"/>
        <v>1.4235785605815294</v>
      </c>
      <c r="W11" s="19">
        <f t="shared" si="17"/>
        <v>0.25074708675688057</v>
      </c>
      <c r="X11" s="19">
        <f t="shared" si="18"/>
        <v>0.50149417351376113</v>
      </c>
      <c r="Y11" s="19">
        <f t="shared" si="19"/>
        <v>0.75224126027064164</v>
      </c>
      <c r="Z11" s="36">
        <f t="shared" si="20"/>
        <v>8.850444170943543E-2</v>
      </c>
      <c r="AA11" s="73"/>
      <c r="AB11" s="73"/>
      <c r="AC11" s="26">
        <v>0.74750000000000005</v>
      </c>
      <c r="AD11" s="20">
        <v>0.122</v>
      </c>
      <c r="AE11" s="20">
        <v>1.256</v>
      </c>
      <c r="AF11" s="19">
        <f t="shared" si="21"/>
        <v>1.4067778694653039</v>
      </c>
      <c r="AG11" s="19">
        <f t="shared" si="22"/>
        <v>0.2969359634106758</v>
      </c>
      <c r="AH11" s="19">
        <f t="shared" si="23"/>
        <v>1.1877438536427032</v>
      </c>
      <c r="AI11" s="19">
        <f t="shared" si="24"/>
        <v>1.484679817053379</v>
      </c>
      <c r="AJ11" s="36">
        <f t="shared" si="25"/>
        <v>0.18337715498171964</v>
      </c>
      <c r="AK11" s="73"/>
      <c r="AL11" s="73"/>
      <c r="AM11" s="26">
        <v>0.68469999999999998</v>
      </c>
      <c r="AN11" s="20">
        <v>0.104</v>
      </c>
      <c r="AO11" s="20">
        <v>1.256</v>
      </c>
      <c r="AP11" s="19">
        <f t="shared" si="26"/>
        <v>1.4067778694653039</v>
      </c>
      <c r="AQ11" s="19">
        <f t="shared" si="27"/>
        <v>0.24913862435480444</v>
      </c>
      <c r="AR11" s="19">
        <f t="shared" si="28"/>
        <v>1.4948317461288265</v>
      </c>
      <c r="AS11" s="19">
        <f t="shared" si="29"/>
        <v>1.7439703704836309</v>
      </c>
      <c r="AT11" s="36">
        <f t="shared" si="30"/>
        <v>0.23448226374711689</v>
      </c>
      <c r="AU11" s="17">
        <f t="shared" si="47"/>
        <v>17.150872472353431</v>
      </c>
      <c r="AV11" s="76">
        <f t="shared" si="5"/>
        <v>8.715776696132746E-2</v>
      </c>
      <c r="AW11" s="26">
        <v>0.69499999999999995</v>
      </c>
      <c r="AX11" s="20">
        <v>0.14000000000000001</v>
      </c>
      <c r="AY11" s="20">
        <v>1.2310000000000001</v>
      </c>
      <c r="AZ11" s="19">
        <f t="shared" si="31"/>
        <v>1.3787767176049277</v>
      </c>
      <c r="BA11" s="19">
        <f t="shared" si="32"/>
        <v>0.24657375140057572</v>
      </c>
      <c r="BB11" s="19">
        <f t="shared" si="33"/>
        <v>1.9725900112046058</v>
      </c>
      <c r="BC11" s="19">
        <f t="shared" si="34"/>
        <v>2.2191637626051817</v>
      </c>
      <c r="BD11" s="36">
        <f t="shared" si="35"/>
        <v>0.40427813939093726</v>
      </c>
      <c r="BE11" s="17">
        <f t="shared" si="48"/>
        <v>17.299985316504049</v>
      </c>
      <c r="BF11" s="76">
        <f t="shared" si="7"/>
        <v>0.11402264077777977</v>
      </c>
      <c r="BG11" s="26">
        <v>0.65149999999999997</v>
      </c>
      <c r="BH11" s="20">
        <v>0.14899999999999999</v>
      </c>
      <c r="BI11" s="20">
        <v>1.232</v>
      </c>
      <c r="BJ11" s="19">
        <f t="shared" si="36"/>
        <v>1.3798967636793427</v>
      </c>
      <c r="BK11" s="19">
        <f t="shared" si="37"/>
        <v>0.21702580876605551</v>
      </c>
      <c r="BL11" s="19">
        <f t="shared" si="38"/>
        <v>2.1702580876605548</v>
      </c>
      <c r="BM11" s="19">
        <f t="shared" si="39"/>
        <v>2.3872838964266103</v>
      </c>
      <c r="BN11" s="36">
        <f t="shared" si="40"/>
        <v>0.53870848227509549</v>
      </c>
      <c r="BO11" s="17">
        <f t="shared" si="49"/>
        <v>16.670236897032982</v>
      </c>
      <c r="BP11" s="76">
        <f t="shared" si="41"/>
        <v>0.13018759727684637</v>
      </c>
      <c r="BQ11" s="26">
        <v>0.64139999999999997</v>
      </c>
      <c r="BR11" s="20">
        <v>0.107</v>
      </c>
      <c r="BS11" s="20">
        <v>1.23</v>
      </c>
      <c r="BT11" s="19">
        <f t="shared" si="42"/>
        <v>1.3776566715305125</v>
      </c>
      <c r="BU11" s="19">
        <f t="shared" si="43"/>
        <v>0.20966660434872839</v>
      </c>
      <c r="BV11" s="19">
        <f t="shared" si="44"/>
        <v>2.5159992521847405</v>
      </c>
      <c r="BW11" s="19">
        <f t="shared" si="45"/>
        <v>2.7256658565334688</v>
      </c>
      <c r="BX11" s="36">
        <f t="shared" si="46"/>
        <v>0.46272330832657821</v>
      </c>
      <c r="BY11" s="17">
        <f t="shared" si="50"/>
        <v>16.524019447914412</v>
      </c>
      <c r="BZ11" s="76">
        <f t="shared" si="11"/>
        <v>0.15226315002324078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36</v>
      </c>
      <c r="F12" s="20">
        <f t="shared" si="12"/>
        <v>0.71460000000000001</v>
      </c>
      <c r="G12" s="20">
        <f t="shared" si="0"/>
        <v>9.0032050031158075</v>
      </c>
      <c r="H12" s="29">
        <f t="shared" si="1"/>
        <v>63911.408450704221</v>
      </c>
      <c r="I12" s="19">
        <v>0.6643</v>
      </c>
      <c r="J12" s="19">
        <v>0.13900000000000001</v>
      </c>
      <c r="K12" s="19">
        <v>1.35</v>
      </c>
      <c r="L12" s="19">
        <f t="shared" si="2"/>
        <v>1.5120622004603186</v>
      </c>
      <c r="M12" s="19">
        <f t="shared" si="13"/>
        <v>0.27093004520031344</v>
      </c>
      <c r="N12" s="19">
        <f t="shared" si="14"/>
        <v>0</v>
      </c>
      <c r="O12" s="19">
        <f t="shared" si="15"/>
        <v>0.27093004520031344</v>
      </c>
      <c r="P12" s="36">
        <f t="shared" si="16"/>
        <v>0</v>
      </c>
      <c r="Q12" s="73"/>
      <c r="R12" s="73"/>
      <c r="S12" s="26">
        <v>0.71309999999999996</v>
      </c>
      <c r="T12" s="20">
        <v>0.122</v>
      </c>
      <c r="U12" s="20">
        <v>1.2969999999999999</v>
      </c>
      <c r="V12" s="19">
        <f t="shared" si="3"/>
        <v>1.4526997585163208</v>
      </c>
      <c r="W12" s="19">
        <f t="shared" si="17"/>
        <v>0.2881654787895041</v>
      </c>
      <c r="X12" s="19">
        <f t="shared" si="18"/>
        <v>0.57633095757900821</v>
      </c>
      <c r="Y12" s="19">
        <f t="shared" si="19"/>
        <v>0.86449643636851237</v>
      </c>
      <c r="Z12" s="36">
        <f t="shared" si="20"/>
        <v>9.7772317241775639E-2</v>
      </c>
      <c r="AA12" s="73"/>
      <c r="AB12" s="73"/>
      <c r="AC12" s="26">
        <v>0.75960000000000005</v>
      </c>
      <c r="AD12" s="20">
        <v>0.13800000000000001</v>
      </c>
      <c r="AE12" s="20">
        <v>1.2889999999999999</v>
      </c>
      <c r="AF12" s="19">
        <f t="shared" si="21"/>
        <v>1.4437393899210005</v>
      </c>
      <c r="AG12" s="19">
        <f t="shared" si="22"/>
        <v>0.3229511790388423</v>
      </c>
      <c r="AH12" s="19">
        <f t="shared" si="23"/>
        <v>1.2918047161553692</v>
      </c>
      <c r="AI12" s="19">
        <f t="shared" si="24"/>
        <v>1.6147558951942114</v>
      </c>
      <c r="AJ12" s="36">
        <f t="shared" si="25"/>
        <v>0.21846961441761531</v>
      </c>
      <c r="AK12" s="73"/>
      <c r="AL12" s="73"/>
      <c r="AM12" s="26">
        <v>0.74839999999999995</v>
      </c>
      <c r="AN12" s="20">
        <v>0.11600000000000001</v>
      </c>
      <c r="AO12" s="20">
        <v>1.2929999999999999</v>
      </c>
      <c r="AP12" s="19">
        <f t="shared" si="26"/>
        <v>1.4482195742186605</v>
      </c>
      <c r="AQ12" s="19">
        <f t="shared" si="27"/>
        <v>0.31544651590053452</v>
      </c>
      <c r="AR12" s="19">
        <f t="shared" si="28"/>
        <v>1.8926790954032069</v>
      </c>
      <c r="AS12" s="19">
        <f t="shared" si="29"/>
        <v>2.2081256113037413</v>
      </c>
      <c r="AT12" s="36">
        <f t="shared" si="30"/>
        <v>0.27717395518505916</v>
      </c>
      <c r="AU12" s="17">
        <f t="shared" si="47"/>
        <v>21.482341405114713</v>
      </c>
      <c r="AV12" s="76">
        <f t="shared" si="5"/>
        <v>8.8103948248051789E-2</v>
      </c>
      <c r="AW12" s="26">
        <v>0.70389999999999997</v>
      </c>
      <c r="AX12" s="20">
        <v>0.108</v>
      </c>
      <c r="AY12" s="20">
        <v>1.2789999999999999</v>
      </c>
      <c r="AZ12" s="19">
        <f t="shared" si="31"/>
        <v>1.43253892917685</v>
      </c>
      <c r="BA12" s="19">
        <f t="shared" si="32"/>
        <v>0.27303866192837895</v>
      </c>
      <c r="BB12" s="19">
        <f t="shared" si="33"/>
        <v>2.1843092954270316</v>
      </c>
      <c r="BC12" s="19">
        <f t="shared" si="34"/>
        <v>2.4573479573554105</v>
      </c>
      <c r="BD12" s="36">
        <f t="shared" si="35"/>
        <v>0.33666731948217654</v>
      </c>
      <c r="BE12" s="17">
        <f t="shared" si="48"/>
        <v>20.716589889152196</v>
      </c>
      <c r="BF12" s="76">
        <f t="shared" si="7"/>
        <v>0.10543768579262164</v>
      </c>
      <c r="BG12" s="26">
        <v>0.63439999999999996</v>
      </c>
      <c r="BH12" s="20">
        <v>0.109</v>
      </c>
      <c r="BI12" s="20">
        <v>1.29</v>
      </c>
      <c r="BJ12" s="19">
        <f t="shared" si="36"/>
        <v>1.4448594359954157</v>
      </c>
      <c r="BK12" s="19">
        <f t="shared" si="37"/>
        <v>0.2256144423108235</v>
      </c>
      <c r="BL12" s="19">
        <f t="shared" si="38"/>
        <v>2.2561444231082346</v>
      </c>
      <c r="BM12" s="19">
        <f t="shared" si="39"/>
        <v>2.4817588654190583</v>
      </c>
      <c r="BN12" s="36">
        <f t="shared" si="40"/>
        <v>0.43206794596121451</v>
      </c>
      <c r="BO12" s="17">
        <f t="shared" si="49"/>
        <v>19.520640892311864</v>
      </c>
      <c r="BP12" s="76">
        <f t="shared" si="41"/>
        <v>0.11557737451114165</v>
      </c>
      <c r="BQ12" s="26">
        <v>0.66520000000000001</v>
      </c>
      <c r="BR12" s="20">
        <v>0.113</v>
      </c>
      <c r="BS12" s="20">
        <v>1.2569999999999999</v>
      </c>
      <c r="BT12" s="19">
        <f t="shared" si="42"/>
        <v>1.4078979155397187</v>
      </c>
      <c r="BU12" s="19">
        <f t="shared" si="43"/>
        <v>0.23552453988839259</v>
      </c>
      <c r="BV12" s="19">
        <f t="shared" si="44"/>
        <v>2.8262944786607109</v>
      </c>
      <c r="BW12" s="19">
        <f t="shared" si="45"/>
        <v>3.0618190185491034</v>
      </c>
      <c r="BX12" s="36">
        <f t="shared" si="46"/>
        <v>0.51035970138173381</v>
      </c>
      <c r="BY12" s="17">
        <f t="shared" si="50"/>
        <v>20.050644188753338</v>
      </c>
      <c r="BZ12" s="76">
        <f t="shared" si="11"/>
        <v>0.14095778928868608</v>
      </c>
    </row>
    <row r="13" spans="2:78" ht="20.100000000000001" customHeight="1">
      <c r="B13" s="33" t="s">
        <v>22</v>
      </c>
      <c r="C13" s="34">
        <v>0.02</v>
      </c>
      <c r="D13" s="2"/>
      <c r="E13" s="38">
        <v>38</v>
      </c>
      <c r="F13" s="20">
        <f t="shared" si="12"/>
        <v>0.75460000000000005</v>
      </c>
      <c r="G13" s="20">
        <f t="shared" si="0"/>
        <v>9.5071627418852351</v>
      </c>
      <c r="H13" s="29">
        <f t="shared" si="1"/>
        <v>67488.873239436623</v>
      </c>
      <c r="I13" s="19">
        <v>0.87839999999999996</v>
      </c>
      <c r="J13" s="19">
        <v>0.10299999999999999</v>
      </c>
      <c r="K13" s="19">
        <v>1.3140000000000001</v>
      </c>
      <c r="L13" s="19">
        <f t="shared" si="2"/>
        <v>1.4717405417813769</v>
      </c>
      <c r="M13" s="19">
        <f t="shared" si="13"/>
        <v>0.44878311868240145</v>
      </c>
      <c r="N13" s="19">
        <f t="shared" si="14"/>
        <v>0</v>
      </c>
      <c r="O13" s="19">
        <f t="shared" si="15"/>
        <v>0.44878311868240145</v>
      </c>
      <c r="P13" s="36">
        <f t="shared" si="16"/>
        <v>0</v>
      </c>
      <c r="Q13" s="73"/>
      <c r="R13" s="73"/>
      <c r="S13" s="26">
        <v>0.76459999999999995</v>
      </c>
      <c r="T13" s="20">
        <v>0.11</v>
      </c>
      <c r="U13" s="20">
        <v>1.33</v>
      </c>
      <c r="V13" s="19">
        <f t="shared" si="3"/>
        <v>1.4896612789720176</v>
      </c>
      <c r="W13" s="19">
        <f t="shared" si="17"/>
        <v>0.34836378205673302</v>
      </c>
      <c r="X13" s="19">
        <f t="shared" si="18"/>
        <v>0.69672756411346604</v>
      </c>
      <c r="Y13" s="19">
        <f t="shared" si="19"/>
        <v>1.0450913461701989</v>
      </c>
      <c r="Z13" s="36">
        <f t="shared" si="20"/>
        <v>9.2698368908876172E-2</v>
      </c>
      <c r="AA13" s="73"/>
      <c r="AB13" s="73"/>
      <c r="AC13" s="26">
        <v>0.73160000000000003</v>
      </c>
      <c r="AD13" s="20">
        <v>0.109</v>
      </c>
      <c r="AE13" s="20">
        <v>1.321</v>
      </c>
      <c r="AF13" s="19">
        <f t="shared" si="21"/>
        <v>1.4795808643022821</v>
      </c>
      <c r="AG13" s="19">
        <f t="shared" si="22"/>
        <v>0.3146401615714251</v>
      </c>
      <c r="AH13" s="19">
        <f t="shared" si="23"/>
        <v>1.2585606462857004</v>
      </c>
      <c r="AI13" s="19">
        <f t="shared" si="24"/>
        <v>1.5732008078571256</v>
      </c>
      <c r="AJ13" s="36">
        <f t="shared" si="25"/>
        <v>0.18123340676356073</v>
      </c>
      <c r="AK13" s="73"/>
      <c r="AL13" s="73"/>
      <c r="AM13" s="26">
        <v>0.67420000000000002</v>
      </c>
      <c r="AN13" s="20">
        <v>0.129</v>
      </c>
      <c r="AO13" s="20">
        <v>1.304</v>
      </c>
      <c r="AP13" s="19">
        <f t="shared" si="26"/>
        <v>1.4605400810372262</v>
      </c>
      <c r="AQ13" s="19">
        <f t="shared" si="27"/>
        <v>0.2603717168349895</v>
      </c>
      <c r="AR13" s="19">
        <f t="shared" si="28"/>
        <v>1.5622303010099368</v>
      </c>
      <c r="AS13" s="19">
        <f t="shared" si="29"/>
        <v>1.8226020178449263</v>
      </c>
      <c r="AT13" s="36">
        <f t="shared" si="30"/>
        <v>0.31350341301454426</v>
      </c>
      <c r="AU13" s="17">
        <f t="shared" si="47"/>
        <v>23.792018962256243</v>
      </c>
      <c r="AV13" s="76">
        <f t="shared" si="5"/>
        <v>6.5661947541663671E-2</v>
      </c>
      <c r="AW13" s="26">
        <v>0.61480000000000001</v>
      </c>
      <c r="AX13" s="20">
        <v>0.128</v>
      </c>
      <c r="AY13" s="20">
        <v>1.2769999999999999</v>
      </c>
      <c r="AZ13" s="19">
        <f t="shared" si="31"/>
        <v>1.4302988370280199</v>
      </c>
      <c r="BA13" s="19">
        <f t="shared" si="32"/>
        <v>0.20763981810584337</v>
      </c>
      <c r="BB13" s="19">
        <f t="shared" si="33"/>
        <v>1.6611185448467469</v>
      </c>
      <c r="BC13" s="19">
        <f t="shared" si="34"/>
        <v>1.8687583629525903</v>
      </c>
      <c r="BD13" s="36">
        <f t="shared" si="35"/>
        <v>0.39776620415044889</v>
      </c>
      <c r="BE13" s="17">
        <f t="shared" si="48"/>
        <v>22.588437011687329</v>
      </c>
      <c r="BF13" s="76">
        <f t="shared" si="7"/>
        <v>7.3538445532432314E-2</v>
      </c>
      <c r="BG13" s="26">
        <v>0.55259999999999998</v>
      </c>
      <c r="BH13" s="20">
        <v>0.111</v>
      </c>
      <c r="BI13" s="20">
        <v>1.31</v>
      </c>
      <c r="BJ13" s="19">
        <f t="shared" si="36"/>
        <v>1.4672603574837166</v>
      </c>
      <c r="BK13" s="19">
        <f t="shared" si="37"/>
        <v>0.17653282862026218</v>
      </c>
      <c r="BL13" s="19">
        <f t="shared" si="38"/>
        <v>1.7653282862026216</v>
      </c>
      <c r="BM13" s="19">
        <f t="shared" si="39"/>
        <v>1.9418611148228837</v>
      </c>
      <c r="BN13" s="36">
        <f t="shared" si="40"/>
        <v>0.45374484060926373</v>
      </c>
      <c r="BO13" s="17">
        <f t="shared" si="49"/>
        <v>21.328120558397988</v>
      </c>
      <c r="BP13" s="76">
        <f t="shared" si="41"/>
        <v>8.276998816510911E-2</v>
      </c>
      <c r="BQ13" s="26">
        <v>0.55349999999999999</v>
      </c>
      <c r="BR13" s="20">
        <v>0.113</v>
      </c>
      <c r="BS13" s="20">
        <v>1.252</v>
      </c>
      <c r="BT13" s="19">
        <f t="shared" si="42"/>
        <v>1.4022976851676436</v>
      </c>
      <c r="BU13" s="19">
        <f t="shared" si="43"/>
        <v>0.16177262616852092</v>
      </c>
      <c r="BV13" s="19">
        <f t="shared" si="44"/>
        <v>1.9412715140222507</v>
      </c>
      <c r="BW13" s="19">
        <f t="shared" si="45"/>
        <v>2.1030441401907716</v>
      </c>
      <c r="BX13" s="36">
        <f t="shared" si="46"/>
        <v>0.50630763562058734</v>
      </c>
      <c r="BY13" s="17">
        <f t="shared" si="50"/>
        <v>21.346356648558125</v>
      </c>
      <c r="BZ13" s="76">
        <f t="shared" si="11"/>
        <v>9.0941585301085898E-2</v>
      </c>
    </row>
    <row r="14" spans="2:78" ht="20.100000000000001" customHeight="1" thickBot="1">
      <c r="B14" s="13" t="s">
        <v>16</v>
      </c>
      <c r="C14" s="14">
        <f>1/(2*PI())*SQRT($C$2/(C11+C12))</f>
        <v>0.89282041412649438</v>
      </c>
      <c r="D14" s="2"/>
      <c r="E14" s="38">
        <v>40</v>
      </c>
      <c r="F14" s="20">
        <f t="shared" si="12"/>
        <v>0.79460000000000008</v>
      </c>
      <c r="G14" s="20">
        <f t="shared" si="0"/>
        <v>10.011120480654663</v>
      </c>
      <c r="H14" s="29">
        <f t="shared" si="1"/>
        <v>71066.338028169019</v>
      </c>
      <c r="I14" s="19">
        <v>0.63</v>
      </c>
      <c r="J14" s="19">
        <v>0.14799999999999999</v>
      </c>
      <c r="K14" s="19">
        <v>1.2869999999999999</v>
      </c>
      <c r="L14" s="19">
        <f t="shared" si="2"/>
        <v>1.4414992977721703</v>
      </c>
      <c r="M14" s="19">
        <f t="shared" si="13"/>
        <v>0.22146205233487809</v>
      </c>
      <c r="N14" s="19">
        <f t="shared" si="14"/>
        <v>0</v>
      </c>
      <c r="O14" s="19">
        <f t="shared" si="15"/>
        <v>0.22146205233487809</v>
      </c>
      <c r="P14" s="36">
        <f t="shared" si="16"/>
        <v>0</v>
      </c>
      <c r="Q14" s="73"/>
      <c r="R14" s="73"/>
      <c r="S14" s="26">
        <v>0.44850000000000001</v>
      </c>
      <c r="T14" s="20">
        <v>8.5999999999999993E-2</v>
      </c>
      <c r="U14" s="20">
        <v>1.1140000000000001</v>
      </c>
      <c r="V14" s="19">
        <f t="shared" si="3"/>
        <v>1.2477313268983667</v>
      </c>
      <c r="W14" s="19">
        <f t="shared" si="17"/>
        <v>8.4092333503366118E-2</v>
      </c>
      <c r="X14" s="19">
        <f t="shared" si="18"/>
        <v>0.16818466700673224</v>
      </c>
      <c r="Y14" s="19">
        <f t="shared" si="19"/>
        <v>0.25227700051009838</v>
      </c>
      <c r="Z14" s="36">
        <f t="shared" si="20"/>
        <v>5.0844614433879366E-2</v>
      </c>
      <c r="AA14" s="73"/>
      <c r="AB14" s="73"/>
      <c r="AC14" s="26">
        <v>0.54949999999999999</v>
      </c>
      <c r="AD14" s="20">
        <v>0.112</v>
      </c>
      <c r="AE14" s="20">
        <v>1.204</v>
      </c>
      <c r="AF14" s="19">
        <f t="shared" si="21"/>
        <v>1.3485354735957211</v>
      </c>
      <c r="AG14" s="19">
        <f t="shared" si="22"/>
        <v>0.14745160186435952</v>
      </c>
      <c r="AH14" s="19">
        <f t="shared" si="23"/>
        <v>0.58980640745743806</v>
      </c>
      <c r="AI14" s="19">
        <f t="shared" si="24"/>
        <v>0.73725800932179753</v>
      </c>
      <c r="AJ14" s="36">
        <f t="shared" si="25"/>
        <v>0.15469529948608488</v>
      </c>
      <c r="AK14" s="73"/>
      <c r="AL14" s="73"/>
      <c r="AM14" s="26">
        <v>0.499</v>
      </c>
      <c r="AN14" s="20">
        <v>0.10299999999999999</v>
      </c>
      <c r="AO14" s="20">
        <v>1.1719999999999999</v>
      </c>
      <c r="AP14" s="19">
        <f t="shared" si="26"/>
        <v>1.3126939992144395</v>
      </c>
      <c r="AQ14" s="19">
        <f t="shared" si="27"/>
        <v>0.11521723325882664</v>
      </c>
      <c r="AR14" s="19">
        <f t="shared" si="28"/>
        <v>0.69130339955295983</v>
      </c>
      <c r="AS14" s="19">
        <f t="shared" si="29"/>
        <v>0.80652063281178643</v>
      </c>
      <c r="AT14" s="36">
        <f t="shared" si="30"/>
        <v>0.20220403987600355</v>
      </c>
      <c r="AU14" s="17">
        <f t="shared" si="47"/>
        <v>23.634694284267823</v>
      </c>
      <c r="AV14" s="76">
        <f t="shared" si="5"/>
        <v>2.9249517308676101E-2</v>
      </c>
      <c r="AW14" s="26">
        <v>0.59099999999999997</v>
      </c>
      <c r="AX14" s="20">
        <v>0.15</v>
      </c>
      <c r="AY14" s="20">
        <v>1.2909999999999999</v>
      </c>
      <c r="AZ14" s="19">
        <f t="shared" si="31"/>
        <v>1.4459794820698304</v>
      </c>
      <c r="BA14" s="19">
        <f t="shared" si="32"/>
        <v>0.19610495803163228</v>
      </c>
      <c r="BB14" s="19">
        <f t="shared" si="33"/>
        <v>1.5688396642530582</v>
      </c>
      <c r="BC14" s="19">
        <f t="shared" si="34"/>
        <v>1.7649446222846905</v>
      </c>
      <c r="BD14" s="36">
        <f t="shared" si="35"/>
        <v>0.4764088936362546</v>
      </c>
      <c r="BE14" s="17">
        <f t="shared" si="48"/>
        <v>25.811262726863063</v>
      </c>
      <c r="BF14" s="76">
        <f t="shared" si="7"/>
        <v>6.0781205509186066E-2</v>
      </c>
      <c r="BG14" s="26">
        <v>0.51439999999999997</v>
      </c>
      <c r="BH14" s="20">
        <v>0.13500000000000001</v>
      </c>
      <c r="BI14" s="20">
        <v>1.2210000000000001</v>
      </c>
      <c r="BJ14" s="19">
        <f t="shared" si="36"/>
        <v>1.3675762568607772</v>
      </c>
      <c r="BK14" s="19">
        <f t="shared" si="37"/>
        <v>0.13289063458876571</v>
      </c>
      <c r="BL14" s="19">
        <f t="shared" si="38"/>
        <v>1.3289063458876569</v>
      </c>
      <c r="BM14" s="19">
        <f t="shared" si="39"/>
        <v>1.4617969804764226</v>
      </c>
      <c r="BN14" s="36">
        <f t="shared" si="40"/>
        <v>0.4794145672280799</v>
      </c>
      <c r="BO14" s="17">
        <f t="shared" si="49"/>
        <v>23.999032914876157</v>
      </c>
      <c r="BP14" s="76">
        <f t="shared" si="41"/>
        <v>5.5373329025433959E-2</v>
      </c>
      <c r="BQ14" s="26">
        <v>0.499</v>
      </c>
      <c r="BR14" s="20">
        <v>0.109</v>
      </c>
      <c r="BS14" s="20">
        <v>1.175</v>
      </c>
      <c r="BT14" s="19">
        <f t="shared" si="42"/>
        <v>1.3160541374376848</v>
      </c>
      <c r="BU14" s="19">
        <f t="shared" si="43"/>
        <v>0.11580783750245165</v>
      </c>
      <c r="BV14" s="19">
        <f t="shared" si="44"/>
        <v>1.3896940500294197</v>
      </c>
      <c r="BW14" s="19">
        <f t="shared" si="45"/>
        <v>1.5055018875318713</v>
      </c>
      <c r="BX14" s="36">
        <f t="shared" si="46"/>
        <v>0.43015958744741428</v>
      </c>
      <c r="BY14" s="17">
        <f t="shared" si="50"/>
        <v>23.634694284267823</v>
      </c>
      <c r="BZ14" s="76">
        <f t="shared" si="11"/>
        <v>5.8798901027226506E-2</v>
      </c>
    </row>
    <row r="15" spans="2:78" ht="20.100000000000001" customHeight="1">
      <c r="B15" s="2"/>
      <c r="C15" s="2"/>
      <c r="D15" s="2"/>
      <c r="E15" s="38">
        <v>42</v>
      </c>
      <c r="F15" s="20">
        <f t="shared" si="12"/>
        <v>0.83460000000000001</v>
      </c>
      <c r="G15" s="20">
        <f t="shared" si="0"/>
        <v>10.515078219424089</v>
      </c>
      <c r="H15" s="29">
        <f t="shared" si="1"/>
        <v>74643.8028169014</v>
      </c>
      <c r="I15" s="19">
        <v>0.61460000000000004</v>
      </c>
      <c r="J15" s="19">
        <v>0.13500000000000001</v>
      </c>
      <c r="K15" s="19">
        <v>1.274</v>
      </c>
      <c r="L15" s="19">
        <f t="shared" si="2"/>
        <v>1.4269386988047748</v>
      </c>
      <c r="M15" s="19">
        <f t="shared" si="13"/>
        <v>0.20653092751071789</v>
      </c>
      <c r="N15" s="19">
        <f t="shared" si="14"/>
        <v>0</v>
      </c>
      <c r="O15" s="19">
        <f t="shared" si="15"/>
        <v>0.20653092751071789</v>
      </c>
      <c r="P15" s="36">
        <f t="shared" si="16"/>
        <v>0</v>
      </c>
      <c r="Q15" s="73"/>
      <c r="R15" s="73"/>
      <c r="S15" s="26">
        <v>0.45400000000000001</v>
      </c>
      <c r="T15" s="20">
        <v>8.1000000000000003E-2</v>
      </c>
      <c r="U15" s="20">
        <v>1.119</v>
      </c>
      <c r="V15" s="19">
        <f t="shared" si="3"/>
        <v>1.2533315572704418</v>
      </c>
      <c r="W15" s="19">
        <f t="shared" si="17"/>
        <v>8.6942676637185398E-2</v>
      </c>
      <c r="X15" s="19">
        <f t="shared" si="18"/>
        <v>0.1738853532743708</v>
      </c>
      <c r="Y15" s="19">
        <f t="shared" si="19"/>
        <v>0.26082802991155618</v>
      </c>
      <c r="Z15" s="36">
        <f t="shared" si="20"/>
        <v>4.831937602318797E-2</v>
      </c>
      <c r="AA15" s="73"/>
      <c r="AB15" s="73"/>
      <c r="AC15" s="26">
        <v>0.55079999999999996</v>
      </c>
      <c r="AD15" s="20">
        <v>0.14199999999999999</v>
      </c>
      <c r="AE15" s="20">
        <v>1.147</v>
      </c>
      <c r="AF15" s="19">
        <f t="shared" si="21"/>
        <v>1.2846928473540633</v>
      </c>
      <c r="AG15" s="19">
        <f t="shared" si="22"/>
        <v>0.1344546500081471</v>
      </c>
      <c r="AH15" s="19">
        <f t="shared" si="23"/>
        <v>0.53781860003258841</v>
      </c>
      <c r="AI15" s="19">
        <f t="shared" si="24"/>
        <v>0.67227325004073557</v>
      </c>
      <c r="AJ15" s="36">
        <f t="shared" si="25"/>
        <v>0.17800053238942484</v>
      </c>
      <c r="AK15" s="73"/>
      <c r="AL15" s="73"/>
      <c r="AM15" s="26">
        <v>0.48209999999999997</v>
      </c>
      <c r="AN15" s="20">
        <v>0.10299999999999999</v>
      </c>
      <c r="AO15" s="20">
        <v>1.1100000000000001</v>
      </c>
      <c r="AP15" s="19">
        <f t="shared" si="26"/>
        <v>1.2432511426007065</v>
      </c>
      <c r="AQ15" s="19">
        <f t="shared" si="27"/>
        <v>9.6467572055344467E-2</v>
      </c>
      <c r="AR15" s="19">
        <f t="shared" si="28"/>
        <v>0.57880543233206672</v>
      </c>
      <c r="AS15" s="19">
        <f t="shared" si="29"/>
        <v>0.67527300438741122</v>
      </c>
      <c r="AT15" s="36">
        <f t="shared" si="30"/>
        <v>0.18137631009914501</v>
      </c>
      <c r="AU15" s="17">
        <f t="shared" si="47"/>
        <v>26.923385574022991</v>
      </c>
      <c r="AV15" s="76">
        <f t="shared" si="5"/>
        <v>2.1498241026957871E-2</v>
      </c>
      <c r="AW15" s="26">
        <v>0.54900000000000004</v>
      </c>
      <c r="AX15" s="20">
        <v>0.13400000000000001</v>
      </c>
      <c r="AY15" s="20">
        <v>1.1140000000000001</v>
      </c>
      <c r="AZ15" s="19">
        <f t="shared" si="31"/>
        <v>1.2477313268983667</v>
      </c>
      <c r="BA15" s="19">
        <f t="shared" si="32"/>
        <v>0.12600164010220147</v>
      </c>
      <c r="BB15" s="19">
        <f t="shared" si="33"/>
        <v>1.0080131208176117</v>
      </c>
      <c r="BC15" s="19">
        <f t="shared" si="34"/>
        <v>1.1340147609198132</v>
      </c>
      <c r="BD15" s="36">
        <f t="shared" si="35"/>
        <v>0.31689201554138774</v>
      </c>
      <c r="BE15" s="17">
        <f t="shared" si="48"/>
        <v>28.757388725333591</v>
      </c>
      <c r="BF15" s="76">
        <f t="shared" si="7"/>
        <v>3.5052317525951539E-2</v>
      </c>
      <c r="BG15" s="26">
        <v>0.60599999999999998</v>
      </c>
      <c r="BH15" s="20">
        <v>7.8E-2</v>
      </c>
      <c r="BI15" s="20">
        <v>1.083</v>
      </c>
      <c r="BJ15" s="19">
        <f t="shared" si="36"/>
        <v>1.2130098985914999</v>
      </c>
      <c r="BK15" s="19">
        <f t="shared" si="37"/>
        <v>0.14509862239925836</v>
      </c>
      <c r="BL15" s="19">
        <f t="shared" si="38"/>
        <v>1.4509862239925833</v>
      </c>
      <c r="BM15" s="19">
        <f t="shared" si="39"/>
        <v>1.5960848463918416</v>
      </c>
      <c r="BN15" s="36">
        <f t="shared" si="40"/>
        <v>0.21792027871637487</v>
      </c>
      <c r="BO15" s="17">
        <f t="shared" si="49"/>
        <v>30.31999230716773</v>
      </c>
      <c r="BP15" s="76">
        <f t="shared" si="41"/>
        <v>4.785575831592695E-2</v>
      </c>
      <c r="BQ15" s="26">
        <v>0.62919999999999998</v>
      </c>
      <c r="BR15" s="20">
        <v>0.15</v>
      </c>
      <c r="BS15" s="20">
        <v>1.1100000000000001</v>
      </c>
      <c r="BT15" s="19">
        <f t="shared" si="42"/>
        <v>1.2432511426007065</v>
      </c>
      <c r="BU15" s="19">
        <f t="shared" si="43"/>
        <v>0.16431776269296033</v>
      </c>
      <c r="BV15" s="19">
        <f t="shared" si="44"/>
        <v>1.9718131523155238</v>
      </c>
      <c r="BW15" s="19">
        <f t="shared" si="45"/>
        <v>2.1361309150084842</v>
      </c>
      <c r="BX15" s="36">
        <f t="shared" si="46"/>
        <v>0.52828051485187866</v>
      </c>
      <c r="BY15" s="17">
        <f t="shared" si="50"/>
        <v>30.95599937907215</v>
      </c>
      <c r="BZ15" s="76">
        <f t="shared" si="11"/>
        <v>6.3697286208390713E-2</v>
      </c>
    </row>
    <row r="16" spans="2:78" ht="20.100000000000001" customHeight="1">
      <c r="B16" s="2"/>
      <c r="C16" s="2"/>
      <c r="D16" s="2"/>
      <c r="E16" s="38">
        <v>44</v>
      </c>
      <c r="F16" s="20">
        <f t="shared" si="12"/>
        <v>0.87460000000000004</v>
      </c>
      <c r="G16" s="20">
        <f t="shared" si="0"/>
        <v>11.019035958193516</v>
      </c>
      <c r="H16" s="29">
        <f t="shared" si="1"/>
        <v>78221.267605633795</v>
      </c>
      <c r="I16" s="19">
        <v>0.6825</v>
      </c>
      <c r="J16" s="19">
        <v>0.08</v>
      </c>
      <c r="K16" s="19">
        <v>1.0389999999999999</v>
      </c>
      <c r="L16" s="19">
        <f t="shared" si="2"/>
        <v>1.1637278713172376</v>
      </c>
      <c r="M16" s="19">
        <f t="shared" si="13"/>
        <v>0.16939380916247199</v>
      </c>
      <c r="N16" s="19">
        <f t="shared" si="14"/>
        <v>0</v>
      </c>
      <c r="O16" s="19">
        <f t="shared" si="15"/>
        <v>0.16939380916247199</v>
      </c>
      <c r="P16" s="36">
        <f t="shared" si="16"/>
        <v>0</v>
      </c>
      <c r="Q16" s="73"/>
      <c r="R16" s="73"/>
      <c r="S16" s="26">
        <v>0.7823</v>
      </c>
      <c r="T16" s="20">
        <v>7.8E-2</v>
      </c>
      <c r="U16" s="20">
        <v>1.0429999999999999</v>
      </c>
      <c r="V16" s="19">
        <f t="shared" si="3"/>
        <v>1.1682080556148979</v>
      </c>
      <c r="W16" s="19">
        <f t="shared" si="17"/>
        <v>0.22427269659446497</v>
      </c>
      <c r="X16" s="19">
        <f t="shared" si="18"/>
        <v>0.44854539318892994</v>
      </c>
      <c r="Y16" s="19">
        <f t="shared" si="19"/>
        <v>0.67281808978339486</v>
      </c>
      <c r="Z16" s="36">
        <f t="shared" si="20"/>
        <v>4.0424005559150045E-2</v>
      </c>
      <c r="AA16" s="73"/>
      <c r="AB16" s="73"/>
      <c r="AC16" s="26">
        <v>0.75370000000000004</v>
      </c>
      <c r="AD16" s="20">
        <v>9.8000000000000004E-2</v>
      </c>
      <c r="AE16" s="20">
        <v>1.06</v>
      </c>
      <c r="AF16" s="19">
        <f t="shared" si="21"/>
        <v>1.1872488388799538</v>
      </c>
      <c r="AG16" s="19">
        <f t="shared" si="22"/>
        <v>0.21501555954126478</v>
      </c>
      <c r="AH16" s="19">
        <f t="shared" si="23"/>
        <v>0.86006223816505911</v>
      </c>
      <c r="AI16" s="19">
        <f t="shared" si="24"/>
        <v>1.0750777977063239</v>
      </c>
      <c r="AJ16" s="36">
        <f t="shared" si="25"/>
        <v>0.10491653216420378</v>
      </c>
      <c r="AK16" s="73"/>
      <c r="AL16" s="73"/>
      <c r="AM16" s="26">
        <v>0.78159999999999996</v>
      </c>
      <c r="AN16" s="20">
        <v>8.5000000000000006E-2</v>
      </c>
      <c r="AO16" s="20">
        <v>1.046</v>
      </c>
      <c r="AP16" s="19">
        <f t="shared" si="26"/>
        <v>1.1715681938381433</v>
      </c>
      <c r="AQ16" s="19">
        <f t="shared" si="27"/>
        <v>0.22516122254746418</v>
      </c>
      <c r="AR16" s="19">
        <f t="shared" si="28"/>
        <v>1.3509673352847851</v>
      </c>
      <c r="AS16" s="19">
        <f t="shared" si="29"/>
        <v>1.5761285578322493</v>
      </c>
      <c r="AT16" s="36">
        <f t="shared" si="30"/>
        <v>0.13291673814883165</v>
      </c>
      <c r="AU16" s="17">
        <f t="shared" si="47"/>
        <v>40.431489068202254</v>
      </c>
      <c r="AV16" s="76">
        <f t="shared" si="5"/>
        <v>3.3413741774533524E-2</v>
      </c>
      <c r="AW16" s="26">
        <v>0.81499999999999995</v>
      </c>
      <c r="AX16" s="20">
        <v>9.0999999999999998E-2</v>
      </c>
      <c r="AY16" s="20">
        <v>1.044</v>
      </c>
      <c r="AZ16" s="19">
        <f t="shared" si="31"/>
        <v>1.1693281016893131</v>
      </c>
      <c r="BA16" s="19">
        <f t="shared" si="32"/>
        <v>0.24388064918129448</v>
      </c>
      <c r="BB16" s="19">
        <f t="shared" si="33"/>
        <v>1.9510451934503559</v>
      </c>
      <c r="BC16" s="19">
        <f t="shared" si="34"/>
        <v>2.1949258426316502</v>
      </c>
      <c r="BD16" s="36">
        <f t="shared" si="35"/>
        <v>0.18900726875502291</v>
      </c>
      <c r="BE16" s="17">
        <f t="shared" si="48"/>
        <v>41.485181121009646</v>
      </c>
      <c r="BF16" s="76">
        <f t="shared" si="7"/>
        <v>4.7029930706082267E-2</v>
      </c>
      <c r="BG16" s="26">
        <v>0.90280000000000005</v>
      </c>
      <c r="BH16" s="20">
        <v>0.13500000000000001</v>
      </c>
      <c r="BI16" s="20">
        <v>1.0449999999999999</v>
      </c>
      <c r="BJ16" s="19">
        <f t="shared" si="36"/>
        <v>1.1704481477637281</v>
      </c>
      <c r="BK16" s="19">
        <f t="shared" si="37"/>
        <v>0.2998311905879158</v>
      </c>
      <c r="BL16" s="19">
        <f t="shared" si="38"/>
        <v>2.9983119058791576</v>
      </c>
      <c r="BM16" s="19">
        <f t="shared" si="39"/>
        <v>3.2981430964670735</v>
      </c>
      <c r="BN16" s="36">
        <f t="shared" si="40"/>
        <v>0.35116601487163535</v>
      </c>
      <c r="BO16" s="17">
        <f t="shared" si="49"/>
        <v>44.255066217910525</v>
      </c>
      <c r="BP16" s="76">
        <f t="shared" si="41"/>
        <v>6.7750704317457486E-2</v>
      </c>
      <c r="BQ16" s="26">
        <v>0.87</v>
      </c>
      <c r="BR16" s="20">
        <v>0.126</v>
      </c>
      <c r="BS16" s="20">
        <v>1.0249999999999999</v>
      </c>
      <c r="BT16" s="19">
        <f t="shared" si="42"/>
        <v>1.1480472262754269</v>
      </c>
      <c r="BU16" s="19">
        <f t="shared" si="43"/>
        <v>0.26788436298578699</v>
      </c>
      <c r="BV16" s="19">
        <f t="shared" si="44"/>
        <v>3.2146123558294435</v>
      </c>
      <c r="BW16" s="19">
        <f t="shared" si="45"/>
        <v>3.4824967188152307</v>
      </c>
      <c r="BX16" s="36">
        <f t="shared" si="46"/>
        <v>0.37839522877173448</v>
      </c>
      <c r="BY16" s="17">
        <f t="shared" si="50"/>
        <v>43.220302764854154</v>
      </c>
      <c r="BZ16" s="76">
        <f t="shared" si="11"/>
        <v>7.4377367815282841E-2</v>
      </c>
    </row>
    <row r="17" spans="2:78" ht="20.100000000000001" customHeight="1">
      <c r="B17" s="2"/>
      <c r="C17" s="2"/>
      <c r="D17" s="2"/>
      <c r="E17" s="38">
        <v>46</v>
      </c>
      <c r="F17" s="20">
        <f t="shared" si="12"/>
        <v>0.91460000000000008</v>
      </c>
      <c r="G17" s="20">
        <f t="shared" si="0"/>
        <v>11.522993696962944</v>
      </c>
      <c r="H17" s="29">
        <f t="shared" si="1"/>
        <v>81798.732394366205</v>
      </c>
      <c r="I17" s="19">
        <v>1.3622000000000001</v>
      </c>
      <c r="J17" s="19">
        <v>0.156</v>
      </c>
      <c r="K17" s="19">
        <v>1.01</v>
      </c>
      <c r="L17" s="19">
        <f t="shared" si="2"/>
        <v>1.1312465351592014</v>
      </c>
      <c r="M17" s="19">
        <f t="shared" si="13"/>
        <v>0.63765479091807098</v>
      </c>
      <c r="N17" s="19">
        <f t="shared" si="14"/>
        <v>0</v>
      </c>
      <c r="O17" s="19">
        <f t="shared" si="15"/>
        <v>0.63765479091807098</v>
      </c>
      <c r="P17" s="36">
        <f t="shared" si="16"/>
        <v>0</v>
      </c>
      <c r="Q17" s="73"/>
      <c r="R17" s="73"/>
      <c r="S17" s="26">
        <v>1.4612000000000001</v>
      </c>
      <c r="T17" s="20">
        <v>0.17899999999999999</v>
      </c>
      <c r="U17" s="20">
        <v>1.0660000000000001</v>
      </c>
      <c r="V17" s="19">
        <f t="shared" si="3"/>
        <v>1.1939691153264442</v>
      </c>
      <c r="W17" s="19">
        <f t="shared" si="17"/>
        <v>0.81732515224621827</v>
      </c>
      <c r="X17" s="19">
        <f t="shared" si="18"/>
        <v>1.6346503044924365</v>
      </c>
      <c r="Y17" s="19">
        <f t="shared" si="19"/>
        <v>2.4519754567386549</v>
      </c>
      <c r="Z17" s="36">
        <f t="shared" si="20"/>
        <v>9.690441536993645E-2</v>
      </c>
      <c r="AA17" s="73"/>
      <c r="AB17" s="73"/>
      <c r="AC17" s="26">
        <v>1.3053999999999999</v>
      </c>
      <c r="AD17" s="20">
        <v>0.12</v>
      </c>
      <c r="AE17" s="20">
        <v>1.085</v>
      </c>
      <c r="AF17" s="19">
        <f t="shared" si="21"/>
        <v>1.21524999074033</v>
      </c>
      <c r="AG17" s="19">
        <f t="shared" si="22"/>
        <v>0.67578386859550232</v>
      </c>
      <c r="AH17" s="19">
        <f t="shared" si="23"/>
        <v>2.7031354743820093</v>
      </c>
      <c r="AI17" s="19">
        <f t="shared" si="24"/>
        <v>3.3789193429775115</v>
      </c>
      <c r="AJ17" s="36">
        <f t="shared" si="25"/>
        <v>0.13460055278987154</v>
      </c>
      <c r="AK17" s="73"/>
      <c r="AL17" s="73"/>
      <c r="AM17" s="26">
        <v>1.1558999999999999</v>
      </c>
      <c r="AN17" s="20">
        <v>6.6000000000000003E-2</v>
      </c>
      <c r="AO17" s="20">
        <v>1.1040000000000001</v>
      </c>
      <c r="AP17" s="19">
        <f t="shared" si="26"/>
        <v>1.2365308661542163</v>
      </c>
      <c r="AQ17" s="19">
        <f t="shared" si="27"/>
        <v>0.54857978738552704</v>
      </c>
      <c r="AR17" s="19">
        <f t="shared" si="28"/>
        <v>3.291478724313162</v>
      </c>
      <c r="AS17" s="19">
        <f t="shared" si="29"/>
        <v>3.8400585116986892</v>
      </c>
      <c r="AT17" s="36">
        <f t="shared" si="30"/>
        <v>0.11496865812656085</v>
      </c>
      <c r="AU17" s="17">
        <f t="shared" si="47"/>
        <v>59.740178505206394</v>
      </c>
      <c r="AV17" s="76">
        <f t="shared" si="5"/>
        <v>5.5096566610130022E-2</v>
      </c>
      <c r="AW17" s="26">
        <v>1.1353</v>
      </c>
      <c r="AX17" s="20">
        <v>6.3E-2</v>
      </c>
      <c r="AY17" s="20">
        <v>1.1080000000000001</v>
      </c>
      <c r="AZ17" s="19">
        <f t="shared" si="31"/>
        <v>1.2410110504518763</v>
      </c>
      <c r="BA17" s="19">
        <f t="shared" si="32"/>
        <v>0.53304260670978199</v>
      </c>
      <c r="BB17" s="19">
        <f t="shared" si="33"/>
        <v>4.2643408536782559</v>
      </c>
      <c r="BC17" s="19">
        <f t="shared" si="34"/>
        <v>4.7973834603880379</v>
      </c>
      <c r="BD17" s="36">
        <f t="shared" si="35"/>
        <v>0.14738598457579152</v>
      </c>
      <c r="BE17" s="17">
        <f t="shared" si="48"/>
        <v>58.996988893993603</v>
      </c>
      <c r="BF17" s="76">
        <f t="shared" si="7"/>
        <v>7.2280652515003221E-2</v>
      </c>
      <c r="BG17" s="26">
        <v>1.0883</v>
      </c>
      <c r="BH17" s="20">
        <v>4.5999999999999999E-2</v>
      </c>
      <c r="BI17" s="20">
        <v>1.1240000000000001</v>
      </c>
      <c r="BJ17" s="19">
        <f t="shared" si="36"/>
        <v>1.2589317876425172</v>
      </c>
      <c r="BK17" s="19">
        <f t="shared" si="37"/>
        <v>0.50407018275192039</v>
      </c>
      <c r="BL17" s="19">
        <f t="shared" si="38"/>
        <v>5.0407018275192037</v>
      </c>
      <c r="BM17" s="19">
        <f t="shared" si="39"/>
        <v>5.5447720102711244</v>
      </c>
      <c r="BN17" s="36">
        <f t="shared" si="40"/>
        <v>0.13843202883806927</v>
      </c>
      <c r="BO17" s="17">
        <f t="shared" si="49"/>
        <v>57.301362111129492</v>
      </c>
      <c r="BP17" s="76">
        <f t="shared" si="41"/>
        <v>8.7968272337808212E-2</v>
      </c>
      <c r="BQ17" s="26">
        <v>1.1593</v>
      </c>
      <c r="BR17" s="20">
        <v>0.106</v>
      </c>
      <c r="BS17" s="20">
        <v>0.98199999999999998</v>
      </c>
      <c r="BT17" s="19">
        <f t="shared" si="42"/>
        <v>1.0998852450755798</v>
      </c>
      <c r="BU17" s="19">
        <f t="shared" si="43"/>
        <v>0.43659200134435822</v>
      </c>
      <c r="BV17" s="19">
        <f t="shared" si="44"/>
        <v>5.2391040161322984</v>
      </c>
      <c r="BW17" s="19">
        <f t="shared" si="45"/>
        <v>5.6756960174766569</v>
      </c>
      <c r="BX17" s="36">
        <f t="shared" si="46"/>
        <v>0.29218385626505655</v>
      </c>
      <c r="BY17" s="17">
        <f t="shared" si="50"/>
        <v>59.862840868222094</v>
      </c>
      <c r="BZ17" s="76">
        <f t="shared" si="11"/>
        <v>8.7518466216217478E-2</v>
      </c>
    </row>
    <row r="18" spans="2:78" ht="20.100000000000001" customHeight="1">
      <c r="B18" s="2"/>
      <c r="C18" s="2"/>
      <c r="D18" s="2"/>
      <c r="E18" s="38">
        <v>48</v>
      </c>
      <c r="F18" s="20">
        <f t="shared" si="12"/>
        <v>0.9546</v>
      </c>
      <c r="G18" s="20">
        <f t="shared" si="0"/>
        <v>12.02695143573237</v>
      </c>
      <c r="H18" s="29">
        <f t="shared" si="1"/>
        <v>85376.1971830986</v>
      </c>
      <c r="I18" s="19">
        <v>2.6113</v>
      </c>
      <c r="J18" s="19">
        <v>5.8000000000000003E-2</v>
      </c>
      <c r="K18" s="19">
        <v>0.98899999999999999</v>
      </c>
      <c r="L18" s="19">
        <f t="shared" si="2"/>
        <v>1.1077255675964852</v>
      </c>
      <c r="M18" s="19">
        <f t="shared" si="13"/>
        <v>2.246814656721297</v>
      </c>
      <c r="N18" s="19">
        <f t="shared" si="14"/>
        <v>0</v>
      </c>
      <c r="O18" s="19">
        <f t="shared" si="15"/>
        <v>2.246814656721297</v>
      </c>
      <c r="P18" s="36">
        <f t="shared" si="16"/>
        <v>0</v>
      </c>
      <c r="Q18" s="73"/>
      <c r="R18" s="73"/>
      <c r="S18" s="22">
        <v>2.2833000000000001</v>
      </c>
      <c r="T18" s="19">
        <v>0.124</v>
      </c>
      <c r="U18" s="19">
        <v>0.92400000000000004</v>
      </c>
      <c r="V18" s="19">
        <f t="shared" si="3"/>
        <v>1.0349225727595071</v>
      </c>
      <c r="W18" s="19">
        <f t="shared" si="17"/>
        <v>1.499446667534083</v>
      </c>
      <c r="X18" s="19">
        <f t="shared" si="18"/>
        <v>2.9988933350681659</v>
      </c>
      <c r="Y18" s="19">
        <f t="shared" si="19"/>
        <v>4.4983400026022489</v>
      </c>
      <c r="Z18" s="36">
        <f t="shared" si="20"/>
        <v>5.0436129716359621E-2</v>
      </c>
      <c r="AA18" s="73"/>
      <c r="AB18" s="73"/>
      <c r="AC18" s="22">
        <v>2.1278000000000001</v>
      </c>
      <c r="AD18" s="19">
        <v>8.1000000000000003E-2</v>
      </c>
      <c r="AE18" s="19">
        <v>0.95599999999999996</v>
      </c>
      <c r="AF18" s="19">
        <f t="shared" si="21"/>
        <v>1.0707640471407884</v>
      </c>
      <c r="AG18" s="19">
        <f t="shared" si="22"/>
        <v>1.3939221563404687</v>
      </c>
      <c r="AH18" s="19">
        <f t="shared" si="23"/>
        <v>5.5756886253618747</v>
      </c>
      <c r="AI18" s="19">
        <f t="shared" si="24"/>
        <v>6.9696107817023432</v>
      </c>
      <c r="AJ18" s="36">
        <f t="shared" si="25"/>
        <v>7.053536605137567E-2</v>
      </c>
      <c r="AK18" s="73"/>
      <c r="AL18" s="73"/>
      <c r="AM18" s="26">
        <v>1.8669</v>
      </c>
      <c r="AN18" s="20">
        <v>0.107</v>
      </c>
      <c r="AO18" s="20">
        <v>0.92500000000000004</v>
      </c>
      <c r="AP18" s="19">
        <f t="shared" si="26"/>
        <v>1.036042618833922</v>
      </c>
      <c r="AQ18" s="19">
        <f t="shared" si="27"/>
        <v>1.0045850353415722</v>
      </c>
      <c r="AR18" s="19">
        <f t="shared" si="28"/>
        <v>6.0275102120494335</v>
      </c>
      <c r="AS18" s="19">
        <f t="shared" si="29"/>
        <v>7.0320952473910054</v>
      </c>
      <c r="AT18" s="36">
        <f t="shared" si="30"/>
        <v>0.13084725715081252</v>
      </c>
      <c r="AU18" s="17">
        <f t="shared" si="47"/>
        <v>97.091904136316657</v>
      </c>
      <c r="AV18" s="76">
        <f t="shared" si="5"/>
        <v>6.2080461452139538E-2</v>
      </c>
      <c r="AW18" s="26">
        <v>1.6498999999999999</v>
      </c>
      <c r="AX18" s="20">
        <v>3.6999999999999998E-2</v>
      </c>
      <c r="AY18" s="20">
        <v>0.88900000000000001</v>
      </c>
      <c r="AZ18" s="19">
        <f t="shared" si="31"/>
        <v>0.99572096015498013</v>
      </c>
      <c r="BA18" s="19">
        <f t="shared" si="32"/>
        <v>0.72473609999231237</v>
      </c>
      <c r="BB18" s="19">
        <f t="shared" si="33"/>
        <v>5.7978887999384989</v>
      </c>
      <c r="BC18" s="19">
        <f t="shared" si="34"/>
        <v>6.5226248999308112</v>
      </c>
      <c r="BD18" s="36">
        <f t="shared" si="35"/>
        <v>5.5723881852285828E-2</v>
      </c>
      <c r="BE18" s="17">
        <f t="shared" si="48"/>
        <v>88.190411383103296</v>
      </c>
      <c r="BF18" s="76">
        <f t="shared" si="7"/>
        <v>6.5742847878917321E-2</v>
      </c>
      <c r="BG18" s="22">
        <v>1.4248000000000001</v>
      </c>
      <c r="BH18" s="19">
        <v>0.14299999999999999</v>
      </c>
      <c r="BI18" s="19">
        <v>0.95599999999999996</v>
      </c>
      <c r="BJ18" s="19">
        <f t="shared" si="36"/>
        <v>1.0707640471407884</v>
      </c>
      <c r="BK18" s="19">
        <f t="shared" si="37"/>
        <v>0.62500677495839807</v>
      </c>
      <c r="BL18" s="19">
        <f t="shared" si="38"/>
        <v>6.2500677495839794</v>
      </c>
      <c r="BM18" s="19">
        <f t="shared" si="39"/>
        <v>6.8750745245423772</v>
      </c>
      <c r="BN18" s="36">
        <f t="shared" si="40"/>
        <v>0.3113134983131704</v>
      </c>
      <c r="BO18" s="17">
        <f t="shared" si="49"/>
        <v>78.956650928041881</v>
      </c>
      <c r="BP18" s="76">
        <f t="shared" si="41"/>
        <v>7.9158217529769037E-2</v>
      </c>
      <c r="BQ18" s="22">
        <v>1.498</v>
      </c>
      <c r="BR18" s="19">
        <v>5.5E-2</v>
      </c>
      <c r="BS18" s="19">
        <v>0.90100000000000002</v>
      </c>
      <c r="BT18" s="19">
        <f t="shared" si="42"/>
        <v>1.0091615130479608</v>
      </c>
      <c r="BU18" s="19">
        <f t="shared" si="43"/>
        <v>0.61366921361163584</v>
      </c>
      <c r="BV18" s="19">
        <f t="shared" si="44"/>
        <v>7.3640305633396297</v>
      </c>
      <c r="BW18" s="19">
        <f t="shared" si="45"/>
        <v>7.9776997769512654</v>
      </c>
      <c r="BX18" s="36">
        <f t="shared" si="46"/>
        <v>0.12762614378188916</v>
      </c>
      <c r="BY18" s="17">
        <f t="shared" si="50"/>
        <v>81.959366455853939</v>
      </c>
      <c r="BZ18" s="76">
        <f t="shared" si="11"/>
        <v>8.9849774123207063E-2</v>
      </c>
    </row>
    <row r="19" spans="2:78" ht="20.100000000000001" customHeight="1">
      <c r="B19" s="15"/>
      <c r="C19" s="2"/>
      <c r="D19" s="2"/>
      <c r="E19" s="38">
        <v>50</v>
      </c>
      <c r="F19" s="20">
        <f t="shared" si="12"/>
        <v>0.99460000000000004</v>
      </c>
      <c r="G19" s="20">
        <f t="shared" si="0"/>
        <v>12.530909174501796</v>
      </c>
      <c r="H19" s="29">
        <f t="shared" si="1"/>
        <v>88953.661971830996</v>
      </c>
      <c r="I19" s="19">
        <v>2.5223</v>
      </c>
      <c r="J19" s="19">
        <v>0.14799999999999999</v>
      </c>
      <c r="K19" s="19">
        <v>0.96699999999999997</v>
      </c>
      <c r="L19" s="19">
        <f t="shared" si="2"/>
        <v>1.0830845539593541</v>
      </c>
      <c r="M19" s="19">
        <f t="shared" si="13"/>
        <v>2.0040453982958937</v>
      </c>
      <c r="N19" s="19">
        <f t="shared" si="14"/>
        <v>0</v>
      </c>
      <c r="O19" s="19">
        <f t="shared" si="15"/>
        <v>2.0040453982958937</v>
      </c>
      <c r="P19" s="36">
        <f t="shared" si="16"/>
        <v>0</v>
      </c>
      <c r="Q19" s="73"/>
      <c r="R19" s="73"/>
      <c r="S19" s="22">
        <v>2.3591000000000002</v>
      </c>
      <c r="T19" s="19">
        <v>5.8000000000000003E-2</v>
      </c>
      <c r="U19" s="19">
        <v>0.96699999999999997</v>
      </c>
      <c r="V19" s="19">
        <f t="shared" si="3"/>
        <v>1.0830845539593541</v>
      </c>
      <c r="W19" s="19">
        <f t="shared" si="17"/>
        <v>1.7531003520395436</v>
      </c>
      <c r="X19" s="19">
        <f t="shared" si="18"/>
        <v>3.5062007040790872</v>
      </c>
      <c r="Y19" s="19">
        <f t="shared" si="19"/>
        <v>5.2593010561186304</v>
      </c>
      <c r="Z19" s="36">
        <f t="shared" si="20"/>
        <v>2.5837891318737694E-2</v>
      </c>
      <c r="AA19" s="73"/>
      <c r="AB19" s="73"/>
      <c r="AC19" s="22">
        <v>2.1190000000000002</v>
      </c>
      <c r="AD19" s="19">
        <v>3.3000000000000002E-2</v>
      </c>
      <c r="AE19" s="19">
        <v>0.88900000000000001</v>
      </c>
      <c r="AF19" s="19">
        <f t="shared" si="21"/>
        <v>0.99572096015498013</v>
      </c>
      <c r="AG19" s="19">
        <f t="shared" si="22"/>
        <v>1.1954366404461203</v>
      </c>
      <c r="AH19" s="19">
        <f t="shared" si="23"/>
        <v>4.7817465617844812</v>
      </c>
      <c r="AI19" s="19">
        <f t="shared" si="24"/>
        <v>5.9771832022306013</v>
      </c>
      <c r="AJ19" s="36">
        <f t="shared" si="25"/>
        <v>2.4849839204397737E-2</v>
      </c>
      <c r="AK19" s="73"/>
      <c r="AL19" s="73"/>
      <c r="AM19" s="22">
        <v>1.9846999999999999</v>
      </c>
      <c r="AN19" s="19">
        <v>5.3999999999999999E-2</v>
      </c>
      <c r="AO19" s="19">
        <v>0.879</v>
      </c>
      <c r="AP19" s="19">
        <f t="shared" si="26"/>
        <v>0.98452049941082964</v>
      </c>
      <c r="AQ19" s="19">
        <f t="shared" si="27"/>
        <v>1.0252472595637165</v>
      </c>
      <c r="AR19" s="19">
        <f t="shared" si="28"/>
        <v>6.1514835573822992</v>
      </c>
      <c r="AS19" s="19">
        <f t="shared" si="29"/>
        <v>7.1767308169460158</v>
      </c>
      <c r="AT19" s="36">
        <f t="shared" si="30"/>
        <v>5.9630560303238912E-2</v>
      </c>
      <c r="AU19" s="17">
        <f t="shared" si="47"/>
        <v>115.28110837015085</v>
      </c>
      <c r="AV19" s="76">
        <f t="shared" si="5"/>
        <v>5.3360725311824564E-2</v>
      </c>
      <c r="AW19" s="22">
        <v>1.8208</v>
      </c>
      <c r="AX19" s="19">
        <v>3.9E-2</v>
      </c>
      <c r="AY19" s="19">
        <v>0.86799999999999999</v>
      </c>
      <c r="AZ19" s="19">
        <f t="shared" si="31"/>
        <v>0.97219999259226408</v>
      </c>
      <c r="BA19" s="19">
        <f t="shared" si="32"/>
        <v>0.841443708151007</v>
      </c>
      <c r="BB19" s="19">
        <f t="shared" si="33"/>
        <v>6.731549665208056</v>
      </c>
      <c r="BC19" s="19">
        <f t="shared" si="34"/>
        <v>7.5729933733590631</v>
      </c>
      <c r="BD19" s="36">
        <f t="shared" si="35"/>
        <v>5.5993829960586571E-2</v>
      </c>
      <c r="BE19" s="17">
        <f t="shared" si="48"/>
        <v>107.67674017203127</v>
      </c>
      <c r="BF19" s="76">
        <f t="shared" si="7"/>
        <v>6.2516283966744357E-2</v>
      </c>
      <c r="BG19" s="22">
        <v>1.7145999999999999</v>
      </c>
      <c r="BH19" s="19">
        <v>4.8000000000000001E-2</v>
      </c>
      <c r="BI19" s="19">
        <v>0.85299999999999998</v>
      </c>
      <c r="BJ19" s="19">
        <f t="shared" si="36"/>
        <v>0.95539930147603835</v>
      </c>
      <c r="BK19" s="19">
        <f t="shared" si="37"/>
        <v>0.72058435501862739</v>
      </c>
      <c r="BL19" s="19">
        <f t="shared" si="38"/>
        <v>7.2058435501862732</v>
      </c>
      <c r="BM19" s="19">
        <f t="shared" si="39"/>
        <v>7.9264279052049007</v>
      </c>
      <c r="BN19" s="36">
        <f t="shared" si="40"/>
        <v>8.3192740227981607E-2</v>
      </c>
      <c r="BO19" s="17">
        <f t="shared" si="49"/>
        <v>102.74944363365239</v>
      </c>
      <c r="BP19" s="76">
        <f t="shared" si="41"/>
        <v>7.0130243973663936E-2</v>
      </c>
      <c r="BQ19" s="22">
        <v>1.6607000000000001</v>
      </c>
      <c r="BR19" s="19">
        <v>3.3000000000000002E-2</v>
      </c>
      <c r="BS19" s="19">
        <v>0.84899999999999998</v>
      </c>
      <c r="BT19" s="19">
        <f t="shared" si="42"/>
        <v>0.95091911717837807</v>
      </c>
      <c r="BU19" s="19">
        <f t="shared" si="43"/>
        <v>0.66966697100255512</v>
      </c>
      <c r="BV19" s="19">
        <f t="shared" si="44"/>
        <v>8.0360036520306615</v>
      </c>
      <c r="BW19" s="19">
        <f t="shared" si="45"/>
        <v>8.7056706230332175</v>
      </c>
      <c r="BX19" s="36">
        <f t="shared" si="46"/>
        <v>6.7991824644805424E-2</v>
      </c>
      <c r="BY19" s="17">
        <f t="shared" si="50"/>
        <v>100.24867825306275</v>
      </c>
      <c r="BZ19" s="76">
        <f t="shared" si="11"/>
        <v>8.0160694306063332E-2</v>
      </c>
    </row>
    <row r="20" spans="2:78" ht="20.100000000000001" customHeight="1">
      <c r="B20" s="15"/>
      <c r="C20" s="2"/>
      <c r="D20" s="16"/>
      <c r="E20" s="38">
        <v>52</v>
      </c>
      <c r="F20" s="20">
        <f t="shared" si="12"/>
        <v>1.0346</v>
      </c>
      <c r="G20" s="20">
        <f t="shared" si="0"/>
        <v>13.034866913271221</v>
      </c>
      <c r="H20" s="29">
        <f t="shared" si="1"/>
        <v>92531.126760563377</v>
      </c>
      <c r="I20" s="19">
        <v>2.4603000000000002</v>
      </c>
      <c r="J20" s="19">
        <v>0.121</v>
      </c>
      <c r="K20" s="19">
        <v>0.93200000000000005</v>
      </c>
      <c r="L20" s="19">
        <f t="shared" si="2"/>
        <v>1.0438829413548274</v>
      </c>
      <c r="M20" s="19">
        <f t="shared" si="13"/>
        <v>1.7712060440445858</v>
      </c>
      <c r="N20" s="19">
        <f t="shared" si="14"/>
        <v>0</v>
      </c>
      <c r="O20" s="19">
        <f t="shared" si="15"/>
        <v>1.7712060440445858</v>
      </c>
      <c r="P20" s="36">
        <f t="shared" si="16"/>
        <v>0</v>
      </c>
      <c r="Q20" s="73"/>
      <c r="R20" s="73"/>
      <c r="S20" s="26">
        <v>2.2658</v>
      </c>
      <c r="T20" s="20">
        <v>5.8000000000000003E-2</v>
      </c>
      <c r="U20" s="19">
        <v>0.995</v>
      </c>
      <c r="V20" s="19">
        <f t="shared" si="3"/>
        <v>1.1144458440429756</v>
      </c>
      <c r="W20" s="19">
        <f t="shared" si="17"/>
        <v>1.7121839986154261</v>
      </c>
      <c r="X20" s="19">
        <f t="shared" si="18"/>
        <v>3.4243679972308523</v>
      </c>
      <c r="Y20" s="19">
        <f t="shared" si="19"/>
        <v>5.1365519958462782</v>
      </c>
      <c r="Z20" s="36">
        <f t="shared" si="20"/>
        <v>2.7355854205143353E-2</v>
      </c>
      <c r="AA20" s="73"/>
      <c r="AB20" s="73"/>
      <c r="AC20" s="26">
        <v>2.1253000000000002</v>
      </c>
      <c r="AD20" s="20">
        <v>3.9E-2</v>
      </c>
      <c r="AE20" s="19">
        <v>0.99199999999999999</v>
      </c>
      <c r="AF20" s="19">
        <f t="shared" si="21"/>
        <v>1.1110857058197303</v>
      </c>
      <c r="AG20" s="19">
        <f t="shared" si="22"/>
        <v>1.4973556178113379</v>
      </c>
      <c r="AH20" s="19">
        <f t="shared" si="23"/>
        <v>5.9894224712453514</v>
      </c>
      <c r="AI20" s="19">
        <f t="shared" si="24"/>
        <v>7.4867780890566893</v>
      </c>
      <c r="AJ20" s="36">
        <f t="shared" si="25"/>
        <v>3.6567399157934083E-2</v>
      </c>
      <c r="AK20" s="73"/>
      <c r="AL20" s="73"/>
      <c r="AM20" s="22">
        <v>2.0209000000000001</v>
      </c>
      <c r="AN20" s="19">
        <v>0.06</v>
      </c>
      <c r="AO20" s="19">
        <v>0.98899999999999999</v>
      </c>
      <c r="AP20" s="19">
        <f t="shared" si="26"/>
        <v>1.1077255675964852</v>
      </c>
      <c r="AQ20" s="19">
        <f t="shared" si="27"/>
        <v>1.3456848360699858</v>
      </c>
      <c r="AR20" s="19">
        <f t="shared" si="28"/>
        <v>8.0741090164199143</v>
      </c>
      <c r="AS20" s="19">
        <f t="shared" si="29"/>
        <v>9.4197938524898994</v>
      </c>
      <c r="AT20" s="36">
        <f t="shared" si="30"/>
        <v>8.3876676482011914E-2</v>
      </c>
      <c r="AU20" s="17">
        <f t="shared" si="47"/>
        <v>131.64727051124768</v>
      </c>
      <c r="AV20" s="76">
        <f t="shared" si="5"/>
        <v>6.1331381843804184E-2</v>
      </c>
      <c r="AW20" s="26">
        <v>1.9376</v>
      </c>
      <c r="AX20" s="20">
        <v>3.6999999999999998E-2</v>
      </c>
      <c r="AY20" s="19">
        <v>0.98299999999999998</v>
      </c>
      <c r="AZ20" s="19">
        <f t="shared" si="31"/>
        <v>1.101005291149995</v>
      </c>
      <c r="BA20" s="19">
        <f t="shared" si="32"/>
        <v>1.2220709339258713</v>
      </c>
      <c r="BB20" s="19">
        <f t="shared" si="33"/>
        <v>9.7765674714069704</v>
      </c>
      <c r="BC20" s="19">
        <f t="shared" si="34"/>
        <v>10.998638405332841</v>
      </c>
      <c r="BD20" s="36">
        <f t="shared" si="35"/>
        <v>6.8131017739834099E-2</v>
      </c>
      <c r="BE20" s="17">
        <f t="shared" si="48"/>
        <v>127.2971504614294</v>
      </c>
      <c r="BF20" s="76">
        <f t="shared" si="7"/>
        <v>7.6801149404905469E-2</v>
      </c>
      <c r="BG20" s="26">
        <v>1.84</v>
      </c>
      <c r="BH20" s="20">
        <v>3.9E-2</v>
      </c>
      <c r="BI20" s="19">
        <v>0.97399999999999998</v>
      </c>
      <c r="BJ20" s="19">
        <f t="shared" si="36"/>
        <v>1.0909248764802595</v>
      </c>
      <c r="BK20" s="19">
        <f t="shared" si="37"/>
        <v>1.081968675084189</v>
      </c>
      <c r="BL20" s="19">
        <f t="shared" si="38"/>
        <v>10.819686750841889</v>
      </c>
      <c r="BM20" s="19">
        <f t="shared" si="39"/>
        <v>11.901655425926078</v>
      </c>
      <c r="BN20" s="36">
        <f t="shared" si="40"/>
        <v>8.8130990371439955E-2</v>
      </c>
      <c r="BO20" s="17">
        <f t="shared" si="49"/>
        <v>122.20025109933736</v>
      </c>
      <c r="BP20" s="76">
        <f t="shared" si="41"/>
        <v>8.8540626173071416E-2</v>
      </c>
      <c r="BQ20" s="26">
        <v>1.7034</v>
      </c>
      <c r="BR20" s="20">
        <v>3.6999999999999998E-2</v>
      </c>
      <c r="BS20" s="19">
        <v>0.95799999999999996</v>
      </c>
      <c r="BT20" s="19">
        <f t="shared" si="42"/>
        <v>1.0730041392896186</v>
      </c>
      <c r="BU20" s="19">
        <f t="shared" si="43"/>
        <v>0.89706813768007398</v>
      </c>
      <c r="BV20" s="19">
        <f t="shared" si="44"/>
        <v>10.764817652160888</v>
      </c>
      <c r="BW20" s="19">
        <f t="shared" si="45"/>
        <v>11.661885789840962</v>
      </c>
      <c r="BX20" s="36">
        <f t="shared" si="46"/>
        <v>9.7064432118622507E-2</v>
      </c>
      <c r="BY20" s="17">
        <f t="shared" si="50"/>
        <v>115.06668088558972</v>
      </c>
      <c r="BZ20" s="76">
        <f t="shared" si="11"/>
        <v>9.3552864906777819E-2</v>
      </c>
    </row>
    <row r="21" spans="2:78" ht="20.100000000000001" customHeight="1">
      <c r="B21" s="15"/>
      <c r="C21" s="2"/>
      <c r="D21" s="16"/>
      <c r="E21" s="38">
        <v>54</v>
      </c>
      <c r="F21" s="20">
        <f t="shared" si="12"/>
        <v>1.0746</v>
      </c>
      <c r="G21" s="20">
        <f t="shared" si="0"/>
        <v>13.538824652040649</v>
      </c>
      <c r="H21" s="29">
        <f t="shared" si="1"/>
        <v>96108.591549295772</v>
      </c>
      <c r="I21" s="19">
        <v>2.6234999999999999</v>
      </c>
      <c r="J21" s="19">
        <v>4.5999999999999999E-2</v>
      </c>
      <c r="K21" s="19">
        <v>0.92500000000000004</v>
      </c>
      <c r="L21" s="19">
        <f t="shared" si="2"/>
        <v>1.036042618833922</v>
      </c>
      <c r="M21" s="19">
        <f t="shared" si="13"/>
        <v>1.983840399553811</v>
      </c>
      <c r="N21" s="19">
        <f t="shared" si="14"/>
        <v>0</v>
      </c>
      <c r="O21" s="19">
        <f t="shared" si="15"/>
        <v>1.983840399553811</v>
      </c>
      <c r="P21" s="36">
        <f t="shared" si="16"/>
        <v>0</v>
      </c>
      <c r="Q21" s="73"/>
      <c r="R21" s="73"/>
      <c r="S21" s="22">
        <v>2.3984999999999999</v>
      </c>
      <c r="T21" s="19">
        <v>0.12</v>
      </c>
      <c r="U21" s="19">
        <v>0.98199999999999998</v>
      </c>
      <c r="V21" s="19">
        <f t="shared" si="3"/>
        <v>1.0998852450755798</v>
      </c>
      <c r="W21" s="19">
        <f t="shared" si="17"/>
        <v>1.8688031125200906</v>
      </c>
      <c r="X21" s="19">
        <f t="shared" si="18"/>
        <v>3.7376062250401811</v>
      </c>
      <c r="Y21" s="19">
        <f t="shared" si="19"/>
        <v>5.6064093375602715</v>
      </c>
      <c r="Z21" s="36">
        <f t="shared" si="20"/>
        <v>5.5129029483972941E-2</v>
      </c>
      <c r="AA21" s="73"/>
      <c r="AB21" s="73"/>
      <c r="AC21" s="22">
        <v>2.2673999999999999</v>
      </c>
      <c r="AD21" s="19">
        <v>9.2999999999999999E-2</v>
      </c>
      <c r="AE21" s="19">
        <v>0.90500000000000003</v>
      </c>
      <c r="AF21" s="19">
        <f t="shared" si="21"/>
        <v>1.013641697345621</v>
      </c>
      <c r="AG21" s="19">
        <f t="shared" si="22"/>
        <v>1.4184517602954207</v>
      </c>
      <c r="AH21" s="19">
        <f t="shared" si="23"/>
        <v>5.673807041181683</v>
      </c>
      <c r="AI21" s="19">
        <f t="shared" si="24"/>
        <v>7.0922588014771035</v>
      </c>
      <c r="AJ21" s="36">
        <f t="shared" si="25"/>
        <v>7.2574863560713992E-2</v>
      </c>
      <c r="AK21" s="73"/>
      <c r="AL21" s="73"/>
      <c r="AM21" s="26">
        <v>2.0089000000000001</v>
      </c>
      <c r="AN21" s="20">
        <v>6.5000000000000002E-2</v>
      </c>
      <c r="AO21" s="19">
        <v>0.85299999999999998</v>
      </c>
      <c r="AP21" s="19">
        <f t="shared" si="26"/>
        <v>0.95539930147603835</v>
      </c>
      <c r="AQ21" s="19">
        <f t="shared" si="27"/>
        <v>0.98918114012195546</v>
      </c>
      <c r="AR21" s="19">
        <f t="shared" si="28"/>
        <v>5.9350868407317323</v>
      </c>
      <c r="AS21" s="19">
        <f t="shared" si="29"/>
        <v>6.9242679808536876</v>
      </c>
      <c r="AT21" s="36">
        <f t="shared" si="30"/>
        <v>6.7594101435235046E-2</v>
      </c>
      <c r="AU21" s="17">
        <f t="shared" si="47"/>
        <v>146.81237991017571</v>
      </c>
      <c r="AV21" s="76">
        <f t="shared" si="5"/>
        <v>4.0426337645115482E-2</v>
      </c>
      <c r="AW21" s="22">
        <v>1.8525</v>
      </c>
      <c r="AX21" s="19">
        <v>6.0999999999999999E-2</v>
      </c>
      <c r="AY21" s="19">
        <v>0.83699999999999997</v>
      </c>
      <c r="AZ21" s="19">
        <f t="shared" si="31"/>
        <v>0.93747856428539744</v>
      </c>
      <c r="BA21" s="19">
        <f t="shared" si="32"/>
        <v>0.80989455070488525</v>
      </c>
      <c r="BB21" s="19">
        <f t="shared" si="33"/>
        <v>6.479156405639082</v>
      </c>
      <c r="BC21" s="19">
        <f t="shared" si="34"/>
        <v>7.2890509563439672</v>
      </c>
      <c r="BD21" s="36">
        <f t="shared" si="35"/>
        <v>8.1436081387929224E-2</v>
      </c>
      <c r="BE21" s="17">
        <f t="shared" si="48"/>
        <v>137.66037854784503</v>
      </c>
      <c r="BF21" s="76">
        <f t="shared" si="7"/>
        <v>4.7066239930374711E-2</v>
      </c>
      <c r="BG21" s="22">
        <v>1.6886000000000001</v>
      </c>
      <c r="BH21" s="19">
        <v>4.5999999999999999E-2</v>
      </c>
      <c r="BI21" s="19">
        <v>0.82199999999999995</v>
      </c>
      <c r="BJ21" s="19">
        <f t="shared" si="36"/>
        <v>0.92067787316917171</v>
      </c>
      <c r="BK21" s="19">
        <f t="shared" si="37"/>
        <v>0.64902037725615058</v>
      </c>
      <c r="BL21" s="19">
        <f t="shared" si="38"/>
        <v>6.4902037725615056</v>
      </c>
      <c r="BM21" s="19">
        <f t="shared" si="39"/>
        <v>7.1392241498176565</v>
      </c>
      <c r="BN21" s="36">
        <f t="shared" si="40"/>
        <v>7.4036792667758422E-2</v>
      </c>
      <c r="BO21" s="17">
        <f t="shared" si="49"/>
        <v>128.06950243987828</v>
      </c>
      <c r="BP21" s="76">
        <f t="shared" si="41"/>
        <v>5.0677199871283218E-2</v>
      </c>
      <c r="BQ21" s="22">
        <v>1.5728</v>
      </c>
      <c r="BR21" s="19">
        <v>4.8000000000000001E-2</v>
      </c>
      <c r="BS21" s="19">
        <v>0.8</v>
      </c>
      <c r="BT21" s="19">
        <f t="shared" si="42"/>
        <v>0.89603685953204071</v>
      </c>
      <c r="BU21" s="19">
        <f t="shared" si="43"/>
        <v>0.53332028502323381</v>
      </c>
      <c r="BV21" s="19">
        <f t="shared" si="44"/>
        <v>6.3998434202788044</v>
      </c>
      <c r="BW21" s="19">
        <f t="shared" si="45"/>
        <v>6.9331637053020385</v>
      </c>
      <c r="BX21" s="36">
        <f t="shared" si="46"/>
        <v>8.7810932101018382E-2</v>
      </c>
      <c r="BY21" s="17">
        <f t="shared" si="50"/>
        <v>121.29327636725746</v>
      </c>
      <c r="BZ21" s="76">
        <f t="shared" si="11"/>
        <v>5.2763381548875464E-2</v>
      </c>
    </row>
    <row r="22" spans="2:78" ht="20.100000000000001" customHeight="1">
      <c r="B22" s="2"/>
      <c r="C22" s="2"/>
      <c r="D22" s="16"/>
      <c r="E22" s="38">
        <v>56</v>
      </c>
      <c r="F22" s="20">
        <f t="shared" si="12"/>
        <v>1.1146</v>
      </c>
      <c r="G22" s="21">
        <f t="shared" si="0"/>
        <v>14.042782390810077</v>
      </c>
      <c r="H22" s="30">
        <f t="shared" si="1"/>
        <v>99686.056338028182</v>
      </c>
      <c r="I22" s="19">
        <v>2.6675</v>
      </c>
      <c r="J22" s="19">
        <v>0.115</v>
      </c>
      <c r="K22" s="19">
        <v>0.95099999999999996</v>
      </c>
      <c r="L22" s="19">
        <f t="shared" si="2"/>
        <v>1.0651638167687132</v>
      </c>
      <c r="M22" s="19">
        <f t="shared" si="13"/>
        <v>2.1678589294487658</v>
      </c>
      <c r="N22" s="19">
        <f t="shared" si="14"/>
        <v>0</v>
      </c>
      <c r="O22" s="19">
        <f t="shared" si="15"/>
        <v>2.1678589294487658</v>
      </c>
      <c r="P22" s="36">
        <f t="shared" si="16"/>
        <v>0</v>
      </c>
      <c r="Q22" s="73"/>
      <c r="R22" s="73"/>
      <c r="S22" s="27">
        <v>2.4832999999999998</v>
      </c>
      <c r="T22" s="21">
        <v>0.111</v>
      </c>
      <c r="U22" s="21">
        <v>0.94299999999999995</v>
      </c>
      <c r="V22" s="19">
        <f t="shared" si="3"/>
        <v>1.0562034481733928</v>
      </c>
      <c r="W22" s="19">
        <f t="shared" si="17"/>
        <v>1.8473232241299142</v>
      </c>
      <c r="X22" s="19">
        <f t="shared" si="18"/>
        <v>3.6946464482598285</v>
      </c>
      <c r="Y22" s="19">
        <f t="shared" si="19"/>
        <v>5.5419696723897429</v>
      </c>
      <c r="Z22" s="36">
        <f t="shared" si="20"/>
        <v>4.7024316271423235E-2</v>
      </c>
      <c r="AA22" s="73"/>
      <c r="AB22" s="73"/>
      <c r="AC22" s="27">
        <v>2.3031999999999999</v>
      </c>
      <c r="AD22" s="21">
        <v>7.6999999999999999E-2</v>
      </c>
      <c r="AE22" s="21">
        <v>0.94599999999999995</v>
      </c>
      <c r="AF22" s="19">
        <f t="shared" si="21"/>
        <v>1.0595635863966379</v>
      </c>
      <c r="AG22" s="19">
        <f t="shared" si="22"/>
        <v>1.5992144457521937</v>
      </c>
      <c r="AH22" s="19">
        <f t="shared" si="23"/>
        <v>6.3968577830087749</v>
      </c>
      <c r="AI22" s="19">
        <f t="shared" si="24"/>
        <v>7.9960722287609691</v>
      </c>
      <c r="AJ22" s="36">
        <f t="shared" si="25"/>
        <v>6.5656710336727986E-2</v>
      </c>
      <c r="AK22" s="73"/>
      <c r="AL22" s="73"/>
      <c r="AM22" s="22">
        <v>1.9916</v>
      </c>
      <c r="AN22" s="19">
        <v>0.06</v>
      </c>
      <c r="AO22" s="19">
        <v>0.871</v>
      </c>
      <c r="AP22" s="19">
        <f t="shared" si="26"/>
        <v>0.9755601308155093</v>
      </c>
      <c r="AQ22" s="19">
        <f t="shared" si="27"/>
        <v>1.0136818553480966</v>
      </c>
      <c r="AR22" s="19">
        <f t="shared" si="28"/>
        <v>6.0820911320885793</v>
      </c>
      <c r="AS22" s="19">
        <f t="shared" si="29"/>
        <v>7.0957729874366757</v>
      </c>
      <c r="AT22" s="36">
        <f t="shared" si="30"/>
        <v>6.5055638027391283E-2</v>
      </c>
      <c r="AU22" s="17">
        <f t="shared" si="47"/>
        <v>162.69501902541529</v>
      </c>
      <c r="AV22" s="76">
        <f t="shared" si="5"/>
        <v>3.7383388677304681E-2</v>
      </c>
      <c r="AW22" s="27">
        <v>1.7759</v>
      </c>
      <c r="AX22" s="21">
        <v>4.3999999999999997E-2</v>
      </c>
      <c r="AY22" s="21">
        <v>0.84</v>
      </c>
      <c r="AZ22" s="19">
        <f t="shared" si="31"/>
        <v>0.94083870250864265</v>
      </c>
      <c r="BA22" s="19">
        <f t="shared" si="32"/>
        <v>0.74964683919161346</v>
      </c>
      <c r="BB22" s="19">
        <f t="shared" si="33"/>
        <v>5.9971747135329077</v>
      </c>
      <c r="BC22" s="19">
        <f t="shared" si="34"/>
        <v>6.746821552724521</v>
      </c>
      <c r="BD22" s="36">
        <f t="shared" si="35"/>
        <v>5.9162615503061115E-2</v>
      </c>
      <c r="BE22" s="17">
        <f t="shared" si="48"/>
        <v>148.61036835765881</v>
      </c>
      <c r="BF22" s="76">
        <f t="shared" si="7"/>
        <v>4.0355022195353009E-2</v>
      </c>
      <c r="BG22" s="27">
        <v>1.7565</v>
      </c>
      <c r="BH22" s="21">
        <v>4.1000000000000002E-2</v>
      </c>
      <c r="BI22" s="21">
        <v>0.82899999999999996</v>
      </c>
      <c r="BJ22" s="19">
        <f t="shared" si="36"/>
        <v>0.9285181956900771</v>
      </c>
      <c r="BK22" s="19">
        <f t="shared" si="37"/>
        <v>0.71427672211289406</v>
      </c>
      <c r="BL22" s="19">
        <f t="shared" si="38"/>
        <v>7.1427672211289401</v>
      </c>
      <c r="BM22" s="19">
        <f t="shared" si="39"/>
        <v>7.857043943241834</v>
      </c>
      <c r="BN22" s="36">
        <f t="shared" si="40"/>
        <v>6.7118006301797803E-2</v>
      </c>
      <c r="BO22" s="17">
        <f t="shared" si="49"/>
        <v>147.3435986638504</v>
      </c>
      <c r="BP22" s="76">
        <f t="shared" si="41"/>
        <v>4.8476942913715883E-2</v>
      </c>
      <c r="BQ22" s="27">
        <v>1.6459999999999999</v>
      </c>
      <c r="BR22" s="21">
        <v>4.5999999999999999E-2</v>
      </c>
      <c r="BS22" s="21">
        <v>0.81200000000000006</v>
      </c>
      <c r="BT22" s="19">
        <f t="shared" si="42"/>
        <v>0.90947741242502134</v>
      </c>
      <c r="BU22" s="19">
        <f t="shared" si="43"/>
        <v>0.60177320735241202</v>
      </c>
      <c r="BV22" s="19">
        <f t="shared" si="44"/>
        <v>7.2212784882289434</v>
      </c>
      <c r="BW22" s="19">
        <f t="shared" si="45"/>
        <v>7.8230516955813556</v>
      </c>
      <c r="BX22" s="36">
        <f t="shared" si="46"/>
        <v>8.6695641793614497E-2</v>
      </c>
      <c r="BY22" s="17">
        <f t="shared" si="50"/>
        <v>140.12823520169417</v>
      </c>
      <c r="BZ22" s="76">
        <f t="shared" si="11"/>
        <v>5.1533357840659065E-2</v>
      </c>
    </row>
    <row r="23" spans="2:78" ht="20.100000000000001" customHeight="1">
      <c r="B23" s="16"/>
      <c r="C23" s="16"/>
      <c r="D23" s="16"/>
      <c r="E23" s="38">
        <v>58</v>
      </c>
      <c r="F23" s="20">
        <f t="shared" si="12"/>
        <v>1.1545999999999998</v>
      </c>
      <c r="G23" s="21">
        <f t="shared" si="0"/>
        <v>14.546740129579501</v>
      </c>
      <c r="H23" s="30">
        <f t="shared" si="1"/>
        <v>103263.52112676055</v>
      </c>
      <c r="I23" s="19">
        <v>2.5996000000000001</v>
      </c>
      <c r="J23" s="19">
        <v>0.14099999999999999</v>
      </c>
      <c r="K23" s="19">
        <v>0.95199999999999996</v>
      </c>
      <c r="L23" s="19">
        <f t="shared" si="2"/>
        <v>1.0662838628431284</v>
      </c>
      <c r="M23" s="19">
        <f t="shared" si="13"/>
        <v>2.0632320760220271</v>
      </c>
      <c r="N23" s="19">
        <f t="shared" si="14"/>
        <v>0</v>
      </c>
      <c r="O23" s="19">
        <f t="shared" si="15"/>
        <v>2.0632320760220271</v>
      </c>
      <c r="P23" s="36">
        <f t="shared" si="16"/>
        <v>0</v>
      </c>
      <c r="Q23" s="73"/>
      <c r="R23" s="73"/>
      <c r="S23" s="27">
        <v>2.3626999999999998</v>
      </c>
      <c r="T23" s="21">
        <v>0.158</v>
      </c>
      <c r="U23" s="21">
        <v>0.93700000000000006</v>
      </c>
      <c r="V23" s="19">
        <f t="shared" si="3"/>
        <v>1.0494831717269026</v>
      </c>
      <c r="W23" s="19">
        <f t="shared" si="17"/>
        <v>1.6510395317744999</v>
      </c>
      <c r="X23" s="19">
        <f t="shared" si="18"/>
        <v>3.3020790635489998</v>
      </c>
      <c r="Y23" s="19">
        <f t="shared" si="19"/>
        <v>4.9531185953234997</v>
      </c>
      <c r="Z23" s="36">
        <f t="shared" si="20"/>
        <v>6.6086445566602883E-2</v>
      </c>
      <c r="AA23" s="73"/>
      <c r="AB23" s="73"/>
      <c r="AC23" s="27">
        <v>2.0474000000000001</v>
      </c>
      <c r="AD23" s="21">
        <v>9.2999999999999999E-2</v>
      </c>
      <c r="AE23" s="21">
        <v>0.88200000000000001</v>
      </c>
      <c r="AF23" s="19">
        <f t="shared" si="21"/>
        <v>0.98788063763407485</v>
      </c>
      <c r="AG23" s="19">
        <f t="shared" si="22"/>
        <v>1.0985091930747932</v>
      </c>
      <c r="AH23" s="19">
        <f t="shared" si="23"/>
        <v>4.3940367722991729</v>
      </c>
      <c r="AI23" s="19">
        <f t="shared" si="24"/>
        <v>5.4925459653739663</v>
      </c>
      <c r="AJ23" s="36">
        <f t="shared" si="25"/>
        <v>6.8932850841677454E-2</v>
      </c>
      <c r="AK23" s="73"/>
      <c r="AL23" s="73"/>
      <c r="AM23" s="27">
        <v>1.8201000000000001</v>
      </c>
      <c r="AN23" s="21">
        <v>0.06</v>
      </c>
      <c r="AO23" s="21">
        <v>0.85</v>
      </c>
      <c r="AP23" s="19">
        <f t="shared" si="26"/>
        <v>0.95203916325279314</v>
      </c>
      <c r="AQ23" s="19">
        <f t="shared" si="27"/>
        <v>0.80628666718814412</v>
      </c>
      <c r="AR23" s="19">
        <f t="shared" si="28"/>
        <v>4.8377200031288643</v>
      </c>
      <c r="AS23" s="19">
        <f t="shared" si="29"/>
        <v>5.6440066703170082</v>
      </c>
      <c r="AT23" s="36">
        <f t="shared" si="30"/>
        <v>6.1956443791978288E-2</v>
      </c>
      <c r="AU23" s="17">
        <f t="shared" si="47"/>
        <v>168.39926135713645</v>
      </c>
      <c r="AV23" s="76">
        <f t="shared" si="5"/>
        <v>2.8727679469265383E-2</v>
      </c>
      <c r="AW23" s="27">
        <v>1.7963</v>
      </c>
      <c r="AX23" s="21">
        <v>4.5999999999999999E-2</v>
      </c>
      <c r="AY23" s="21">
        <v>0.83799999999999997</v>
      </c>
      <c r="AZ23" s="19">
        <f t="shared" si="31"/>
        <v>0.93859861035981251</v>
      </c>
      <c r="BA23" s="19">
        <f t="shared" si="32"/>
        <v>0.76332046226094064</v>
      </c>
      <c r="BB23" s="19">
        <f t="shared" si="33"/>
        <v>6.1065636980875251</v>
      </c>
      <c r="BC23" s="19">
        <f t="shared" si="34"/>
        <v>6.8698841603484659</v>
      </c>
      <c r="BD23" s="36">
        <f t="shared" si="35"/>
        <v>6.155764343116292E-2</v>
      </c>
      <c r="BE23" s="17">
        <f t="shared" si="48"/>
        <v>166.67179167035579</v>
      </c>
      <c r="BF23" s="76">
        <f t="shared" si="7"/>
        <v>3.6638255561355658E-2</v>
      </c>
      <c r="BG23" s="27">
        <v>1.6948000000000001</v>
      </c>
      <c r="BH23" s="21">
        <v>4.2000000000000003E-2</v>
      </c>
      <c r="BI23" s="21">
        <v>0.82199999999999995</v>
      </c>
      <c r="BJ23" s="19">
        <f t="shared" si="36"/>
        <v>0.92067787316917171</v>
      </c>
      <c r="BK23" s="19">
        <f t="shared" si="37"/>
        <v>0.65379511801807288</v>
      </c>
      <c r="BL23" s="19">
        <f t="shared" si="38"/>
        <v>6.5379511801807277</v>
      </c>
      <c r="BM23" s="19">
        <f t="shared" si="39"/>
        <v>7.191746298198801</v>
      </c>
      <c r="BN23" s="36">
        <f t="shared" si="40"/>
        <v>6.7598810696649012E-2</v>
      </c>
      <c r="BO23" s="17">
        <f t="shared" si="49"/>
        <v>159.30464153555587</v>
      </c>
      <c r="BP23" s="76">
        <f t="shared" si="41"/>
        <v>4.1040556741854223E-2</v>
      </c>
      <c r="BQ23" s="27">
        <v>1.5659000000000001</v>
      </c>
      <c r="BR23" s="21">
        <v>6.8000000000000005E-2</v>
      </c>
      <c r="BS23" s="21">
        <v>0.79600000000000004</v>
      </c>
      <c r="BT23" s="19">
        <f t="shared" si="42"/>
        <v>0.89155667523438054</v>
      </c>
      <c r="BU23" s="19">
        <f t="shared" si="43"/>
        <v>0.52337781681687212</v>
      </c>
      <c r="BV23" s="19">
        <f t="shared" si="44"/>
        <v>6.2805338018024646</v>
      </c>
      <c r="BW23" s="19">
        <f t="shared" si="45"/>
        <v>6.8039116186193365</v>
      </c>
      <c r="BX23" s="36">
        <f t="shared" si="46"/>
        <v>0.12315794224219022</v>
      </c>
      <c r="BY23" s="17">
        <f t="shared" si="50"/>
        <v>149.94872377815969</v>
      </c>
      <c r="BZ23" s="76">
        <f t="shared" si="11"/>
        <v>4.1884543219548466E-2</v>
      </c>
    </row>
    <row r="24" spans="2:78" ht="20.100000000000001" customHeight="1">
      <c r="B24" s="16"/>
      <c r="C24" s="16"/>
      <c r="D24" s="18"/>
      <c r="E24" s="38">
        <v>60</v>
      </c>
      <c r="F24" s="20">
        <f t="shared" si="12"/>
        <v>1.1945999999999999</v>
      </c>
      <c r="G24" s="21">
        <f t="shared" si="0"/>
        <v>15.050697868348928</v>
      </c>
      <c r="H24" s="30">
        <f t="shared" si="1"/>
        <v>106840.98591549294</v>
      </c>
      <c r="I24" s="19">
        <v>2.6221999999999999</v>
      </c>
      <c r="J24" s="19">
        <v>0.13200000000000001</v>
      </c>
      <c r="K24" s="19">
        <v>0.95699999999999996</v>
      </c>
      <c r="L24" s="19">
        <f t="shared" si="2"/>
        <v>1.0718840932152036</v>
      </c>
      <c r="M24" s="19">
        <f t="shared" si="13"/>
        <v>2.1213710081327859</v>
      </c>
      <c r="N24" s="19">
        <f t="shared" si="14"/>
        <v>0</v>
      </c>
      <c r="O24" s="19">
        <f t="shared" si="15"/>
        <v>2.1213710081327859</v>
      </c>
      <c r="P24" s="36">
        <f t="shared" si="16"/>
        <v>0</v>
      </c>
      <c r="Q24" s="73"/>
      <c r="R24" s="73"/>
      <c r="S24" s="27">
        <v>2.4401000000000002</v>
      </c>
      <c r="T24" s="21">
        <v>9.5000000000000001E-2</v>
      </c>
      <c r="U24" s="21">
        <v>0.93400000000000005</v>
      </c>
      <c r="V24" s="19">
        <f t="shared" si="3"/>
        <v>1.0461230335036575</v>
      </c>
      <c r="W24" s="19">
        <f t="shared" si="17"/>
        <v>1.7497263410087927</v>
      </c>
      <c r="X24" s="19">
        <f t="shared" si="18"/>
        <v>3.4994526820175853</v>
      </c>
      <c r="Y24" s="19">
        <f t="shared" si="19"/>
        <v>5.249179023026378</v>
      </c>
      <c r="Z24" s="36">
        <f t="shared" si="20"/>
        <v>3.948148535683605E-2</v>
      </c>
      <c r="AA24" s="73"/>
      <c r="AB24" s="73"/>
      <c r="AC24" s="27">
        <v>2.1488</v>
      </c>
      <c r="AD24" s="21">
        <v>0.05</v>
      </c>
      <c r="AE24" s="21">
        <v>0.873</v>
      </c>
      <c r="AF24" s="19">
        <f t="shared" si="21"/>
        <v>0.97780022296433933</v>
      </c>
      <c r="AG24" s="19">
        <f t="shared" si="22"/>
        <v>1.1854455361436023</v>
      </c>
      <c r="AH24" s="19">
        <f t="shared" si="23"/>
        <v>4.7417821445744091</v>
      </c>
      <c r="AI24" s="19">
        <f t="shared" si="24"/>
        <v>5.9272276807180111</v>
      </c>
      <c r="AJ24" s="36">
        <f t="shared" si="25"/>
        <v>3.6308191119366881E-2</v>
      </c>
      <c r="AK24" s="73"/>
      <c r="AL24" s="73"/>
      <c r="AM24" s="27">
        <v>1.8934</v>
      </c>
      <c r="AN24" s="21">
        <v>5.3999999999999999E-2</v>
      </c>
      <c r="AO24" s="21">
        <v>0.85099999999999998</v>
      </c>
      <c r="AP24" s="19">
        <f t="shared" si="26"/>
        <v>0.95315920932720821</v>
      </c>
      <c r="AQ24" s="19">
        <f t="shared" si="27"/>
        <v>0.87459097864800972</v>
      </c>
      <c r="AR24" s="19">
        <f t="shared" si="28"/>
        <v>5.2475458718880583</v>
      </c>
      <c r="AS24" s="19">
        <f t="shared" si="29"/>
        <v>6.1221368505360676</v>
      </c>
      <c r="AT24" s="36">
        <f t="shared" si="30"/>
        <v>5.5892078471328752E-2</v>
      </c>
      <c r="AU24" s="17">
        <f t="shared" si="47"/>
        <v>192.4073404502482</v>
      </c>
      <c r="AV24" s="76">
        <f t="shared" si="5"/>
        <v>2.7273106418956736E-2</v>
      </c>
      <c r="AW24" s="27">
        <v>1.7250000000000001</v>
      </c>
      <c r="AX24" s="21">
        <v>0.04</v>
      </c>
      <c r="AY24" s="21">
        <v>0.83399999999999996</v>
      </c>
      <c r="AZ24" s="19">
        <f t="shared" si="31"/>
        <v>0.93411842606215234</v>
      </c>
      <c r="BA24" s="19">
        <f t="shared" si="32"/>
        <v>0.69722255447799364</v>
      </c>
      <c r="BB24" s="19">
        <f t="shared" si="33"/>
        <v>5.5777804358239491</v>
      </c>
      <c r="BC24" s="19">
        <f t="shared" si="34"/>
        <v>6.2750029903019424</v>
      </c>
      <c r="BD24" s="36">
        <f t="shared" si="35"/>
        <v>5.3018594347618006E-2</v>
      </c>
      <c r="BE24" s="17">
        <f t="shared" si="48"/>
        <v>178.86952974922804</v>
      </c>
      <c r="BF24" s="76">
        <f t="shared" si="7"/>
        <v>3.1183513724466656E-2</v>
      </c>
      <c r="BG24" s="27">
        <v>1.6133999999999999</v>
      </c>
      <c r="BH24" s="21">
        <v>6.0999999999999999E-2</v>
      </c>
      <c r="BI24" s="21">
        <v>0.81399999999999995</v>
      </c>
      <c r="BJ24" s="19">
        <f t="shared" si="36"/>
        <v>0.91171750457385126</v>
      </c>
      <c r="BK24" s="19">
        <f t="shared" si="37"/>
        <v>0.58102396076923291</v>
      </c>
      <c r="BL24" s="19">
        <f t="shared" si="38"/>
        <v>5.8102396076923277</v>
      </c>
      <c r="BM24" s="19">
        <f t="shared" si="39"/>
        <v>6.3912635684615609</v>
      </c>
      <c r="BN24" s="36">
        <f t="shared" si="40"/>
        <v>9.6277493336338671E-2</v>
      </c>
      <c r="BO24" s="17">
        <f t="shared" si="49"/>
        <v>169.89791648180605</v>
      </c>
      <c r="BP24" s="76">
        <f t="shared" si="41"/>
        <v>3.4198415895903771E-2</v>
      </c>
      <c r="BQ24" s="27">
        <v>1.5787</v>
      </c>
      <c r="BR24" s="21">
        <v>0.105</v>
      </c>
      <c r="BS24" s="21">
        <v>0.81499999999999995</v>
      </c>
      <c r="BT24" s="19">
        <f t="shared" si="42"/>
        <v>0.91283755064826633</v>
      </c>
      <c r="BU24" s="19">
        <f t="shared" si="43"/>
        <v>0.55766779248290166</v>
      </c>
      <c r="BV24" s="19">
        <f t="shared" si="44"/>
        <v>6.6920135097948199</v>
      </c>
      <c r="BW24" s="19">
        <f t="shared" si="45"/>
        <v>7.2496813022777218</v>
      </c>
      <c r="BX24" s="36">
        <f t="shared" si="46"/>
        <v>0.199357184874801</v>
      </c>
      <c r="BY24" s="17">
        <f t="shared" si="50"/>
        <v>167.10835572571699</v>
      </c>
      <c r="BZ24" s="76">
        <f t="shared" si="11"/>
        <v>4.0045953900586184E-2</v>
      </c>
    </row>
    <row r="25" spans="2:78" ht="20.100000000000001" customHeight="1">
      <c r="B25" s="16"/>
      <c r="C25" s="16"/>
      <c r="D25" s="18"/>
      <c r="E25" s="38">
        <v>62</v>
      </c>
      <c r="F25" s="20">
        <f t="shared" si="12"/>
        <v>1.2345999999999999</v>
      </c>
      <c r="G25" s="21">
        <f t="shared" si="0"/>
        <v>15.554655607118354</v>
      </c>
      <c r="H25" s="30">
        <f t="shared" si="1"/>
        <v>110418.45070422534</v>
      </c>
      <c r="I25" s="19">
        <v>2.6318999999999999</v>
      </c>
      <c r="J25" s="19">
        <v>0.152</v>
      </c>
      <c r="K25" s="19">
        <v>0.96499999999999997</v>
      </c>
      <c r="L25" s="19">
        <f t="shared" si="2"/>
        <v>1.080844461810524</v>
      </c>
      <c r="M25" s="19">
        <f t="shared" si="13"/>
        <v>2.1729739623656337</v>
      </c>
      <c r="N25" s="19">
        <f t="shared" si="14"/>
        <v>0</v>
      </c>
      <c r="O25" s="19">
        <f t="shared" si="15"/>
        <v>2.1729739623656337</v>
      </c>
      <c r="P25" s="36">
        <f t="shared" si="16"/>
        <v>0</v>
      </c>
      <c r="Q25" s="73"/>
      <c r="R25" s="73"/>
      <c r="S25" s="27">
        <v>2.4670999999999998</v>
      </c>
      <c r="T25" s="21">
        <v>6.7000000000000004E-2</v>
      </c>
      <c r="U25" s="21">
        <v>0.93400000000000005</v>
      </c>
      <c r="V25" s="19">
        <f t="shared" si="3"/>
        <v>1.0461230335036575</v>
      </c>
      <c r="W25" s="19">
        <f t="shared" si="17"/>
        <v>1.7886624369023689</v>
      </c>
      <c r="X25" s="19">
        <f t="shared" si="18"/>
        <v>3.5773248738047378</v>
      </c>
      <c r="Y25" s="19">
        <f t="shared" si="19"/>
        <v>5.3659873107071068</v>
      </c>
      <c r="Z25" s="36">
        <f t="shared" si="20"/>
        <v>2.7844837041137001E-2</v>
      </c>
      <c r="AA25" s="73"/>
      <c r="AB25" s="73"/>
      <c r="AC25" s="27">
        <v>2.3271000000000002</v>
      </c>
      <c r="AD25" s="21">
        <v>5.8000000000000003E-2</v>
      </c>
      <c r="AE25" s="21">
        <v>1.0029999999999999</v>
      </c>
      <c r="AF25" s="19">
        <f t="shared" si="21"/>
        <v>1.1234062126382958</v>
      </c>
      <c r="AG25" s="19">
        <f t="shared" si="22"/>
        <v>1.8352409280517519</v>
      </c>
      <c r="AH25" s="19">
        <f t="shared" si="23"/>
        <v>7.3409637122070075</v>
      </c>
      <c r="AI25" s="19">
        <f t="shared" si="24"/>
        <v>9.17620464025876</v>
      </c>
      <c r="AJ25" s="36">
        <f t="shared" si="25"/>
        <v>5.5595031505390365E-2</v>
      </c>
      <c r="AK25" s="73"/>
      <c r="AL25" s="73"/>
      <c r="AM25" s="27">
        <v>2.1623000000000001</v>
      </c>
      <c r="AN25" s="21">
        <v>5.6000000000000001E-2</v>
      </c>
      <c r="AO25" s="21">
        <v>1.01</v>
      </c>
      <c r="AP25" s="19">
        <f t="shared" si="26"/>
        <v>1.1312465351592014</v>
      </c>
      <c r="AQ25" s="19">
        <f t="shared" si="27"/>
        <v>1.6067036185148413</v>
      </c>
      <c r="AR25" s="19">
        <f t="shared" si="28"/>
        <v>9.6402217110890476</v>
      </c>
      <c r="AS25" s="19">
        <f t="shared" si="29"/>
        <v>11.246925329603888</v>
      </c>
      <c r="AT25" s="36">
        <f t="shared" si="30"/>
        <v>8.1644729538247654E-2</v>
      </c>
      <c r="AU25" s="17">
        <f t="shared" si="47"/>
        <v>236.25152944705019</v>
      </c>
      <c r="AV25" s="76">
        <f t="shared" si="5"/>
        <v>4.0804907099023291E-2</v>
      </c>
      <c r="AW25" s="27">
        <v>1.9725999999999999</v>
      </c>
      <c r="AX25" s="21">
        <v>5.1999999999999998E-2</v>
      </c>
      <c r="AY25" s="21">
        <v>0.83399999999999996</v>
      </c>
      <c r="AZ25" s="19">
        <f t="shared" si="31"/>
        <v>0.93411842606215234</v>
      </c>
      <c r="BA25" s="19">
        <f t="shared" si="32"/>
        <v>0.91174058315351747</v>
      </c>
      <c r="BB25" s="19">
        <f t="shared" si="33"/>
        <v>7.2939246652281398</v>
      </c>
      <c r="BC25" s="19">
        <f t="shared" si="34"/>
        <v>8.2056652483816563</v>
      </c>
      <c r="BD25" s="36">
        <f t="shared" si="35"/>
        <v>6.8924172651903398E-2</v>
      </c>
      <c r="BE25" s="17">
        <f t="shared" si="48"/>
        <v>219.41762074551187</v>
      </c>
      <c r="BF25" s="76">
        <f t="shared" si="7"/>
        <v>3.3242201061362733E-2</v>
      </c>
      <c r="BG25" s="27">
        <v>1.8240000000000001</v>
      </c>
      <c r="BH25" s="21">
        <v>5.5E-2</v>
      </c>
      <c r="BI25" s="21">
        <v>0.83399999999999996</v>
      </c>
      <c r="BJ25" s="19">
        <f t="shared" si="36"/>
        <v>0.93411842606215234</v>
      </c>
      <c r="BK25" s="19">
        <f t="shared" si="37"/>
        <v>0.77954806314874248</v>
      </c>
      <c r="BL25" s="19">
        <f t="shared" si="38"/>
        <v>7.7954806314874237</v>
      </c>
      <c r="BM25" s="19">
        <f t="shared" si="39"/>
        <v>8.5750286946361669</v>
      </c>
      <c r="BN25" s="36">
        <f t="shared" si="40"/>
        <v>9.112570903496843E-2</v>
      </c>
      <c r="BO25" s="17">
        <f t="shared" si="49"/>
        <v>206.23091102991569</v>
      </c>
      <c r="BP25" s="76">
        <f t="shared" si="41"/>
        <v>3.7799768194577858E-2</v>
      </c>
      <c r="BQ25" s="27">
        <v>1.6939</v>
      </c>
      <c r="BR25" s="21">
        <v>4.3999999999999997E-2</v>
      </c>
      <c r="BS25" s="21">
        <v>0.81</v>
      </c>
      <c r="BT25" s="19">
        <f t="shared" si="42"/>
        <v>0.90723732027619119</v>
      </c>
      <c r="BU25" s="19">
        <f t="shared" si="43"/>
        <v>0.6341714717703274</v>
      </c>
      <c r="BV25" s="19">
        <f t="shared" si="44"/>
        <v>7.6100576612439292</v>
      </c>
      <c r="BW25" s="19">
        <f t="shared" si="45"/>
        <v>8.2442291330142563</v>
      </c>
      <c r="BX25" s="36">
        <f t="shared" si="46"/>
        <v>8.2518265373210914E-2</v>
      </c>
      <c r="BY25" s="17">
        <f t="shared" si="50"/>
        <v>194.685884556167</v>
      </c>
      <c r="BZ25" s="76">
        <f t="shared" si="11"/>
        <v>3.9088903022388474E-2</v>
      </c>
    </row>
    <row r="26" spans="2:78" ht="20.100000000000001" customHeight="1" thickBot="1">
      <c r="B26" s="16"/>
      <c r="C26" s="16"/>
      <c r="D26" s="18"/>
      <c r="E26" s="38">
        <v>64</v>
      </c>
      <c r="F26" s="24">
        <f t="shared" si="12"/>
        <v>1.2746</v>
      </c>
      <c r="G26" s="25">
        <f t="shared" si="0"/>
        <v>16.058613345887782</v>
      </c>
      <c r="H26" s="31">
        <f t="shared" si="1"/>
        <v>113995.91549295773</v>
      </c>
      <c r="I26" s="19">
        <v>2.8226</v>
      </c>
      <c r="J26" s="19">
        <v>0.13</v>
      </c>
      <c r="K26" s="19">
        <v>0.96699999999999997</v>
      </c>
      <c r="L26" s="35">
        <f t="shared" si="2"/>
        <v>1.0830845539593541</v>
      </c>
      <c r="M26" s="35">
        <f t="shared" si="13"/>
        <v>2.5096476415625397</v>
      </c>
      <c r="N26" s="35">
        <f t="shared" si="14"/>
        <v>0</v>
      </c>
      <c r="O26" s="35">
        <f t="shared" si="15"/>
        <v>2.5096476415625397</v>
      </c>
      <c r="P26" s="37">
        <f t="shared" si="16"/>
        <v>0</v>
      </c>
      <c r="Q26" s="74"/>
      <c r="R26" s="74"/>
      <c r="S26" s="28">
        <v>2.6387</v>
      </c>
      <c r="T26" s="25">
        <v>0.06</v>
      </c>
      <c r="U26" s="25">
        <v>0.93799999999999994</v>
      </c>
      <c r="V26" s="35">
        <f t="shared" si="3"/>
        <v>1.0506032178013176</v>
      </c>
      <c r="W26" s="35">
        <f t="shared" si="17"/>
        <v>2.063701303442329</v>
      </c>
      <c r="X26" s="35">
        <f t="shared" si="18"/>
        <v>4.1274026068846581</v>
      </c>
      <c r="Y26" s="35">
        <f t="shared" si="19"/>
        <v>6.1911039103269871</v>
      </c>
      <c r="Z26" s="37">
        <f t="shared" si="20"/>
        <v>2.5149714109208462E-2</v>
      </c>
      <c r="AA26" s="74"/>
      <c r="AB26" s="74"/>
      <c r="AC26" s="28">
        <v>2.4517000000000002</v>
      </c>
      <c r="AD26" s="25">
        <v>7.5999999999999998E-2</v>
      </c>
      <c r="AE26" s="25">
        <v>1.004</v>
      </c>
      <c r="AF26" s="35">
        <f t="shared" si="21"/>
        <v>1.1245262587127109</v>
      </c>
      <c r="AG26" s="35">
        <f t="shared" si="22"/>
        <v>2.041094945828041</v>
      </c>
      <c r="AH26" s="35">
        <f t="shared" si="23"/>
        <v>8.1643797833121639</v>
      </c>
      <c r="AI26" s="35">
        <f t="shared" si="24"/>
        <v>10.205474729140205</v>
      </c>
      <c r="AJ26" s="37">
        <f t="shared" si="25"/>
        <v>7.2993995925436733E-2</v>
      </c>
      <c r="AK26" s="74"/>
      <c r="AL26" s="74"/>
      <c r="AM26" s="28">
        <v>2.2725</v>
      </c>
      <c r="AN26" s="25">
        <v>4.8000000000000001E-2</v>
      </c>
      <c r="AO26" s="25">
        <v>1.0109999999999999</v>
      </c>
      <c r="AP26" s="35">
        <f t="shared" si="26"/>
        <v>1.1323665812336163</v>
      </c>
      <c r="AQ26" s="35">
        <f t="shared" si="27"/>
        <v>1.7781615806517217</v>
      </c>
      <c r="AR26" s="35">
        <f t="shared" si="28"/>
        <v>10.668969483910329</v>
      </c>
      <c r="AS26" s="35">
        <f t="shared" si="29"/>
        <v>12.447131064562051</v>
      </c>
      <c r="AT26" s="37">
        <f t="shared" si="30"/>
        <v>7.0119841976582026E-2</v>
      </c>
      <c r="AU26" s="17">
        <f t="shared" si="47"/>
        <v>270.72733984534773</v>
      </c>
      <c r="AV26" s="76">
        <f t="shared" si="5"/>
        <v>3.9408541043564164E-2</v>
      </c>
      <c r="AW26" s="28">
        <v>2.0750999999999999</v>
      </c>
      <c r="AX26" s="25">
        <v>3.6999999999999998E-2</v>
      </c>
      <c r="AY26" s="25">
        <v>0.85499999999999998</v>
      </c>
      <c r="AZ26" s="35">
        <f t="shared" si="31"/>
        <v>0.95763939362486838</v>
      </c>
      <c r="BA26" s="35">
        <f t="shared" si="32"/>
        <v>1.0604041478319857</v>
      </c>
      <c r="BB26" s="35">
        <f t="shared" si="33"/>
        <v>8.4832331826558853</v>
      </c>
      <c r="BC26" s="35">
        <f t="shared" si="34"/>
        <v>9.5436373304878703</v>
      </c>
      <c r="BD26" s="37">
        <f t="shared" si="35"/>
        <v>5.1543044827440036E-2</v>
      </c>
      <c r="BE26" s="17">
        <f t="shared" si="48"/>
        <v>251.45174854310366</v>
      </c>
      <c r="BF26" s="76">
        <f t="shared" si="7"/>
        <v>3.3737022040241239E-2</v>
      </c>
      <c r="BG26" s="28">
        <v>1.8936999999999999</v>
      </c>
      <c r="BH26" s="25">
        <v>4.8000000000000001E-2</v>
      </c>
      <c r="BI26" s="25">
        <v>0.83399999999999996</v>
      </c>
      <c r="BJ26" s="35">
        <f t="shared" si="36"/>
        <v>0.93411842606215234</v>
      </c>
      <c r="BK26" s="35">
        <f t="shared" si="37"/>
        <v>0.84026367115296452</v>
      </c>
      <c r="BL26" s="35">
        <f t="shared" si="38"/>
        <v>8.4026367115296452</v>
      </c>
      <c r="BM26" s="35">
        <f t="shared" si="39"/>
        <v>9.2429003826826097</v>
      </c>
      <c r="BN26" s="37">
        <f t="shared" si="40"/>
        <v>7.9527891521426988E-2</v>
      </c>
      <c r="BO26" s="17">
        <f t="shared" si="49"/>
        <v>233.7385151984883</v>
      </c>
      <c r="BP26" s="76">
        <f t="shared" si="41"/>
        <v>3.5948875196688122E-2</v>
      </c>
      <c r="BQ26" s="28">
        <v>1.7782</v>
      </c>
      <c r="BR26" s="25">
        <v>4.5999999999999999E-2</v>
      </c>
      <c r="BS26" s="25">
        <v>0.81399999999999995</v>
      </c>
      <c r="BT26" s="35">
        <f t="shared" si="42"/>
        <v>0.91171750457385126</v>
      </c>
      <c r="BU26" s="35">
        <f t="shared" si="43"/>
        <v>0.70578292810106158</v>
      </c>
      <c r="BV26" s="35">
        <f t="shared" si="44"/>
        <v>8.4693951372127394</v>
      </c>
      <c r="BW26" s="35">
        <f t="shared" si="45"/>
        <v>9.1751780653138013</v>
      </c>
      <c r="BX26" s="37">
        <f t="shared" si="46"/>
        <v>8.7123239871572028E-2</v>
      </c>
      <c r="BY26" s="17">
        <f t="shared" si="50"/>
        <v>222.46024369185614</v>
      </c>
      <c r="BZ26" s="76">
        <f t="shared" si="11"/>
        <v>3.8071499862888936E-2</v>
      </c>
    </row>
    <row r="27" spans="2:78" ht="20.100000000000001" customHeight="1">
      <c r="B27" s="16"/>
      <c r="C27" s="16"/>
      <c r="D27" s="18"/>
      <c r="E27" s="38">
        <v>66</v>
      </c>
      <c r="F27" s="20">
        <f>0.02*E27-0.0054</f>
        <v>1.3146</v>
      </c>
      <c r="G27" s="20">
        <f t="shared" ref="G27" si="51">F27/$C$14/$C$7</f>
        <v>16.562571084657208</v>
      </c>
      <c r="H27" s="29">
        <f t="shared" ref="H27" si="52">F27*$C$7/$C$5</f>
        <v>117573.38028169014</v>
      </c>
      <c r="I27" s="19">
        <v>2.9413999999999998</v>
      </c>
      <c r="J27" s="19">
        <v>0.10199999999999999</v>
      </c>
      <c r="K27" s="19">
        <v>0.96899999999999997</v>
      </c>
      <c r="L27" s="19">
        <f t="shared" ref="L27" si="53">K27/$C$14</f>
        <v>1.0853246461081842</v>
      </c>
      <c r="M27" s="19">
        <f>4*PI()^2*$C$13*SQRT($C$11*$C$2)*($C$7*I27*K27)^2</f>
        <v>2.7366348790803898</v>
      </c>
      <c r="N27" s="19">
        <f>4*PI()^2*N$1*SQRT($C$11*$C$2)*($C$7*I27*K27)^2</f>
        <v>0</v>
      </c>
      <c r="O27" s="19">
        <f>M27+N27</f>
        <v>2.7366348790803898</v>
      </c>
      <c r="P27" s="36">
        <f>2*PI()^2*N$1*2*SQRT($C$2*$C$11)*J27*$C$7^2*K27^2/SQRT(2)</f>
        <v>0</v>
      </c>
      <c r="Q27" s="73"/>
      <c r="R27" s="73"/>
      <c r="S27" s="22">
        <v>2.7372999999999998</v>
      </c>
      <c r="T27" s="19">
        <v>7.0000000000000007E-2</v>
      </c>
      <c r="U27" s="19">
        <v>0.999</v>
      </c>
      <c r="V27" s="19">
        <f t="shared" ref="V27" si="54">U27/$C$14</f>
        <v>1.1189260283406357</v>
      </c>
      <c r="W27" s="19">
        <f>4*PI()^2*$C$13*SQRT($C$11*$C$2)*($C$7*S27*U27)^2</f>
        <v>2.5190506442282343</v>
      </c>
      <c r="X27" s="19">
        <f>4*PI()^2*X$1*SQRT($C$11*$C$2)*($C$7*S27*U27)^2</f>
        <v>5.0381012884564687</v>
      </c>
      <c r="Y27" s="19">
        <f>W27+X27</f>
        <v>7.557151932684703</v>
      </c>
      <c r="Z27" s="36">
        <f>2*PI()^2*X$1*2*SQRT($C$2*$C$11)*T27*$C$7^2*U27^2/SQRT(2)</f>
        <v>3.3281672435668361E-2</v>
      </c>
      <c r="AA27" s="73"/>
      <c r="AB27" s="73"/>
      <c r="AC27" s="26">
        <v>2.5148999999999999</v>
      </c>
      <c r="AD27" s="20">
        <v>4.2999999999999997E-2</v>
      </c>
      <c r="AE27" s="20">
        <v>0.89100000000000001</v>
      </c>
      <c r="AF27" s="19">
        <f t="shared" ref="AF27" si="55">AE27/$C$14</f>
        <v>0.99796105230381027</v>
      </c>
      <c r="AG27" s="19">
        <f>4*PI()^2*$C$13*SQRT($C$11*$C$2)*($C$7*AC27*AE27)^2</f>
        <v>1.6914453771068416</v>
      </c>
      <c r="AH27" s="19">
        <f>4*PI()^2*AH$1*SQRT($C$11*$C$2)*($C$7*AC27*AE27)^2</f>
        <v>6.7657815084273665</v>
      </c>
      <c r="AI27" s="19">
        <f>AG27+AH27</f>
        <v>8.4572268855342081</v>
      </c>
      <c r="AJ27" s="36">
        <f>2*PI()^2*AH$1*2*SQRT($C$2*$C$11)*AD27*$C$7^2*AE27^2/SQRT(2)</f>
        <v>3.2525949601273967E-2</v>
      </c>
      <c r="AK27" s="73"/>
      <c r="AL27" s="73"/>
      <c r="AM27" s="26">
        <v>2.2734000000000001</v>
      </c>
      <c r="AN27" s="20">
        <v>6.2E-2</v>
      </c>
      <c r="AO27" s="20">
        <v>0.877</v>
      </c>
      <c r="AP27" s="19">
        <f t="shared" ref="AP27" si="56">AO27/$C$14</f>
        <v>0.98228040726199961</v>
      </c>
      <c r="AQ27" s="19">
        <f>4*PI()^2*$C$13*SQRT($C$11*$C$2)*($C$7*AM27*AO27)^2</f>
        <v>1.3390969646727626</v>
      </c>
      <c r="AR27" s="19">
        <f>4*PI()^2*AR$1*SQRT($C$11*$C$2)*($C$7*AM27*AO27)^2</f>
        <v>8.0345817880365757</v>
      </c>
      <c r="AS27" s="19">
        <f>AQ27+AR27</f>
        <v>9.3736787527093384</v>
      </c>
      <c r="AT27" s="36">
        <f>2*PI()^2*AR$1*2*SQRT($C$2*$C$11)*AN27*$C$7^2*AO27^2/SQRT(2)</f>
        <v>6.8153514527137013E-2</v>
      </c>
      <c r="AU27" s="17">
        <f t="shared" si="47"/>
        <v>297.1202239399978</v>
      </c>
      <c r="AV27" s="76">
        <f t="shared" si="5"/>
        <v>2.7041517677568547E-2</v>
      </c>
      <c r="AW27" s="26">
        <v>2.0247999999999999</v>
      </c>
      <c r="AX27" s="20">
        <v>0.05</v>
      </c>
      <c r="AY27" s="20">
        <v>0.86299999999999999</v>
      </c>
      <c r="AZ27" s="19">
        <f t="shared" ref="AZ27" si="57">AY27/$C$14</f>
        <v>0.96659976222018884</v>
      </c>
      <c r="BA27" s="19">
        <f>4*PI()^2*$C$13*SQRT($C$11*$C$2)*($C$7*AW27*AY27)^2</f>
        <v>1.0286010973576081</v>
      </c>
      <c r="BB27" s="19">
        <f>4*PI()^2*BB$1*SQRT($C$11*$C$2)*($C$7*AW27*AY27)^2</f>
        <v>8.2288087788608646</v>
      </c>
      <c r="BC27" s="19">
        <f>BA27+BB27</f>
        <v>9.2574098762184729</v>
      </c>
      <c r="BD27" s="36">
        <f>2*PI()^2*BB$1*2*SQRT($C$2*$C$11)*AX27*$C$7^2*AY27^2/SQRT(2)</f>
        <v>7.0962304785094785E-2</v>
      </c>
      <c r="BE27" s="17">
        <f t="shared" si="48"/>
        <v>270.48717869896387</v>
      </c>
      <c r="BF27" s="76">
        <f t="shared" si="7"/>
        <v>3.0422176823467994E-2</v>
      </c>
      <c r="BG27" s="22">
        <v>1.8812</v>
      </c>
      <c r="BH27" s="20">
        <v>6.2E-2</v>
      </c>
      <c r="BI27" s="20">
        <v>0.85499999999999998</v>
      </c>
      <c r="BJ27" s="19">
        <f t="shared" ref="BJ27" si="58">BI27/$C$14</f>
        <v>0.95763939362486838</v>
      </c>
      <c r="BK27" s="19">
        <f>4*PI()^2*$C$13*SQRT($C$11*$C$2)*($C$7*BG27*BI27)^2</f>
        <v>0.87149178407061756</v>
      </c>
      <c r="BL27" s="19">
        <f>4*PI()^2*BL$1*SQRT($C$11*$C$2)*($C$7*BG27*BI27)^2</f>
        <v>8.7149178407061747</v>
      </c>
      <c r="BM27" s="19">
        <f>BK27+BL27</f>
        <v>9.5864096247767918</v>
      </c>
      <c r="BN27" s="36">
        <f>2*PI()^2*BL$1*2*SQRT($C$2*$C$11)*BH27*$C$7^2*BI27^2/SQRT(2)</f>
        <v>0.1079617830845028</v>
      </c>
      <c r="BO27" s="17">
        <f t="shared" si="49"/>
        <v>255.10300614621863</v>
      </c>
      <c r="BP27" s="76">
        <f t="shared" si="41"/>
        <v>3.4162348662057723E-2</v>
      </c>
      <c r="BQ27" s="26">
        <v>1.7170000000000001</v>
      </c>
      <c r="BR27" s="20">
        <v>7.9000000000000001E-2</v>
      </c>
      <c r="BS27" s="20">
        <v>0.85399999999999998</v>
      </c>
      <c r="BT27" s="19">
        <f t="shared" ref="BT27" si="59">BS27/$C$14</f>
        <v>0.95651934755045331</v>
      </c>
      <c r="BU27" s="19">
        <f>4*PI()^2*$C$13*SQRT($C$11*$C$2)*($C$7*BQ27*BS27)^2</f>
        <v>0.72429828900854931</v>
      </c>
      <c r="BV27" s="19">
        <f>4*PI()^2*BV$1*SQRT($C$11*$C$2)*($C$7*BQ27*BS27)^2</f>
        <v>8.6915794681025922</v>
      </c>
      <c r="BW27" s="19">
        <f>BU27+BV27</f>
        <v>9.4158777571111418</v>
      </c>
      <c r="BX27" s="36">
        <f>2*PI()^2*BV$1*2*SQRT($C$2*$C$11)*BR27*$C$7^2*BS27^2/SQRT(2)</f>
        <v>0.16469112964644264</v>
      </c>
      <c r="BY27" s="17">
        <f t="shared" si="50"/>
        <v>237.51191190415202</v>
      </c>
      <c r="BZ27" s="76">
        <f t="shared" si="11"/>
        <v>3.6594288675551062E-2</v>
      </c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>
      <c r="B29" s="16"/>
      <c r="C29" s="16"/>
      <c r="D29" s="18"/>
      <c r="E29" s="41"/>
      <c r="F29" s="8"/>
      <c r="G29" s="17"/>
      <c r="H29" s="42"/>
      <c r="I29" s="17"/>
      <c r="J29" s="17"/>
      <c r="K29" s="17"/>
      <c r="L29" s="3"/>
      <c r="M29" s="3"/>
      <c r="N29" s="3"/>
      <c r="O29" s="3"/>
      <c r="P29" s="17"/>
      <c r="Q29" s="17"/>
      <c r="R29" s="17"/>
      <c r="S29" s="17"/>
      <c r="T29" s="17"/>
      <c r="U29" s="17"/>
      <c r="V29" s="3"/>
      <c r="W29" s="3"/>
      <c r="X29" s="3"/>
      <c r="Y29" s="3"/>
      <c r="Z29" s="17"/>
      <c r="AA29" s="17"/>
      <c r="AB29" s="17"/>
      <c r="AC29" s="17"/>
      <c r="AD29" s="17"/>
      <c r="AE29" s="17"/>
      <c r="AF29" s="3"/>
      <c r="AG29" s="3"/>
      <c r="AH29" s="3"/>
      <c r="AI29" s="3"/>
      <c r="AJ29" s="17"/>
      <c r="AK29" s="17"/>
      <c r="AL29" s="17"/>
      <c r="AM29" s="17"/>
      <c r="AN29" s="17"/>
      <c r="AO29" s="17"/>
      <c r="AP29" s="3"/>
      <c r="AQ29" s="3"/>
      <c r="AR29" s="3"/>
      <c r="AS29" s="3"/>
      <c r="AT29" s="17"/>
      <c r="AU29" s="17"/>
      <c r="AV29" s="17"/>
      <c r="AW29" s="17"/>
      <c r="AX29" s="17"/>
      <c r="AY29" s="17"/>
      <c r="AZ29" s="3"/>
      <c r="BA29" s="3"/>
      <c r="BB29" s="3"/>
      <c r="BC29" s="3"/>
      <c r="BD29" s="17"/>
      <c r="BE29" s="17"/>
      <c r="BF29" s="17"/>
      <c r="BG29" s="17"/>
      <c r="BH29" s="17"/>
      <c r="BI29" s="17"/>
      <c r="BJ29" s="3"/>
      <c r="BK29" s="3"/>
      <c r="BL29" s="3"/>
      <c r="BM29" s="3"/>
      <c r="BN29" s="17"/>
      <c r="BO29" s="17"/>
      <c r="BP29" s="17"/>
      <c r="BQ29" s="17"/>
      <c r="BR29" s="17"/>
      <c r="BS29" s="17"/>
      <c r="BT29" s="3"/>
      <c r="BU29" s="3"/>
      <c r="BV29" s="3"/>
      <c r="BW29" s="3"/>
      <c r="BX29" s="17"/>
      <c r="BY29" s="17"/>
      <c r="BZ29" s="17"/>
    </row>
    <row r="30" spans="2:78" ht="20.100000000000001" customHeight="1" thickBot="1">
      <c r="B30" s="18"/>
      <c r="C30" s="18"/>
      <c r="D30" s="18"/>
    </row>
    <row r="31" spans="2:78" ht="20.100000000000001" customHeight="1" thickBot="1">
      <c r="B31" s="40" t="s">
        <v>34</v>
      </c>
      <c r="C31" s="40"/>
      <c r="D31" s="2"/>
      <c r="E31" s="84" t="s">
        <v>19</v>
      </c>
      <c r="F31" s="85"/>
      <c r="G31" s="85"/>
      <c r="H31" s="86"/>
      <c r="I31" s="81" t="s">
        <v>21</v>
      </c>
      <c r="J31" s="82"/>
      <c r="K31" s="82"/>
      <c r="L31" s="82"/>
      <c r="M31" s="83"/>
      <c r="N31" s="79">
        <v>0</v>
      </c>
      <c r="O31" s="80"/>
      <c r="P31" s="32"/>
      <c r="Q31" s="77"/>
      <c r="R31" s="77"/>
      <c r="S31" s="81" t="s">
        <v>21</v>
      </c>
      <c r="T31" s="82"/>
      <c r="U31" s="82"/>
      <c r="V31" s="82"/>
      <c r="W31" s="83"/>
      <c r="X31" s="79">
        <v>0.04</v>
      </c>
      <c r="Y31" s="80"/>
      <c r="Z31" s="32"/>
      <c r="AA31" s="77"/>
      <c r="AB31" s="77"/>
      <c r="AC31" s="81" t="s">
        <v>21</v>
      </c>
      <c r="AD31" s="82"/>
      <c r="AE31" s="82"/>
      <c r="AF31" s="82"/>
      <c r="AG31" s="83"/>
      <c r="AH31" s="79">
        <v>0.08</v>
      </c>
      <c r="AI31" s="80"/>
      <c r="AJ31" s="32"/>
      <c r="AK31" s="70"/>
      <c r="AL31" s="70"/>
      <c r="AM31" s="81" t="s">
        <v>21</v>
      </c>
      <c r="AN31" s="82"/>
      <c r="AO31" s="82"/>
      <c r="AP31" s="82"/>
      <c r="AQ31" s="83"/>
      <c r="AR31" s="79">
        <v>0.12</v>
      </c>
      <c r="AS31" s="80"/>
      <c r="AT31" s="32"/>
      <c r="AU31" s="70"/>
      <c r="AV31" s="70"/>
      <c r="AW31" s="81" t="s">
        <v>21</v>
      </c>
      <c r="AX31" s="82"/>
      <c r="AY31" s="82"/>
      <c r="AZ31" s="82"/>
      <c r="BA31" s="83"/>
      <c r="BB31" s="79">
        <v>0.16</v>
      </c>
      <c r="BC31" s="80"/>
      <c r="BD31" s="32"/>
      <c r="BE31" s="70"/>
      <c r="BF31" s="70"/>
      <c r="BG31" s="81" t="s">
        <v>21</v>
      </c>
      <c r="BH31" s="82"/>
      <c r="BI31" s="82"/>
      <c r="BJ31" s="82"/>
      <c r="BK31" s="83"/>
      <c r="BL31" s="79">
        <v>0.2</v>
      </c>
      <c r="BM31" s="80"/>
      <c r="BN31" s="32"/>
      <c r="BO31" s="70"/>
      <c r="BP31" s="70"/>
      <c r="BQ31" s="81" t="s">
        <v>21</v>
      </c>
      <c r="BR31" s="82"/>
      <c r="BS31" s="82"/>
      <c r="BT31" s="82"/>
      <c r="BU31" s="83"/>
      <c r="BV31" s="79">
        <v>0.24</v>
      </c>
      <c r="BW31" s="80"/>
      <c r="BX31" s="32"/>
      <c r="BY31" s="70"/>
      <c r="BZ31" s="70"/>
    </row>
    <row r="32" spans="2:78" ht="20.100000000000001" customHeight="1">
      <c r="B32" s="4" t="s">
        <v>1</v>
      </c>
      <c r="C32" s="5">
        <v>400</v>
      </c>
      <c r="D32" s="2"/>
      <c r="E32" s="22" t="s">
        <v>25</v>
      </c>
      <c r="F32" s="19" t="s">
        <v>27</v>
      </c>
      <c r="G32" s="39" t="s">
        <v>0</v>
      </c>
      <c r="H32" s="23" t="s">
        <v>28</v>
      </c>
      <c r="I32" s="22" t="s">
        <v>29</v>
      </c>
      <c r="J32" s="19" t="s">
        <v>23</v>
      </c>
      <c r="K32" s="19" t="s">
        <v>26</v>
      </c>
      <c r="L32" s="39" t="s">
        <v>18</v>
      </c>
      <c r="M32" s="19" t="s">
        <v>30</v>
      </c>
      <c r="N32" s="19" t="s">
        <v>31</v>
      </c>
      <c r="O32" s="19" t="s">
        <v>32</v>
      </c>
      <c r="P32" s="23" t="s">
        <v>20</v>
      </c>
      <c r="Q32" s="72"/>
      <c r="R32" s="72"/>
      <c r="S32" s="22" t="s">
        <v>9</v>
      </c>
      <c r="T32" s="19" t="s">
        <v>23</v>
      </c>
      <c r="U32" s="19" t="s">
        <v>26</v>
      </c>
      <c r="V32" s="39" t="s">
        <v>18</v>
      </c>
      <c r="W32" s="19" t="s">
        <v>30</v>
      </c>
      <c r="X32" s="19" t="s">
        <v>31</v>
      </c>
      <c r="Y32" s="19" t="s">
        <v>32</v>
      </c>
      <c r="Z32" s="23" t="s">
        <v>20</v>
      </c>
      <c r="AA32" s="72"/>
      <c r="AB32" s="72"/>
      <c r="AC32" s="22" t="s">
        <v>10</v>
      </c>
      <c r="AD32" s="19" t="s">
        <v>23</v>
      </c>
      <c r="AE32" s="19" t="s">
        <v>26</v>
      </c>
      <c r="AF32" s="39" t="s">
        <v>18</v>
      </c>
      <c r="AG32" s="19" t="s">
        <v>30</v>
      </c>
      <c r="AH32" s="19" t="s">
        <v>31</v>
      </c>
      <c r="AI32" s="19" t="s">
        <v>32</v>
      </c>
      <c r="AJ32" s="23" t="s">
        <v>20</v>
      </c>
      <c r="AK32" s="72"/>
      <c r="AL32" s="72"/>
      <c r="AM32" s="22" t="s">
        <v>11</v>
      </c>
      <c r="AN32" s="19" t="s">
        <v>23</v>
      </c>
      <c r="AO32" s="19" t="s">
        <v>26</v>
      </c>
      <c r="AP32" s="39" t="s">
        <v>18</v>
      </c>
      <c r="AQ32" s="19" t="s">
        <v>30</v>
      </c>
      <c r="AR32" s="19" t="s">
        <v>31</v>
      </c>
      <c r="AS32" s="19" t="s">
        <v>32</v>
      </c>
      <c r="AT32" s="23" t="s">
        <v>20</v>
      </c>
      <c r="AU32" s="75" t="s">
        <v>67</v>
      </c>
      <c r="AV32" s="75" t="s">
        <v>68</v>
      </c>
      <c r="AW32" s="22" t="s">
        <v>12</v>
      </c>
      <c r="AX32" s="19" t="s">
        <v>23</v>
      </c>
      <c r="AY32" s="19" t="s">
        <v>26</v>
      </c>
      <c r="AZ32" s="39" t="s">
        <v>18</v>
      </c>
      <c r="BA32" s="19" t="s">
        <v>30</v>
      </c>
      <c r="BB32" s="19" t="s">
        <v>31</v>
      </c>
      <c r="BC32" s="19" t="s">
        <v>32</v>
      </c>
      <c r="BD32" s="23" t="s">
        <v>20</v>
      </c>
      <c r="BE32" s="75" t="s">
        <v>67</v>
      </c>
      <c r="BF32" s="75" t="s">
        <v>68</v>
      </c>
      <c r="BG32" s="22" t="s">
        <v>13</v>
      </c>
      <c r="BH32" s="19" t="s">
        <v>23</v>
      </c>
      <c r="BI32" s="19" t="s">
        <v>26</v>
      </c>
      <c r="BJ32" s="39" t="s">
        <v>18</v>
      </c>
      <c r="BK32" s="19" t="s">
        <v>30</v>
      </c>
      <c r="BL32" s="19" t="s">
        <v>31</v>
      </c>
      <c r="BM32" s="19" t="s">
        <v>32</v>
      </c>
      <c r="BN32" s="23" t="s">
        <v>20</v>
      </c>
      <c r="BO32" s="75" t="s">
        <v>67</v>
      </c>
      <c r="BP32" s="75" t="s">
        <v>68</v>
      </c>
      <c r="BQ32" s="22" t="s">
        <v>14</v>
      </c>
      <c r="BR32" s="19" t="s">
        <v>23</v>
      </c>
      <c r="BS32" s="19" t="s">
        <v>26</v>
      </c>
      <c r="BT32" s="39" t="s">
        <v>18</v>
      </c>
      <c r="BU32" s="19" t="s">
        <v>30</v>
      </c>
      <c r="BV32" s="19" t="s">
        <v>31</v>
      </c>
      <c r="BW32" s="19" t="s">
        <v>32</v>
      </c>
      <c r="BX32" s="23" t="s">
        <v>20</v>
      </c>
      <c r="BY32" s="75" t="s">
        <v>67</v>
      </c>
      <c r="BZ32" s="75" t="s">
        <v>68</v>
      </c>
    </row>
    <row r="33" spans="2:78" ht="20.100000000000001" customHeight="1">
      <c r="B33" s="6" t="s">
        <v>24</v>
      </c>
      <c r="C33" s="7">
        <v>20.5</v>
      </c>
      <c r="D33" s="2"/>
      <c r="E33" s="38">
        <v>18</v>
      </c>
      <c r="F33" s="20">
        <f>0.02*E33-0.0054</f>
        <v>0.35459999999999997</v>
      </c>
      <c r="G33" s="20">
        <f t="shared" ref="G33:G56" si="60">F33/$C$14/$C$7</f>
        <v>4.4675853541909678</v>
      </c>
      <c r="H33" s="29">
        <f t="shared" ref="H33:H56" si="61">F33*$C$7/$C$5</f>
        <v>31714.225352112673</v>
      </c>
      <c r="I33" s="22">
        <v>0.5242</v>
      </c>
      <c r="J33" s="19">
        <v>2.1999999999999999E-2</v>
      </c>
      <c r="K33" s="19">
        <v>0.91900000000000004</v>
      </c>
      <c r="L33" s="19">
        <f t="shared" ref="L33:L56" si="62">K33/$C$14</f>
        <v>1.0293223423874318</v>
      </c>
      <c r="M33" s="19">
        <f>4*PI()^2*$C$13*SQRT($C$11*$C$2)*($C$7*I33*K33)^2</f>
        <v>7.8178293011697889E-2</v>
      </c>
      <c r="N33" s="19">
        <f>4*PI()^2*N$1*SQRT($C$11*$C$2)*($C$7*I33*K33)^2</f>
        <v>0</v>
      </c>
      <c r="O33" s="19">
        <f>M33+N33</f>
        <v>7.8178293011697889E-2</v>
      </c>
      <c r="P33" s="36">
        <f>2*PI()^2*N$1*2*SQRT($C$2*$C$11)*J33*$C$7^2*K33^2/SQRT(2)</f>
        <v>0</v>
      </c>
      <c r="Q33" s="73"/>
      <c r="R33" s="73"/>
      <c r="S33" s="22">
        <v>0.31</v>
      </c>
      <c r="T33" s="19">
        <v>1.9E-2</v>
      </c>
      <c r="U33" s="19">
        <v>1.0649999999999999</v>
      </c>
      <c r="V33" s="19">
        <f t="shared" ref="V33:V56" si="63">U33/$C$14</f>
        <v>1.192849069252029</v>
      </c>
      <c r="W33" s="19">
        <f>4*PI()^2*$C$13*SQRT($C$11*$C$2)*($C$7*S33*U33)^2</f>
        <v>3.6718398493980335E-2</v>
      </c>
      <c r="X33" s="19">
        <f>4*PI()^2*X$1*SQRT($C$11*$C$2)*($C$7*S33*U33)^2</f>
        <v>7.343679698796067E-2</v>
      </c>
      <c r="Y33" s="19">
        <f>W33+X33</f>
        <v>0.110155195481941</v>
      </c>
      <c r="Z33" s="36">
        <f>2*PI()^2*X$1*2*SQRT($C$2*$C$11)*T33*$C$7^2*U33^2/SQRT(2)</f>
        <v>1.026665437707939E-2</v>
      </c>
      <c r="AA33" s="73"/>
      <c r="AB33" s="73"/>
      <c r="AC33" s="26">
        <v>0.2462</v>
      </c>
      <c r="AD33" s="20">
        <v>1.6E-2</v>
      </c>
      <c r="AE33" s="20">
        <v>1.0649999999999999</v>
      </c>
      <c r="AF33" s="19">
        <f t="shared" ref="AF33:AF56" si="64">AE33/$C$14</f>
        <v>1.192849069252029</v>
      </c>
      <c r="AG33" s="19">
        <f>4*PI()^2*$C$13*SQRT($C$11*$C$2)*($C$7*AC33*AE33)^2</f>
        <v>2.315988722590491E-2</v>
      </c>
      <c r="AH33" s="19">
        <f>4*PI()^2*AH$1*SQRT($C$11*$C$2)*($C$7*AC33*AE33)^2</f>
        <v>9.263954890361964E-2</v>
      </c>
      <c r="AI33" s="19">
        <f>AG33+AH33</f>
        <v>0.11579943612952455</v>
      </c>
      <c r="AJ33" s="36">
        <f>2*PI()^2*AH$1*2*SQRT($C$2*$C$11)*AD33*$C$7^2*AE33^2/SQRT(2)</f>
        <v>1.7291207371923186E-2</v>
      </c>
      <c r="AK33" s="73"/>
      <c r="AL33" s="73"/>
      <c r="AM33" s="26">
        <v>0</v>
      </c>
      <c r="AN33" s="20">
        <v>0</v>
      </c>
      <c r="AO33" s="20">
        <v>0</v>
      </c>
      <c r="AP33" s="19">
        <f t="shared" ref="AP33:AP56" si="65">AO33/$C$14</f>
        <v>0</v>
      </c>
      <c r="AQ33" s="19">
        <f>4*PI()^2*$C$13*SQRT($C$11*$C$2)*($C$7*AM33*AO33)^2</f>
        <v>0</v>
      </c>
      <c r="AR33" s="19">
        <f>4*PI()^2*AR$1*SQRT($C$11*$C$2)*($C$7*AM33*AO33)^2</f>
        <v>0</v>
      </c>
      <c r="AS33" s="19">
        <f>AQ33+AR33</f>
        <v>0</v>
      </c>
      <c r="AT33" s="36">
        <f>2*PI()^2*AR$1*2*SQRT($C$2*$C$11)*AN33*$C$7^2*AO33^2/SQRT(2)</f>
        <v>0</v>
      </c>
      <c r="AU33" s="17">
        <f t="shared" ref="AU33" si="66">0.5926*0.5*$C$6*$F33^3*($C$7*AM33*2+$C$7)*$C$8</f>
        <v>1.0512960116287149</v>
      </c>
      <c r="AV33" s="76">
        <f t="shared" ref="AV33:AV57" si="67">AR33/AU33</f>
        <v>0</v>
      </c>
      <c r="AW33" s="26">
        <v>0</v>
      </c>
      <c r="AX33" s="20">
        <v>0</v>
      </c>
      <c r="AY33" s="20">
        <v>0</v>
      </c>
      <c r="AZ33" s="19">
        <f t="shared" ref="AZ33:AZ56" si="68">AY33/$C$14</f>
        <v>0</v>
      </c>
      <c r="BA33" s="19">
        <f>4*PI()^2*$C$13*SQRT($C$11*$C$2)*($C$7*AW33*AY33)^2</f>
        <v>0</v>
      </c>
      <c r="BB33" s="19">
        <f>4*PI()^2*BB$1*SQRT($C$11*$C$2)*($C$7*AW33*AY33)^2</f>
        <v>0</v>
      </c>
      <c r="BC33" s="19">
        <f>BA33+BB33</f>
        <v>0</v>
      </c>
      <c r="BD33" s="36">
        <f>2*PI()^2*BB$1*2*SQRT($C$2*$C$11)*AX33*$C$7^2*AY33^2/SQRT(2)</f>
        <v>0</v>
      </c>
      <c r="BE33" s="17">
        <f t="shared" ref="BE33" si="69">0.5926*0.5*$C$6*$F33^3*($C$7*AW33*2+$C$7)*$C$8</f>
        <v>1.0512960116287149</v>
      </c>
      <c r="BF33" s="76">
        <f t="shared" ref="BF33:BF57" si="70">BB33/BE33</f>
        <v>0</v>
      </c>
      <c r="BG33" s="22"/>
      <c r="BH33" s="20"/>
      <c r="BI33" s="20"/>
      <c r="BJ33" s="19">
        <f t="shared" ref="BJ33:BJ56" si="71">BI33/$C$14</f>
        <v>0</v>
      </c>
      <c r="BK33" s="19">
        <f>4*PI()^2*$C$13*SQRT($C$11*$C$2)*($C$7*BG33*BI33)^2</f>
        <v>0</v>
      </c>
      <c r="BL33" s="19">
        <f>4*PI()^2*BL$1*SQRT($C$11*$C$2)*($C$7*BG33*BI33)^2</f>
        <v>0</v>
      </c>
      <c r="BM33" s="19">
        <f>BK33+BL33</f>
        <v>0</v>
      </c>
      <c r="BN33" s="36">
        <f>2*PI()^2*BL$1*2*SQRT($C$2*$C$11)*BH33*$C$7^2*BI33^2/SQRT(2)</f>
        <v>0</v>
      </c>
      <c r="BO33" s="17">
        <f t="shared" ref="BO33" si="72">0.5926*0.5*$C$6*$F33^3*($C$7*BG33*2+$C$7)*$C$8</f>
        <v>1.0512960116287149</v>
      </c>
      <c r="BP33" s="76">
        <f t="shared" ref="BP33:BP57" si="73">BL33/BO33</f>
        <v>0</v>
      </c>
      <c r="BQ33" s="26"/>
      <c r="BR33" s="20"/>
      <c r="BS33" s="20"/>
      <c r="BT33" s="19"/>
      <c r="BU33" s="19"/>
      <c r="BV33" s="19"/>
      <c r="BW33" s="19"/>
      <c r="BX33" s="36"/>
      <c r="BY33" s="17">
        <f t="shared" ref="BY33" si="74">0.5926*0.5*$C$6*$F33^3*($C$7*BQ33*2+$C$7)*$C$8</f>
        <v>1.0512960116287149</v>
      </c>
      <c r="BZ33" s="76">
        <f t="shared" ref="BZ33:BZ57" si="75">BV33/BY33</f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20</v>
      </c>
      <c r="F34" s="20">
        <f t="shared" ref="F34:F56" si="76">0.02*E34-0.0054</f>
        <v>0.39460000000000001</v>
      </c>
      <c r="G34" s="20">
        <f t="shared" si="60"/>
        <v>4.9715430929603945</v>
      </c>
      <c r="H34" s="29">
        <f t="shared" si="61"/>
        <v>35291.690140845072</v>
      </c>
      <c r="I34" s="22">
        <v>0</v>
      </c>
      <c r="J34" s="19">
        <v>1.9800000000000002E-2</v>
      </c>
      <c r="K34" s="19">
        <v>1.1040000000000001</v>
      </c>
      <c r="L34" s="19">
        <f t="shared" si="62"/>
        <v>1.2365308661542163</v>
      </c>
      <c r="M34" s="19">
        <f t="shared" ref="M34:M56" si="77">4*PI()^2*$C$13*SQRT($C$11*$C$2)*($C$7*I34*K34)^2</f>
        <v>0</v>
      </c>
      <c r="N34" s="19">
        <f t="shared" ref="N34:N56" si="78">4*PI()^2*N$1*SQRT($C$11*$C$2)*($C$7*I34*K34)^2</f>
        <v>0</v>
      </c>
      <c r="O34" s="19">
        <f t="shared" ref="O34:O56" si="79">M34+N34</f>
        <v>0</v>
      </c>
      <c r="P34" s="36">
        <f t="shared" ref="P34:P56" si="80">2*PI()^2*N$1*2*SQRT($C$2*$C$11)*J34*$C$7^2*K34^2/SQRT(2)</f>
        <v>0</v>
      </c>
      <c r="Q34" s="73"/>
      <c r="R34" s="73"/>
      <c r="S34" s="26">
        <v>0.3705</v>
      </c>
      <c r="T34" s="20">
        <v>1.2999999999999999E-2</v>
      </c>
      <c r="U34" s="19">
        <v>0.94699999999999995</v>
      </c>
      <c r="V34" s="19">
        <f t="shared" si="63"/>
        <v>1.0606836324710531</v>
      </c>
      <c r="W34" s="19">
        <f t="shared" ref="W34:W56" si="81">4*PI()^2*$C$13*SQRT($C$11*$C$2)*($C$7*S34*U34)^2</f>
        <v>4.1470331808749608E-2</v>
      </c>
      <c r="X34" s="19">
        <f t="shared" ref="X34:X56" si="82">4*PI()^2*X$1*SQRT($C$11*$C$2)*($C$7*S34*U34)^2</f>
        <v>8.2940663617499216E-2</v>
      </c>
      <c r="Y34" s="19">
        <f t="shared" ref="Y34:Y56" si="83">W34+X34</f>
        <v>0.12441099542624882</v>
      </c>
      <c r="Z34" s="36">
        <f t="shared" ref="Z34:Z56" si="84">2*PI()^2*X$1*2*SQRT($C$2*$C$11)*T34*$C$7^2*U34^2/SQRT(2)</f>
        <v>5.5541734195180565E-3</v>
      </c>
      <c r="AA34" s="73"/>
      <c r="AB34" s="73"/>
      <c r="AC34" s="26">
        <v>0.42620000000000002</v>
      </c>
      <c r="AD34" s="20">
        <v>0.01</v>
      </c>
      <c r="AE34" s="19">
        <v>0.92600000000000005</v>
      </c>
      <c r="AF34" s="19">
        <f t="shared" si="64"/>
        <v>1.0371626649083372</v>
      </c>
      <c r="AG34" s="19">
        <f t="shared" ref="AG34:AG56" si="85">4*PI()^2*$C$13*SQRT($C$11*$C$2)*($C$7*AC34*AE34)^2</f>
        <v>5.2469870424453585E-2</v>
      </c>
      <c r="AH34" s="19">
        <f t="shared" ref="AH34:AH56" si="86">4*PI()^2*AH$1*SQRT($C$11*$C$2)*($C$7*AC34*AE34)^2</f>
        <v>0.20987948169781434</v>
      </c>
      <c r="AI34" s="19">
        <f t="shared" ref="AI34:AI56" si="87">AG34+AH34</f>
        <v>0.26234935212226795</v>
      </c>
      <c r="AJ34" s="36">
        <f t="shared" ref="AJ34:AJ56" si="88">2*PI()^2*AH$1*2*SQRT($C$2*$C$11)*AD34*$C$7^2*AE34^2/SQRT(2)</f>
        <v>8.1701135866159777E-3</v>
      </c>
      <c r="AK34" s="73"/>
      <c r="AL34" s="73"/>
      <c r="AM34" s="26">
        <v>0.42130000000000001</v>
      </c>
      <c r="AN34" s="20">
        <v>8.9999999999999993E-3</v>
      </c>
      <c r="AO34" s="19">
        <v>0.91900000000000004</v>
      </c>
      <c r="AP34" s="19">
        <f t="shared" si="65"/>
        <v>1.0293223423874318</v>
      </c>
      <c r="AQ34" s="19">
        <f t="shared" ref="AQ34:AQ56" si="89">4*PI()^2*$C$13*SQRT($C$11*$C$2)*($C$7*AM34*AO34)^2</f>
        <v>5.0498103556457563E-2</v>
      </c>
      <c r="AR34" s="19">
        <f t="shared" ref="AR34:AR56" si="90">4*PI()^2*AR$1*SQRT($C$11*$C$2)*($C$7*AM34*AO34)^2</f>
        <v>0.30298862133874538</v>
      </c>
      <c r="AS34" s="19">
        <f t="shared" ref="AS34:AS56" si="91">AQ34+AR34</f>
        <v>0.35348672489520294</v>
      </c>
      <c r="AT34" s="36">
        <f t="shared" ref="AT34:AT56" si="92">2*PI()^2*AR$1*2*SQRT($C$2*$C$11)*AN34*$C$7^2*AO34^2/SQRT(2)</f>
        <v>1.0863528607348856E-2</v>
      </c>
      <c r="AU34" s="17">
        <f>0.5926*0.5*$C$6*$F34^3*($C$7*AM34*2+$C$7)*$C$8</f>
        <v>2.6693844890175762</v>
      </c>
      <c r="AV34" s="76">
        <f t="shared" si="67"/>
        <v>0.11350505054079169</v>
      </c>
      <c r="AW34" s="26">
        <v>0.40150000000000002</v>
      </c>
      <c r="AX34" s="20">
        <v>1.0999999999999999E-2</v>
      </c>
      <c r="AY34" s="19">
        <v>0.92700000000000005</v>
      </c>
      <c r="AZ34" s="19">
        <f t="shared" si="68"/>
        <v>1.0382827109827522</v>
      </c>
      <c r="BA34" s="19">
        <f t="shared" ref="BA34:BA56" si="93">4*PI()^2*$C$13*SQRT($C$11*$C$2)*($C$7*AW34*AY34)^2</f>
        <v>4.6665045659158889E-2</v>
      </c>
      <c r="BB34" s="19">
        <f t="shared" ref="BB34:BB56" si="94">4*PI()^2*BB$1*SQRT($C$11*$C$2)*($C$7*AW34*AY34)^2</f>
        <v>0.37332036527327112</v>
      </c>
      <c r="BC34" s="19">
        <f t="shared" ref="BC34:BC56" si="95">BA34+BB34</f>
        <v>0.41998541093243003</v>
      </c>
      <c r="BD34" s="36">
        <f t="shared" ref="BD34:BD56" si="96">2*PI()^2*BB$1*2*SQRT($C$2*$C$11)*AX34*$C$7^2*AY34^2/SQRT(2)</f>
        <v>1.801309212642787E-2</v>
      </c>
      <c r="BE34" s="17">
        <f>0.5926*0.5*$C$6*$F34^3*($C$7*AW34*2+$C$7)*$C$8</f>
        <v>2.6120157569188596</v>
      </c>
      <c r="BF34" s="76">
        <f t="shared" si="70"/>
        <v>0.14292423936739215</v>
      </c>
      <c r="BG34" s="22">
        <v>0.35930000000000001</v>
      </c>
      <c r="BH34" s="19">
        <v>8.9999999999999993E-3</v>
      </c>
      <c r="BI34" s="19">
        <v>0.93400000000000005</v>
      </c>
      <c r="BJ34" s="19">
        <f t="shared" si="71"/>
        <v>1.0461230335036575</v>
      </c>
      <c r="BK34" s="19">
        <f t="shared" ref="BK34:BK56" si="97">4*PI()^2*$C$13*SQRT($C$11*$C$2)*($C$7*BG34*BI34)^2</f>
        <v>3.7937552939325499E-2</v>
      </c>
      <c r="BL34" s="19">
        <f t="shared" ref="BL34:BL56" si="98">4*PI()^2*BL$1*SQRT($C$11*$C$2)*($C$7*BG34*BI34)^2</f>
        <v>0.37937552939325492</v>
      </c>
      <c r="BM34" s="19">
        <f t="shared" ref="BM34:BM56" si="99">BK34+BL34</f>
        <v>0.41731308233258041</v>
      </c>
      <c r="BN34" s="36">
        <f t="shared" ref="BN34:BN56" si="100">2*PI()^2*BL$1*2*SQRT($C$2*$C$11)*BH34*$C$7^2*BI34^2/SQRT(2)</f>
        <v>1.8701756221659177E-2</v>
      </c>
      <c r="BO34" s="17">
        <f>0.5926*0.5*$C$6*$F34^3*($C$7*BG34*2+$C$7)*$C$8</f>
        <v>2.4897450248700785</v>
      </c>
      <c r="BP34" s="76">
        <f t="shared" si="73"/>
        <v>0.15237525353145417</v>
      </c>
      <c r="BQ34" s="26">
        <v>0.31900000000000001</v>
      </c>
      <c r="BR34" s="20">
        <v>2.5000000000000001E-2</v>
      </c>
      <c r="BS34" s="19">
        <v>1.196</v>
      </c>
      <c r="BT34" s="19">
        <f t="shared" ref="BT34:BT56" si="101">BS34/$C$14</f>
        <v>1.3395751050004008</v>
      </c>
      <c r="BU34" s="19">
        <f t="shared" ref="BU34:BU56" si="102">4*PI()^2*$C$13*SQRT($C$11*$C$2)*($C$7*BQ34*BS34)^2</f>
        <v>4.9034850213207463E-2</v>
      </c>
      <c r="BV34" s="19">
        <f t="shared" ref="BV34:BV56" si="103">4*PI()^2*BV$1*SQRT($C$11*$C$2)*($C$7*BQ34*BS34)^2</f>
        <v>0.58841820255848953</v>
      </c>
      <c r="BW34" s="19">
        <f t="shared" ref="BW34:BW56" si="104">BU34+BV34</f>
        <v>0.63745305277169695</v>
      </c>
      <c r="BX34" s="36">
        <f t="shared" ref="BX34:BX56" si="105">2*PI()^2*BV$1*2*SQRT($C$2*$C$11)*BR34*$C$7^2*BS34^2/SQRT(2)</f>
        <v>0.10221855652035344</v>
      </c>
      <c r="BY34" s="17">
        <f>0.5926*0.5*$C$6*$F34^3*($C$7*BQ34*2+$C$7)*$C$8</f>
        <v>2.3729793731742044</v>
      </c>
      <c r="BZ34" s="76">
        <f t="shared" si="75"/>
        <v>0.24796599970921568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22</v>
      </c>
      <c r="F35" s="20">
        <f t="shared" si="76"/>
        <v>0.43459999999999999</v>
      </c>
      <c r="G35" s="20">
        <f t="shared" si="60"/>
        <v>5.4755008317298213</v>
      </c>
      <c r="H35" s="29">
        <f t="shared" si="61"/>
        <v>38869.15492957746</v>
      </c>
      <c r="I35" s="26">
        <v>0.31669999999999998</v>
      </c>
      <c r="J35" s="20">
        <v>2.5000000000000001E-2</v>
      </c>
      <c r="K35" s="20">
        <v>1.0469999999999999</v>
      </c>
      <c r="L35" s="19">
        <f t="shared" si="62"/>
        <v>1.1726882399125582</v>
      </c>
      <c r="M35" s="19">
        <f t="shared" si="77"/>
        <v>3.7038263554005746E-2</v>
      </c>
      <c r="N35" s="19">
        <f t="shared" si="78"/>
        <v>0</v>
      </c>
      <c r="O35" s="19">
        <f t="shared" si="79"/>
        <v>3.7038263554005746E-2</v>
      </c>
      <c r="P35" s="36">
        <f t="shared" si="80"/>
        <v>0</v>
      </c>
      <c r="Q35" s="73"/>
      <c r="R35" s="73"/>
      <c r="S35" s="26">
        <v>0.37690000000000001</v>
      </c>
      <c r="T35" s="20">
        <v>0.03</v>
      </c>
      <c r="U35" s="20">
        <v>1.0489999999999999</v>
      </c>
      <c r="V35" s="19">
        <f t="shared" si="63"/>
        <v>1.1749283320613881</v>
      </c>
      <c r="W35" s="19">
        <f t="shared" si="81"/>
        <v>5.2658002266416412E-2</v>
      </c>
      <c r="X35" s="19">
        <f t="shared" si="82"/>
        <v>0.10531600453283282</v>
      </c>
      <c r="Y35" s="19">
        <f t="shared" si="83"/>
        <v>0.15797400679924922</v>
      </c>
      <c r="Z35" s="36">
        <f t="shared" si="84"/>
        <v>1.5727089436017694E-2</v>
      </c>
      <c r="AA35" s="73"/>
      <c r="AB35" s="73"/>
      <c r="AC35" s="26">
        <v>0.35139999999999999</v>
      </c>
      <c r="AD35" s="20">
        <v>1.4E-2</v>
      </c>
      <c r="AE35" s="20">
        <v>1.0109999999999999</v>
      </c>
      <c r="AF35" s="19">
        <f t="shared" si="64"/>
        <v>1.1323665812336163</v>
      </c>
      <c r="AG35" s="19">
        <f t="shared" si="85"/>
        <v>4.2517424880992812E-2</v>
      </c>
      <c r="AH35" s="19">
        <f t="shared" si="86"/>
        <v>0.17006969952397125</v>
      </c>
      <c r="AI35" s="19">
        <f t="shared" si="87"/>
        <v>0.21258712440496405</v>
      </c>
      <c r="AJ35" s="36">
        <f t="shared" si="88"/>
        <v>1.3634413717668726E-2</v>
      </c>
      <c r="AK35" s="73"/>
      <c r="AL35" s="73"/>
      <c r="AM35" s="26">
        <v>0.40379999999999999</v>
      </c>
      <c r="AN35" s="20">
        <v>1.4E-2</v>
      </c>
      <c r="AO35" s="20">
        <v>0.99399999999999999</v>
      </c>
      <c r="AP35" s="19">
        <f t="shared" si="65"/>
        <v>1.1133257979685605</v>
      </c>
      <c r="AQ35" s="19">
        <f t="shared" si="89"/>
        <v>5.4270837748180388E-2</v>
      </c>
      <c r="AR35" s="19">
        <f t="shared" si="90"/>
        <v>0.32562502648908231</v>
      </c>
      <c r="AS35" s="19">
        <f t="shared" si="91"/>
        <v>0.37989586423726268</v>
      </c>
      <c r="AT35" s="36">
        <f t="shared" si="92"/>
        <v>1.9769613761898848E-2</v>
      </c>
      <c r="AU35" s="17">
        <f t="shared" ref="AU35:AU36" si="106">0.5926*0.5*$C$6*$F35^3*($C$7*AM35*2+$C$7)*$C$8</f>
        <v>3.4984874604835219</v>
      </c>
      <c r="AV35" s="76">
        <f t="shared" si="67"/>
        <v>9.3075945009698013E-2</v>
      </c>
      <c r="AW35" s="26">
        <v>0.4168</v>
      </c>
      <c r="AX35" s="20">
        <v>1.0999999999999999E-2</v>
      </c>
      <c r="AY35" s="20">
        <v>0.98299999999999998</v>
      </c>
      <c r="AZ35" s="19">
        <f t="shared" si="68"/>
        <v>1.101005291149995</v>
      </c>
      <c r="BA35" s="19">
        <f t="shared" si="93"/>
        <v>5.6548824799606101E-2</v>
      </c>
      <c r="BB35" s="19">
        <f t="shared" si="94"/>
        <v>0.45239059839684881</v>
      </c>
      <c r="BC35" s="19">
        <f t="shared" si="95"/>
        <v>0.50893942319645491</v>
      </c>
      <c r="BD35" s="36">
        <f t="shared" si="96"/>
        <v>2.0255167436166888E-2</v>
      </c>
      <c r="BE35" s="17">
        <f t="shared" ref="BE35:BE36" si="107">0.5926*0.5*$C$6*$F35^3*($C$7*AW35*2+$C$7)*$C$8</f>
        <v>3.5488087007870028</v>
      </c>
      <c r="BF35" s="76">
        <f t="shared" si="70"/>
        <v>0.12747674967560924</v>
      </c>
      <c r="BG35" s="26">
        <v>0.39689999999999998</v>
      </c>
      <c r="BH35" s="20">
        <v>1.2999999999999999E-2</v>
      </c>
      <c r="BI35" s="20">
        <v>0.97599999999999998</v>
      </c>
      <c r="BJ35" s="19">
        <f t="shared" si="71"/>
        <v>1.0931649686290896</v>
      </c>
      <c r="BK35" s="19">
        <f t="shared" si="97"/>
        <v>5.055020960576307E-2</v>
      </c>
      <c r="BL35" s="19">
        <f t="shared" si="98"/>
        <v>0.50550209605763063</v>
      </c>
      <c r="BM35" s="19">
        <f t="shared" si="99"/>
        <v>0.5560523056633937</v>
      </c>
      <c r="BN35" s="36">
        <f t="shared" si="100"/>
        <v>2.9497765406406678E-2</v>
      </c>
      <c r="BO35" s="17">
        <f t="shared" ref="BO35:BO57" si="108">0.5926*0.5*$C$6*$F35^3*($C$7*BG35*2+$C$7)*$C$8</f>
        <v>3.4717784944762902</v>
      </c>
      <c r="BP35" s="76">
        <f t="shared" si="73"/>
        <v>0.14560321082174468</v>
      </c>
      <c r="BQ35" s="26">
        <v>0.37180000000000002</v>
      </c>
      <c r="BR35" s="20">
        <v>1.4E-2</v>
      </c>
      <c r="BS35" s="20">
        <v>0.97099999999999997</v>
      </c>
      <c r="BT35" s="19">
        <f t="shared" si="101"/>
        <v>1.0875647382570144</v>
      </c>
      <c r="BU35" s="19">
        <f t="shared" si="102"/>
        <v>4.3905442472550203E-2</v>
      </c>
      <c r="BV35" s="19">
        <f t="shared" si="103"/>
        <v>0.52686530967060241</v>
      </c>
      <c r="BW35" s="19">
        <f t="shared" si="104"/>
        <v>0.57077075214315265</v>
      </c>
      <c r="BX35" s="36">
        <f t="shared" si="105"/>
        <v>3.7730613882252198E-2</v>
      </c>
      <c r="BY35" s="17">
        <f t="shared" ref="BY35:BY36" si="109">0.5926*0.5*$C$6*$F35^3*($C$7*BQ35*2+$C$7)*$C$8</f>
        <v>3.3746197920441858</v>
      </c>
      <c r="BZ35" s="76">
        <f t="shared" si="75"/>
        <v>0.15612582813409395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24</v>
      </c>
      <c r="F36" s="20">
        <f t="shared" si="76"/>
        <v>0.47459999999999997</v>
      </c>
      <c r="G36" s="20">
        <f t="shared" si="60"/>
        <v>5.9794585704992471</v>
      </c>
      <c r="H36" s="29">
        <f t="shared" si="61"/>
        <v>42446.619718309856</v>
      </c>
      <c r="I36" s="26">
        <v>0.3876</v>
      </c>
      <c r="J36" s="20">
        <v>3.6999999999999998E-2</v>
      </c>
      <c r="K36" s="20">
        <v>1.1100000000000001</v>
      </c>
      <c r="L36" s="19">
        <f t="shared" si="62"/>
        <v>1.2432511426007065</v>
      </c>
      <c r="M36" s="19">
        <f t="shared" si="77"/>
        <v>6.2355479314167489E-2</v>
      </c>
      <c r="N36" s="19">
        <f t="shared" si="78"/>
        <v>0</v>
      </c>
      <c r="O36" s="19">
        <f t="shared" si="79"/>
        <v>6.2355479314167489E-2</v>
      </c>
      <c r="P36" s="36">
        <f t="shared" si="80"/>
        <v>0</v>
      </c>
      <c r="Q36" s="73"/>
      <c r="R36" s="73"/>
      <c r="S36" s="26">
        <v>0.40300000000000002</v>
      </c>
      <c r="T36" s="20">
        <v>3.4000000000000002E-2</v>
      </c>
      <c r="U36" s="20">
        <v>1.0980000000000001</v>
      </c>
      <c r="V36" s="19">
        <f t="shared" si="63"/>
        <v>1.2298105897077258</v>
      </c>
      <c r="W36" s="19">
        <f t="shared" si="81"/>
        <v>6.5959279054431857E-2</v>
      </c>
      <c r="X36" s="19">
        <f t="shared" si="82"/>
        <v>0.13191855810886371</v>
      </c>
      <c r="Y36" s="19">
        <f t="shared" si="83"/>
        <v>0.19787783716329557</v>
      </c>
      <c r="Z36" s="36">
        <f t="shared" si="84"/>
        <v>1.9528087963760581E-2</v>
      </c>
      <c r="AA36" s="73"/>
      <c r="AB36" s="73"/>
      <c r="AC36" s="26">
        <v>0.40189999999999998</v>
      </c>
      <c r="AD36" s="20">
        <v>2.5999999999999999E-2</v>
      </c>
      <c r="AE36" s="20">
        <v>1.0840000000000001</v>
      </c>
      <c r="AF36" s="19">
        <f t="shared" si="64"/>
        <v>1.2141299446659151</v>
      </c>
      <c r="AG36" s="19">
        <f t="shared" si="85"/>
        <v>6.3937507848650141E-2</v>
      </c>
      <c r="AH36" s="19">
        <f t="shared" si="86"/>
        <v>0.25575003139460056</v>
      </c>
      <c r="AI36" s="19">
        <f t="shared" si="87"/>
        <v>0.31968753924325072</v>
      </c>
      <c r="AJ36" s="36">
        <f t="shared" si="88"/>
        <v>2.9109720360278327E-2</v>
      </c>
      <c r="AK36" s="73"/>
      <c r="AL36" s="73"/>
      <c r="AM36" s="26">
        <v>0.41299999999999998</v>
      </c>
      <c r="AN36" s="20">
        <v>0.02</v>
      </c>
      <c r="AO36" s="20">
        <v>1.071</v>
      </c>
      <c r="AP36" s="19">
        <f t="shared" si="65"/>
        <v>1.1995693456985193</v>
      </c>
      <c r="AQ36" s="19">
        <f t="shared" si="89"/>
        <v>6.5908309516542279E-2</v>
      </c>
      <c r="AR36" s="19">
        <f t="shared" si="90"/>
        <v>0.39544985709925368</v>
      </c>
      <c r="AS36" s="19">
        <f t="shared" si="91"/>
        <v>0.46135816661579598</v>
      </c>
      <c r="AT36" s="36">
        <f t="shared" si="92"/>
        <v>3.2787350054714913E-2</v>
      </c>
      <c r="AU36" s="17">
        <f t="shared" si="106"/>
        <v>4.6024894095353375</v>
      </c>
      <c r="AV36" s="76">
        <f t="shared" si="67"/>
        <v>8.5920861931799181E-2</v>
      </c>
      <c r="AW36" s="26">
        <v>0.39589999999999997</v>
      </c>
      <c r="AX36" s="20">
        <v>2.3E-2</v>
      </c>
      <c r="AY36" s="20">
        <v>1.06</v>
      </c>
      <c r="AZ36" s="19">
        <f t="shared" si="68"/>
        <v>1.1872488388799538</v>
      </c>
      <c r="BA36" s="19">
        <f t="shared" si="93"/>
        <v>5.9325835282418561E-2</v>
      </c>
      <c r="BB36" s="19">
        <f t="shared" si="94"/>
        <v>0.47460668225934849</v>
      </c>
      <c r="BC36" s="19">
        <f t="shared" si="95"/>
        <v>0.53393251754176707</v>
      </c>
      <c r="BD36" s="36">
        <f t="shared" si="96"/>
        <v>4.9246535505646664E-2</v>
      </c>
      <c r="BE36" s="17">
        <f t="shared" si="107"/>
        <v>4.5162872530150153</v>
      </c>
      <c r="BF36" s="76">
        <f t="shared" si="70"/>
        <v>0.10508779793457716</v>
      </c>
      <c r="BG36" s="26">
        <v>0.38419999999999999</v>
      </c>
      <c r="BH36" s="20">
        <v>2.3E-2</v>
      </c>
      <c r="BI36" s="20">
        <v>1.052</v>
      </c>
      <c r="BJ36" s="19">
        <f t="shared" si="71"/>
        <v>1.1782884702846335</v>
      </c>
      <c r="BK36" s="19">
        <f t="shared" si="97"/>
        <v>5.5030990315029664E-2</v>
      </c>
      <c r="BL36" s="19">
        <f t="shared" si="98"/>
        <v>0.5503099031502966</v>
      </c>
      <c r="BM36" s="19">
        <f t="shared" si="99"/>
        <v>0.60534089346532627</v>
      </c>
      <c r="BN36" s="36">
        <f t="shared" si="100"/>
        <v>6.0632495806160085E-2</v>
      </c>
      <c r="BO36" s="17">
        <f t="shared" si="108"/>
        <v>4.4573068301326897</v>
      </c>
      <c r="BP36" s="76">
        <f t="shared" si="73"/>
        <v>0.12346242341452504</v>
      </c>
      <c r="BQ36" s="26">
        <v>0.34279999999999999</v>
      </c>
      <c r="BR36" s="20">
        <v>1.6E-2</v>
      </c>
      <c r="BS36" s="20">
        <v>1.042</v>
      </c>
      <c r="BT36" s="19">
        <f t="shared" si="101"/>
        <v>1.167088009540483</v>
      </c>
      <c r="BU36" s="19">
        <f t="shared" si="102"/>
        <v>4.2981165909211312E-2</v>
      </c>
      <c r="BV36" s="19">
        <f t="shared" si="103"/>
        <v>0.51577399091053577</v>
      </c>
      <c r="BW36" s="19">
        <f t="shared" si="104"/>
        <v>0.55875515681974708</v>
      </c>
      <c r="BX36" s="36">
        <f t="shared" si="105"/>
        <v>4.9657265042567775E-2</v>
      </c>
      <c r="BY36" s="17">
        <f t="shared" si="109"/>
        <v>4.2486068722413828</v>
      </c>
      <c r="BZ36" s="76">
        <f t="shared" si="75"/>
        <v>0.12139837985020147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26</v>
      </c>
      <c r="F37" s="20">
        <f t="shared" si="76"/>
        <v>0.51460000000000006</v>
      </c>
      <c r="G37" s="20">
        <f t="shared" si="60"/>
        <v>6.4834163092686756</v>
      </c>
      <c r="H37" s="29">
        <f t="shared" si="61"/>
        <v>46024.084507042258</v>
      </c>
      <c r="I37" s="26">
        <v>0.41399999999999998</v>
      </c>
      <c r="J37" s="20">
        <v>7.0000000000000007E-2</v>
      </c>
      <c r="K37" s="20">
        <v>1.1599999999999999</v>
      </c>
      <c r="L37" s="19">
        <f t="shared" si="62"/>
        <v>1.2992534463214589</v>
      </c>
      <c r="M37" s="19">
        <f t="shared" si="77"/>
        <v>7.769226597427363E-2</v>
      </c>
      <c r="N37" s="19">
        <f t="shared" si="78"/>
        <v>0</v>
      </c>
      <c r="O37" s="19">
        <f t="shared" si="79"/>
        <v>7.769226597427363E-2</v>
      </c>
      <c r="P37" s="36">
        <f t="shared" si="80"/>
        <v>0</v>
      </c>
      <c r="Q37" s="73"/>
      <c r="R37" s="73"/>
      <c r="S37" s="26">
        <v>0.40129999999999999</v>
      </c>
      <c r="T37" s="20">
        <v>4.8000000000000001E-2</v>
      </c>
      <c r="U37" s="20">
        <v>1.159</v>
      </c>
      <c r="V37" s="19">
        <f t="shared" si="63"/>
        <v>1.2981334002470439</v>
      </c>
      <c r="W37" s="19">
        <f t="shared" si="81"/>
        <v>7.2872944670644035E-2</v>
      </c>
      <c r="X37" s="19">
        <f t="shared" si="82"/>
        <v>0.14574588934128807</v>
      </c>
      <c r="Y37" s="19">
        <f t="shared" si="83"/>
        <v>0.21861883401193211</v>
      </c>
      <c r="Z37" s="36">
        <f t="shared" si="84"/>
        <v>3.0717384553017733E-2</v>
      </c>
      <c r="AA37" s="73"/>
      <c r="AB37" s="73"/>
      <c r="AC37" s="26">
        <v>0.3846</v>
      </c>
      <c r="AD37" s="20">
        <v>3.5999999999999997E-2</v>
      </c>
      <c r="AE37" s="20">
        <v>1.1479999999999999</v>
      </c>
      <c r="AF37" s="19">
        <f t="shared" si="64"/>
        <v>1.2858128934284783</v>
      </c>
      <c r="AG37" s="19">
        <f t="shared" si="85"/>
        <v>6.5669462783697938E-2</v>
      </c>
      <c r="AH37" s="19">
        <f t="shared" si="86"/>
        <v>0.26267785113479175</v>
      </c>
      <c r="AI37" s="19">
        <f t="shared" si="87"/>
        <v>0.3283473139184897</v>
      </c>
      <c r="AJ37" s="36">
        <f t="shared" si="88"/>
        <v>4.520561666392988E-2</v>
      </c>
      <c r="AK37" s="73"/>
      <c r="AL37" s="73"/>
      <c r="AM37" s="26">
        <v>0.37730000000000002</v>
      </c>
      <c r="AN37" s="20">
        <v>2.5999999999999999E-2</v>
      </c>
      <c r="AO37" s="20">
        <v>1.1439999999999999</v>
      </c>
      <c r="AP37" s="19">
        <f t="shared" si="65"/>
        <v>1.281332709130818</v>
      </c>
      <c r="AQ37" s="19">
        <f t="shared" si="89"/>
        <v>6.2760556653077143E-2</v>
      </c>
      <c r="AR37" s="19">
        <f t="shared" si="90"/>
        <v>0.37656333991846286</v>
      </c>
      <c r="AS37" s="19">
        <f t="shared" si="91"/>
        <v>0.43932389657154003</v>
      </c>
      <c r="AT37" s="36">
        <f t="shared" si="92"/>
        <v>4.8632072410288364E-2</v>
      </c>
      <c r="AU37" s="17">
        <f>0.5926*0.5*$C$6*$F37^3*($C$7*AM37*2+$C$7)*$C$8</f>
        <v>5.6376264186713465</v>
      </c>
      <c r="AV37" s="76">
        <f t="shared" si="67"/>
        <v>6.679466001353275E-2</v>
      </c>
      <c r="AW37" s="26">
        <v>0.36580000000000001</v>
      </c>
      <c r="AX37" s="20">
        <v>2.3E-2</v>
      </c>
      <c r="AY37" s="20">
        <v>1.1299999999999999</v>
      </c>
      <c r="AZ37" s="19">
        <f t="shared" si="68"/>
        <v>1.2656520640890072</v>
      </c>
      <c r="BA37" s="19">
        <f t="shared" si="93"/>
        <v>5.7557963152520868E-2</v>
      </c>
      <c r="BB37" s="19">
        <f t="shared" si="94"/>
        <v>0.46046370522016694</v>
      </c>
      <c r="BC37" s="19">
        <f t="shared" si="95"/>
        <v>0.51802166837268782</v>
      </c>
      <c r="BD37" s="36">
        <f t="shared" si="96"/>
        <v>5.59655581943398E-2</v>
      </c>
      <c r="BE37" s="17">
        <f>0.5926*0.5*$C$6*$F37^3*($C$7*AW37*2+$C$7)*$C$8</f>
        <v>5.5637261521550796</v>
      </c>
      <c r="BF37" s="76">
        <f t="shared" si="70"/>
        <v>8.2761748624491302E-2</v>
      </c>
      <c r="BG37" s="26">
        <v>0.33929999999999999</v>
      </c>
      <c r="BH37" s="20">
        <v>1.7000000000000001E-2</v>
      </c>
      <c r="BI37" s="20">
        <v>1.129</v>
      </c>
      <c r="BJ37" s="19">
        <f t="shared" si="71"/>
        <v>1.2645320180145925</v>
      </c>
      <c r="BK37" s="19">
        <f t="shared" si="97"/>
        <v>4.9432973013166605E-2</v>
      </c>
      <c r="BL37" s="19">
        <f t="shared" si="98"/>
        <v>0.49432973013166598</v>
      </c>
      <c r="BM37" s="19">
        <f t="shared" si="99"/>
        <v>0.54376270314483255</v>
      </c>
      <c r="BN37" s="36">
        <f t="shared" si="100"/>
        <v>5.16158323342817E-2</v>
      </c>
      <c r="BO37" s="17">
        <f>0.5926*0.5*$C$6*$F37^3*($C$7*BG37*2+$C$7)*$C$8</f>
        <v>5.3934342336610754</v>
      </c>
      <c r="BP37" s="76">
        <f t="shared" si="73"/>
        <v>9.1653983105327283E-2</v>
      </c>
      <c r="BQ37" s="26">
        <v>0.3327</v>
      </c>
      <c r="BR37" s="20">
        <v>0.02</v>
      </c>
      <c r="BS37" s="20">
        <v>1.1200000000000001</v>
      </c>
      <c r="BT37" s="19">
        <f t="shared" si="101"/>
        <v>1.2544516033448569</v>
      </c>
      <c r="BU37" s="19">
        <f t="shared" si="102"/>
        <v>4.6773812960252278E-2</v>
      </c>
      <c r="BV37" s="19">
        <f t="shared" si="103"/>
        <v>0.56128575552302729</v>
      </c>
      <c r="BW37" s="19">
        <f t="shared" si="104"/>
        <v>0.60805956848327958</v>
      </c>
      <c r="BX37" s="36">
        <f t="shared" si="105"/>
        <v>7.1712261215831685E-2</v>
      </c>
      <c r="BY37" s="17">
        <f>0.5926*0.5*$C$6*$F37^3*($C$7*BQ37*2+$C$7)*$C$8</f>
        <v>5.3510219067908702</v>
      </c>
      <c r="BZ37" s="76">
        <f t="shared" si="75"/>
        <v>0.10489318961873642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28</v>
      </c>
      <c r="F38" s="20">
        <f t="shared" si="76"/>
        <v>0.55460000000000009</v>
      </c>
      <c r="G38" s="20">
        <f t="shared" si="60"/>
        <v>6.9873740480381032</v>
      </c>
      <c r="H38" s="29">
        <f t="shared" si="61"/>
        <v>49601.549295774654</v>
      </c>
      <c r="I38" s="26">
        <v>0.86980000000000002</v>
      </c>
      <c r="J38" s="20">
        <v>0.14099999999999999</v>
      </c>
      <c r="K38" s="20">
        <v>0.95799999999999996</v>
      </c>
      <c r="L38" s="19">
        <f t="shared" si="62"/>
        <v>1.0730041392896186</v>
      </c>
      <c r="M38" s="19">
        <f t="shared" si="77"/>
        <v>0.23390039347534164</v>
      </c>
      <c r="N38" s="19">
        <f t="shared" si="78"/>
        <v>0</v>
      </c>
      <c r="O38" s="19">
        <f t="shared" si="79"/>
        <v>0.23390039347534164</v>
      </c>
      <c r="P38" s="36">
        <f t="shared" si="80"/>
        <v>0</v>
      </c>
      <c r="Q38" s="73"/>
      <c r="R38" s="73"/>
      <c r="S38" s="26">
        <v>0.42420000000000002</v>
      </c>
      <c r="T38" s="20">
        <v>0.09</v>
      </c>
      <c r="U38" s="20">
        <v>1.1990000000000001</v>
      </c>
      <c r="V38" s="19">
        <f t="shared" si="63"/>
        <v>1.3429352432236459</v>
      </c>
      <c r="W38" s="19">
        <f t="shared" si="81"/>
        <v>8.7144668492329755E-2</v>
      </c>
      <c r="X38" s="19">
        <f t="shared" si="82"/>
        <v>0.17428933698465951</v>
      </c>
      <c r="Y38" s="19">
        <f t="shared" si="83"/>
        <v>0.26143400547698925</v>
      </c>
      <c r="Z38" s="36">
        <f t="shared" si="84"/>
        <v>6.1639201073904359E-2</v>
      </c>
      <c r="AA38" s="73"/>
      <c r="AB38" s="73"/>
      <c r="AC38" s="26">
        <v>0.40079999999999999</v>
      </c>
      <c r="AD38" s="20">
        <v>5.0999999999999997E-2</v>
      </c>
      <c r="AE38" s="20">
        <v>1.1930000000000001</v>
      </c>
      <c r="AF38" s="19">
        <f t="shared" si="64"/>
        <v>1.3362149667771557</v>
      </c>
      <c r="AG38" s="19">
        <f t="shared" si="85"/>
        <v>7.7018922875727494E-2</v>
      </c>
      <c r="AH38" s="19">
        <f t="shared" si="86"/>
        <v>0.30807569150290998</v>
      </c>
      <c r="AI38" s="19">
        <f t="shared" si="87"/>
        <v>0.38509461437863746</v>
      </c>
      <c r="AJ38" s="36">
        <f t="shared" si="88"/>
        <v>6.9160350329795561E-2</v>
      </c>
      <c r="AK38" s="73"/>
      <c r="AL38" s="73"/>
      <c r="AM38" s="26">
        <v>0.40300000000000002</v>
      </c>
      <c r="AN38" s="20">
        <v>3.1E-2</v>
      </c>
      <c r="AO38" s="20">
        <v>1.194</v>
      </c>
      <c r="AP38" s="19">
        <f t="shared" si="65"/>
        <v>1.3373350128515706</v>
      </c>
      <c r="AQ38" s="19">
        <f t="shared" si="89"/>
        <v>7.799735464882665E-2</v>
      </c>
      <c r="AR38" s="19">
        <f t="shared" si="90"/>
        <v>0.4679841278929599</v>
      </c>
      <c r="AS38" s="19">
        <f t="shared" si="91"/>
        <v>0.54598148254178658</v>
      </c>
      <c r="AT38" s="36">
        <f t="shared" si="92"/>
        <v>6.3163724054358564E-2</v>
      </c>
      <c r="AU38" s="17">
        <f t="shared" ref="AU38:AU57" si="110">0.5926*0.5*$C$6*$F38^3*($C$7*AM38*2+$C$7)*$C$8</f>
        <v>7.2638382482195132</v>
      </c>
      <c r="AV38" s="76">
        <f t="shared" si="67"/>
        <v>6.4426562362903741E-2</v>
      </c>
      <c r="AW38" s="26">
        <v>0.3715</v>
      </c>
      <c r="AX38" s="20">
        <v>3.3000000000000002E-2</v>
      </c>
      <c r="AY38" s="20">
        <v>1.19</v>
      </c>
      <c r="AZ38" s="19">
        <f t="shared" si="68"/>
        <v>1.3328548285539104</v>
      </c>
      <c r="BA38" s="19">
        <f t="shared" si="93"/>
        <v>6.5837402249467353E-2</v>
      </c>
      <c r="BB38" s="19">
        <f t="shared" si="94"/>
        <v>0.52669921799573882</v>
      </c>
      <c r="BC38" s="19">
        <f t="shared" si="95"/>
        <v>0.59253662024520615</v>
      </c>
      <c r="BD38" s="36">
        <f t="shared" si="96"/>
        <v>8.9052061877003472E-2</v>
      </c>
      <c r="BE38" s="17">
        <f t="shared" ref="BE38:BE57" si="111">0.5926*0.5*$C$6*$F38^3*($C$7*AW38*2+$C$7)*$C$8</f>
        <v>7.0104485418862756</v>
      </c>
      <c r="BF38" s="76">
        <f t="shared" si="70"/>
        <v>7.5130601822236867E-2</v>
      </c>
      <c r="BG38" s="26">
        <v>0.36349999999999999</v>
      </c>
      <c r="BH38" s="20">
        <v>2.1000000000000001E-2</v>
      </c>
      <c r="BI38" s="20">
        <v>1.1919999999999999</v>
      </c>
      <c r="BJ38" s="19">
        <f t="shared" si="71"/>
        <v>1.3350949207027405</v>
      </c>
      <c r="BK38" s="19">
        <f t="shared" si="97"/>
        <v>6.324445708546951E-2</v>
      </c>
      <c r="BL38" s="19">
        <f t="shared" si="98"/>
        <v>0.63244457085469508</v>
      </c>
      <c r="BM38" s="19">
        <f t="shared" si="99"/>
        <v>0.69568902794016463</v>
      </c>
      <c r="BN38" s="36">
        <f t="shared" si="100"/>
        <v>7.1075174609494599E-2</v>
      </c>
      <c r="BO38" s="17">
        <f t="shared" si="108"/>
        <v>6.9460956005952932</v>
      </c>
      <c r="BP38" s="76">
        <f t="shared" si="73"/>
        <v>9.1050369476701906E-2</v>
      </c>
      <c r="BQ38" s="26">
        <v>0.35349999999999998</v>
      </c>
      <c r="BR38" s="20">
        <v>0.03</v>
      </c>
      <c r="BS38" s="20">
        <v>1.1890000000000001</v>
      </c>
      <c r="BT38" s="19">
        <f t="shared" si="101"/>
        <v>1.3317347824794954</v>
      </c>
      <c r="BU38" s="19">
        <f t="shared" si="102"/>
        <v>5.9511880424036726E-2</v>
      </c>
      <c r="BV38" s="19">
        <f t="shared" si="103"/>
        <v>0.71414256508844065</v>
      </c>
      <c r="BW38" s="19">
        <f t="shared" si="104"/>
        <v>0.77365444551247742</v>
      </c>
      <c r="BX38" s="36">
        <f t="shared" si="105"/>
        <v>0.1212306237702967</v>
      </c>
      <c r="BY38" s="17">
        <f t="shared" ref="BY38:BY57" si="112">0.5926*0.5*$C$6*$F38^3*($C$7*BQ38*2+$C$7)*$C$8</f>
        <v>6.8656544239815664</v>
      </c>
      <c r="BZ38" s="76">
        <f t="shared" si="75"/>
        <v>0.10401667794317725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30</v>
      </c>
      <c r="F39" s="20">
        <f t="shared" si="76"/>
        <v>0.59460000000000002</v>
      </c>
      <c r="G39" s="20">
        <f t="shared" si="60"/>
        <v>7.4913317868075282</v>
      </c>
      <c r="H39" s="29">
        <f t="shared" si="61"/>
        <v>53179.014084507042</v>
      </c>
      <c r="I39" s="26">
        <v>1.1483000000000001</v>
      </c>
      <c r="J39" s="20">
        <v>8.2000000000000003E-2</v>
      </c>
      <c r="K39" s="20">
        <v>1.02</v>
      </c>
      <c r="L39" s="19">
        <f t="shared" si="62"/>
        <v>1.1424469959033519</v>
      </c>
      <c r="M39" s="19">
        <f t="shared" si="77"/>
        <v>0.4621385535955399</v>
      </c>
      <c r="N39" s="19">
        <f t="shared" si="78"/>
        <v>0</v>
      </c>
      <c r="O39" s="19">
        <f t="shared" si="79"/>
        <v>0.4621385535955399</v>
      </c>
      <c r="P39" s="36">
        <f t="shared" si="80"/>
        <v>0</v>
      </c>
      <c r="Q39" s="73"/>
      <c r="R39" s="73"/>
      <c r="S39" s="26">
        <v>0.98040000000000005</v>
      </c>
      <c r="T39" s="20">
        <v>0.11</v>
      </c>
      <c r="U39" s="20">
        <v>0.99199999999999999</v>
      </c>
      <c r="V39" s="19">
        <f t="shared" si="63"/>
        <v>1.1110857058197303</v>
      </c>
      <c r="W39" s="19">
        <f t="shared" si="81"/>
        <v>0.31863323807263394</v>
      </c>
      <c r="X39" s="19">
        <f t="shared" si="82"/>
        <v>0.63726647614526788</v>
      </c>
      <c r="Y39" s="19">
        <f t="shared" si="83"/>
        <v>0.95589971421790176</v>
      </c>
      <c r="Z39" s="36">
        <f t="shared" si="84"/>
        <v>5.1569409068881397E-2</v>
      </c>
      <c r="AA39" s="73"/>
      <c r="AB39" s="73"/>
      <c r="AC39" s="26">
        <v>0.87239999999999995</v>
      </c>
      <c r="AD39" s="20">
        <v>0.128</v>
      </c>
      <c r="AE39" s="20">
        <v>0.999</v>
      </c>
      <c r="AF39" s="19">
        <f t="shared" si="64"/>
        <v>1.1189260283406357</v>
      </c>
      <c r="AG39" s="19">
        <f t="shared" si="85"/>
        <v>0.25587238536183116</v>
      </c>
      <c r="AH39" s="19">
        <f t="shared" si="86"/>
        <v>1.0234895414473246</v>
      </c>
      <c r="AI39" s="19">
        <f t="shared" si="87"/>
        <v>1.2793619268091558</v>
      </c>
      <c r="AJ39" s="36">
        <f t="shared" si="88"/>
        <v>0.12171583062187283</v>
      </c>
      <c r="AK39" s="73"/>
      <c r="AL39" s="73"/>
      <c r="AM39" s="26">
        <v>0.63470000000000004</v>
      </c>
      <c r="AN39" s="20">
        <v>0.16300000000000001</v>
      </c>
      <c r="AO39" s="20">
        <v>1.0609999999999999</v>
      </c>
      <c r="AP39" s="19">
        <f t="shared" si="65"/>
        <v>1.1883688849543688</v>
      </c>
      <c r="AQ39" s="19">
        <f t="shared" si="89"/>
        <v>0.15276676849534285</v>
      </c>
      <c r="AR39" s="19">
        <f t="shared" si="90"/>
        <v>0.91660061097205703</v>
      </c>
      <c r="AS39" s="19">
        <f t="shared" si="91"/>
        <v>1.0693673794673999</v>
      </c>
      <c r="AT39" s="36">
        <f t="shared" si="92"/>
        <v>0.26225015426753828</v>
      </c>
      <c r="AU39" s="17">
        <f t="shared" si="110"/>
        <v>11.248499365130629</v>
      </c>
      <c r="AV39" s="76">
        <f t="shared" si="67"/>
        <v>8.1486479326605937E-2</v>
      </c>
      <c r="AW39" s="26">
        <v>0.40200000000000002</v>
      </c>
      <c r="AX39" s="20">
        <v>6.6000000000000003E-2</v>
      </c>
      <c r="AY39" s="20">
        <v>1.2170000000000001</v>
      </c>
      <c r="AZ39" s="19">
        <f t="shared" si="68"/>
        <v>1.3630960725631169</v>
      </c>
      <c r="BA39" s="19">
        <f t="shared" si="93"/>
        <v>8.0629578634651033E-2</v>
      </c>
      <c r="BB39" s="19">
        <f t="shared" si="94"/>
        <v>0.64503662907720827</v>
      </c>
      <c r="BC39" s="19">
        <f t="shared" si="95"/>
        <v>0.7256662077118593</v>
      </c>
      <c r="BD39" s="36">
        <f t="shared" si="96"/>
        <v>0.18627784658336166</v>
      </c>
      <c r="BE39" s="17">
        <f t="shared" si="111"/>
        <v>8.9416995041401481</v>
      </c>
      <c r="BF39" s="76">
        <f t="shared" si="70"/>
        <v>7.2138034696709069E-2</v>
      </c>
      <c r="BG39" s="26">
        <v>0.36809999999999998</v>
      </c>
      <c r="BH39" s="20">
        <v>4.2999999999999997E-2</v>
      </c>
      <c r="BI39" s="20">
        <v>1.214</v>
      </c>
      <c r="BJ39" s="19">
        <f t="shared" si="71"/>
        <v>1.3597359343398716</v>
      </c>
      <c r="BK39" s="19">
        <f t="shared" si="97"/>
        <v>6.7271348879859402E-2</v>
      </c>
      <c r="BL39" s="19">
        <f t="shared" si="98"/>
        <v>0.67271348879859394</v>
      </c>
      <c r="BM39" s="19">
        <f t="shared" si="99"/>
        <v>0.73998483767845336</v>
      </c>
      <c r="BN39" s="36">
        <f t="shared" si="100"/>
        <v>0.15095654896186944</v>
      </c>
      <c r="BO39" s="17">
        <f t="shared" si="108"/>
        <v>8.6056422833082742</v>
      </c>
      <c r="BP39" s="76">
        <f t="shared" si="73"/>
        <v>7.8171212171275858E-2</v>
      </c>
      <c r="BQ39" s="26">
        <v>0.35899999999999999</v>
      </c>
      <c r="BR39" s="20">
        <v>3.9E-2</v>
      </c>
      <c r="BS39" s="20">
        <v>1.218</v>
      </c>
      <c r="BT39" s="19">
        <f t="shared" si="101"/>
        <v>1.3642161186375319</v>
      </c>
      <c r="BU39" s="19">
        <f t="shared" si="102"/>
        <v>6.44087100425971E-2</v>
      </c>
      <c r="BV39" s="19">
        <f t="shared" si="103"/>
        <v>0.77290452051116521</v>
      </c>
      <c r="BW39" s="19">
        <f t="shared" si="104"/>
        <v>0.83731323055376228</v>
      </c>
      <c r="BX39" s="36">
        <f t="shared" si="105"/>
        <v>0.165381360160645</v>
      </c>
      <c r="BY39" s="17">
        <f t="shared" si="112"/>
        <v>8.5154322328784779</v>
      </c>
      <c r="BZ39" s="76">
        <f t="shared" si="75"/>
        <v>9.0765154295626371E-2</v>
      </c>
    </row>
    <row r="40" spans="2:78" ht="20.100000000000001" customHeight="1">
      <c r="B40" s="9" t="s">
        <v>7</v>
      </c>
      <c r="C40" s="10">
        <v>1.343</v>
      </c>
      <c r="D40" s="2"/>
      <c r="E40" s="38">
        <v>32</v>
      </c>
      <c r="F40" s="20">
        <f t="shared" si="76"/>
        <v>0.63460000000000005</v>
      </c>
      <c r="G40" s="20">
        <f t="shared" si="60"/>
        <v>7.9952895255769558</v>
      </c>
      <c r="H40" s="29">
        <f t="shared" si="61"/>
        <v>56756.478873239437</v>
      </c>
      <c r="I40" s="26">
        <v>1.234</v>
      </c>
      <c r="J40" s="20">
        <v>6.4000000000000001E-2</v>
      </c>
      <c r="K40" s="20">
        <v>1.0469999999999999</v>
      </c>
      <c r="L40" s="19">
        <f t="shared" si="62"/>
        <v>1.1726882399125582</v>
      </c>
      <c r="M40" s="19">
        <f t="shared" si="77"/>
        <v>0.56232165736274409</v>
      </c>
      <c r="N40" s="19">
        <f t="shared" si="78"/>
        <v>0</v>
      </c>
      <c r="O40" s="19">
        <f t="shared" si="79"/>
        <v>0.56232165736274409</v>
      </c>
      <c r="P40" s="36">
        <f t="shared" si="80"/>
        <v>0</v>
      </c>
      <c r="Q40" s="73"/>
      <c r="R40" s="73"/>
      <c r="S40" s="26">
        <v>1.0972999999999999</v>
      </c>
      <c r="T40" s="20">
        <v>0.109</v>
      </c>
      <c r="U40" s="20">
        <v>1.0449999999999999</v>
      </c>
      <c r="V40" s="19">
        <f t="shared" si="63"/>
        <v>1.1704481477637281</v>
      </c>
      <c r="W40" s="19">
        <f t="shared" si="81"/>
        <v>0.44293955690829784</v>
      </c>
      <c r="X40" s="19">
        <f t="shared" si="82"/>
        <v>0.88587911381659568</v>
      </c>
      <c r="Y40" s="19">
        <f t="shared" si="83"/>
        <v>1.3288186707248935</v>
      </c>
      <c r="Z40" s="36">
        <f t="shared" si="84"/>
        <v>5.6706808327419644E-2</v>
      </c>
      <c r="AA40" s="73"/>
      <c r="AB40" s="73"/>
      <c r="AC40" s="26">
        <v>0.85719999999999996</v>
      </c>
      <c r="AD40" s="20">
        <v>0.14699999999999999</v>
      </c>
      <c r="AE40" s="20">
        <v>1.0149999999999999</v>
      </c>
      <c r="AF40" s="19">
        <f t="shared" si="64"/>
        <v>1.1368467655312764</v>
      </c>
      <c r="AG40" s="19">
        <f t="shared" si="85"/>
        <v>0.25501019116378243</v>
      </c>
      <c r="AH40" s="19">
        <f t="shared" si="86"/>
        <v>1.0200407646551297</v>
      </c>
      <c r="AI40" s="19">
        <f t="shared" si="87"/>
        <v>1.2750509558189123</v>
      </c>
      <c r="AJ40" s="36">
        <f t="shared" si="88"/>
        <v>0.14429641467007845</v>
      </c>
      <c r="AK40" s="73"/>
      <c r="AL40" s="73"/>
      <c r="AM40" s="26">
        <v>0.68910000000000005</v>
      </c>
      <c r="AN40" s="20">
        <v>0.18099999999999999</v>
      </c>
      <c r="AO40" s="20">
        <v>1.091</v>
      </c>
      <c r="AP40" s="19">
        <f t="shared" si="65"/>
        <v>1.2219702671868204</v>
      </c>
      <c r="AQ40" s="19">
        <f t="shared" si="89"/>
        <v>0.19040358823463863</v>
      </c>
      <c r="AR40" s="19">
        <f t="shared" si="90"/>
        <v>1.1424215294078317</v>
      </c>
      <c r="AS40" s="19">
        <f t="shared" si="91"/>
        <v>1.3328251176424704</v>
      </c>
      <c r="AT40" s="36">
        <f t="shared" si="92"/>
        <v>0.30791117866301976</v>
      </c>
      <c r="AU40" s="17">
        <f t="shared" si="110"/>
        <v>14.330369912929518</v>
      </c>
      <c r="AV40" s="76">
        <f t="shared" si="67"/>
        <v>7.9720309827947047E-2</v>
      </c>
      <c r="AW40" s="26">
        <v>0.4078</v>
      </c>
      <c r="AX40" s="20">
        <v>8.4000000000000005E-2</v>
      </c>
      <c r="AY40" s="20">
        <v>1.27</v>
      </c>
      <c r="AZ40" s="19">
        <f t="shared" si="68"/>
        <v>1.4224585145071145</v>
      </c>
      <c r="BA40" s="19">
        <f t="shared" si="93"/>
        <v>9.0357251574651604E-2</v>
      </c>
      <c r="BB40" s="19">
        <f t="shared" si="94"/>
        <v>0.72285801259721283</v>
      </c>
      <c r="BC40" s="19">
        <f t="shared" si="95"/>
        <v>0.8132152641718644</v>
      </c>
      <c r="BD40" s="36">
        <f t="shared" si="96"/>
        <v>0.25818014757815827</v>
      </c>
      <c r="BE40" s="17">
        <f t="shared" si="111"/>
        <v>10.94029922374688</v>
      </c>
      <c r="BF40" s="76">
        <f t="shared" si="70"/>
        <v>6.6072965447616469E-2</v>
      </c>
      <c r="BG40" s="26">
        <v>0.39700000000000002</v>
      </c>
      <c r="BH40" s="20">
        <v>5.7000000000000002E-2</v>
      </c>
      <c r="BI40" s="20">
        <v>1.254</v>
      </c>
      <c r="BJ40" s="19">
        <f t="shared" si="71"/>
        <v>1.4045377773164738</v>
      </c>
      <c r="BK40" s="19">
        <f t="shared" si="97"/>
        <v>8.3490529254103635E-2</v>
      </c>
      <c r="BL40" s="19">
        <f t="shared" si="98"/>
        <v>0.83490529254103629</v>
      </c>
      <c r="BM40" s="19">
        <f t="shared" si="99"/>
        <v>0.9183958217951399</v>
      </c>
      <c r="BN40" s="36">
        <f t="shared" si="100"/>
        <v>0.21350893704195434</v>
      </c>
      <c r="BO40" s="17">
        <f t="shared" si="108"/>
        <v>10.810143648051278</v>
      </c>
      <c r="BP40" s="76">
        <f t="shared" si="73"/>
        <v>7.7233505837042499E-2</v>
      </c>
      <c r="BQ40" s="26">
        <v>0.38990000000000002</v>
      </c>
      <c r="BR40" s="20">
        <v>7.8E-2</v>
      </c>
      <c r="BS40" s="20">
        <v>1.2569999999999999</v>
      </c>
      <c r="BT40" s="19">
        <f t="shared" si="101"/>
        <v>1.4078979155397187</v>
      </c>
      <c r="BU40" s="19">
        <f t="shared" si="102"/>
        <v>8.0916698241299129E-2</v>
      </c>
      <c r="BV40" s="19">
        <f t="shared" si="103"/>
        <v>0.97100037889558943</v>
      </c>
      <c r="BW40" s="19">
        <f t="shared" si="104"/>
        <v>1.0519170771368886</v>
      </c>
      <c r="BX40" s="36">
        <f t="shared" si="105"/>
        <v>0.3522836876794268</v>
      </c>
      <c r="BY40" s="17">
        <f t="shared" si="112"/>
        <v>10.724578408473615</v>
      </c>
      <c r="BZ40" s="76">
        <f t="shared" si="75"/>
        <v>9.0539724911553696E-2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34</v>
      </c>
      <c r="F41" s="20">
        <f t="shared" si="76"/>
        <v>0.67460000000000009</v>
      </c>
      <c r="G41" s="20">
        <f t="shared" si="60"/>
        <v>8.4992472643463834</v>
      </c>
      <c r="H41" s="29">
        <f t="shared" si="61"/>
        <v>60333.94366197184</v>
      </c>
      <c r="I41" s="26">
        <v>1.3008999999999999</v>
      </c>
      <c r="J41" s="20">
        <v>7.0999999999999994E-2</v>
      </c>
      <c r="K41" s="20">
        <v>1.0529999999999999</v>
      </c>
      <c r="L41" s="19">
        <f t="shared" si="62"/>
        <v>1.1794085163590484</v>
      </c>
      <c r="M41" s="19">
        <f t="shared" si="77"/>
        <v>0.63212897458706341</v>
      </c>
      <c r="N41" s="19">
        <f t="shared" si="78"/>
        <v>0</v>
      </c>
      <c r="O41" s="19">
        <f t="shared" si="79"/>
        <v>0.63212897458706341</v>
      </c>
      <c r="P41" s="36">
        <f t="shared" si="80"/>
        <v>0</v>
      </c>
      <c r="Q41" s="73"/>
      <c r="R41" s="73"/>
      <c r="S41" s="26">
        <v>1.1608000000000001</v>
      </c>
      <c r="T41" s="20">
        <v>0.109</v>
      </c>
      <c r="U41" s="20">
        <v>1.0569999999999999</v>
      </c>
      <c r="V41" s="19">
        <f t="shared" si="63"/>
        <v>1.1838887006567087</v>
      </c>
      <c r="W41" s="19">
        <f t="shared" si="81"/>
        <v>0.50713770511674183</v>
      </c>
      <c r="X41" s="19">
        <f t="shared" si="82"/>
        <v>1.0142754102334837</v>
      </c>
      <c r="Y41" s="19">
        <f t="shared" si="83"/>
        <v>1.5214131153502255</v>
      </c>
      <c r="Z41" s="36">
        <f t="shared" si="84"/>
        <v>5.8016643297544718E-2</v>
      </c>
      <c r="AA41" s="73"/>
      <c r="AB41" s="73"/>
      <c r="AC41" s="26">
        <v>1.0530999999999999</v>
      </c>
      <c r="AD41" s="20">
        <v>0.108</v>
      </c>
      <c r="AE41" s="20">
        <v>1.0529999999999999</v>
      </c>
      <c r="AF41" s="19">
        <f t="shared" si="64"/>
        <v>1.1794085163590484</v>
      </c>
      <c r="AG41" s="19">
        <f t="shared" si="85"/>
        <v>0.4142448286561411</v>
      </c>
      <c r="AH41" s="19">
        <f t="shared" si="86"/>
        <v>1.6569793146245644</v>
      </c>
      <c r="AI41" s="19">
        <f t="shared" si="87"/>
        <v>2.0712241432807055</v>
      </c>
      <c r="AJ41" s="36">
        <f t="shared" si="88"/>
        <v>0.11410025602968525</v>
      </c>
      <c r="AK41" s="73"/>
      <c r="AL41" s="73"/>
      <c r="AM41" s="26">
        <v>0.94710000000000005</v>
      </c>
      <c r="AN41" s="20">
        <v>0.112</v>
      </c>
      <c r="AO41" s="20">
        <v>1.0389999999999999</v>
      </c>
      <c r="AP41" s="19">
        <f t="shared" si="65"/>
        <v>1.1637278713172376</v>
      </c>
      <c r="AQ41" s="19">
        <f t="shared" si="89"/>
        <v>0.32619995434277843</v>
      </c>
      <c r="AR41" s="19">
        <f t="shared" si="90"/>
        <v>1.9571997260566707</v>
      </c>
      <c r="AS41" s="19">
        <f t="shared" si="91"/>
        <v>2.283399680399449</v>
      </c>
      <c r="AT41" s="36">
        <f t="shared" si="92"/>
        <v>0.17280109808030314</v>
      </c>
      <c r="AU41" s="17">
        <f t="shared" si="110"/>
        <v>20.949630754404193</v>
      </c>
      <c r="AV41" s="76">
        <f t="shared" si="67"/>
        <v>9.3424067898915733E-2</v>
      </c>
      <c r="AW41" s="26">
        <v>0.82330000000000003</v>
      </c>
      <c r="AX41" s="20">
        <v>0.155</v>
      </c>
      <c r="AY41" s="20">
        <v>1.0649999999999999</v>
      </c>
      <c r="AZ41" s="19">
        <f t="shared" si="68"/>
        <v>1.192849069252029</v>
      </c>
      <c r="BA41" s="19">
        <f t="shared" si="93"/>
        <v>0.25898617048242872</v>
      </c>
      <c r="BB41" s="19">
        <f t="shared" si="94"/>
        <v>2.0718893638594298</v>
      </c>
      <c r="BC41" s="19">
        <f t="shared" si="95"/>
        <v>2.3308755343418586</v>
      </c>
      <c r="BD41" s="36">
        <f t="shared" si="96"/>
        <v>0.33501714283101175</v>
      </c>
      <c r="BE41" s="17">
        <f t="shared" si="111"/>
        <v>19.157381229564695</v>
      </c>
      <c r="BF41" s="76">
        <f t="shared" si="70"/>
        <v>0.10815097006379866</v>
      </c>
      <c r="BG41" s="26">
        <v>0.75590000000000002</v>
      </c>
      <c r="BH41" s="20">
        <v>0.14899999999999999</v>
      </c>
      <c r="BI41" s="20">
        <v>1.06</v>
      </c>
      <c r="BJ41" s="19">
        <f t="shared" si="71"/>
        <v>1.1872488388799538</v>
      </c>
      <c r="BK41" s="19">
        <f t="shared" si="97"/>
        <v>0.21627262364811453</v>
      </c>
      <c r="BL41" s="19">
        <f t="shared" si="98"/>
        <v>2.162726236481145</v>
      </c>
      <c r="BM41" s="19">
        <f t="shared" si="99"/>
        <v>2.3789988601292595</v>
      </c>
      <c r="BN41" s="36">
        <f t="shared" si="100"/>
        <v>0.39878987990985598</v>
      </c>
      <c r="BO41" s="17">
        <f t="shared" si="108"/>
        <v>18.181633103763545</v>
      </c>
      <c r="BP41" s="76">
        <f t="shared" si="73"/>
        <v>0.11895115384511125</v>
      </c>
      <c r="BQ41" s="26">
        <v>0.58499999999999996</v>
      </c>
      <c r="BR41" s="20">
        <v>0.13700000000000001</v>
      </c>
      <c r="BS41" s="20">
        <v>1.159</v>
      </c>
      <c r="BT41" s="19">
        <f t="shared" si="101"/>
        <v>1.2981334002470439</v>
      </c>
      <c r="BU41" s="19">
        <f t="shared" si="102"/>
        <v>0.15486016999642235</v>
      </c>
      <c r="BV41" s="19">
        <f t="shared" si="103"/>
        <v>1.8583220399570684</v>
      </c>
      <c r="BW41" s="19">
        <f t="shared" si="104"/>
        <v>2.0131822099534906</v>
      </c>
      <c r="BX41" s="36">
        <f t="shared" si="105"/>
        <v>0.52603521047042867</v>
      </c>
      <c r="BY41" s="17">
        <f t="shared" si="112"/>
        <v>15.707518048876063</v>
      </c>
      <c r="BZ41" s="76">
        <f t="shared" si="75"/>
        <v>0.1183078086668211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36</v>
      </c>
      <c r="F42" s="20">
        <f t="shared" si="76"/>
        <v>0.71460000000000001</v>
      </c>
      <c r="G42" s="20">
        <f t="shared" si="60"/>
        <v>9.0032050031158075</v>
      </c>
      <c r="H42" s="29">
        <f t="shared" si="61"/>
        <v>63911.408450704221</v>
      </c>
      <c r="I42" s="26">
        <v>1.3207</v>
      </c>
      <c r="J42" s="20">
        <v>8.6999999999999994E-2</v>
      </c>
      <c r="K42" s="20">
        <v>1.075</v>
      </c>
      <c r="L42" s="19">
        <f t="shared" si="62"/>
        <v>1.2040495299961795</v>
      </c>
      <c r="M42" s="19">
        <f t="shared" si="77"/>
        <v>0.67902601245980843</v>
      </c>
      <c r="N42" s="19">
        <f t="shared" si="78"/>
        <v>0</v>
      </c>
      <c r="O42" s="19">
        <f t="shared" si="79"/>
        <v>0.67902601245980843</v>
      </c>
      <c r="P42" s="36">
        <f t="shared" si="80"/>
        <v>0</v>
      </c>
      <c r="Q42" s="73"/>
      <c r="R42" s="73"/>
      <c r="S42" s="26">
        <v>1.2202999999999999</v>
      </c>
      <c r="T42" s="20">
        <v>0.111</v>
      </c>
      <c r="U42" s="20">
        <v>1.0660000000000001</v>
      </c>
      <c r="V42" s="19">
        <f t="shared" si="63"/>
        <v>1.1939691153264442</v>
      </c>
      <c r="W42" s="19">
        <f t="shared" si="81"/>
        <v>0.57004449961683368</v>
      </c>
      <c r="X42" s="19">
        <f t="shared" si="82"/>
        <v>1.1400889992336674</v>
      </c>
      <c r="Y42" s="19">
        <f t="shared" si="83"/>
        <v>1.710133498850501</v>
      </c>
      <c r="Z42" s="36">
        <f t="shared" si="84"/>
        <v>6.009156483834048E-2</v>
      </c>
      <c r="AA42" s="73"/>
      <c r="AB42" s="73"/>
      <c r="AC42" s="26">
        <v>1.0887</v>
      </c>
      <c r="AD42" s="20">
        <v>0.126</v>
      </c>
      <c r="AE42" s="20">
        <v>1.0640000000000001</v>
      </c>
      <c r="AF42" s="19">
        <f t="shared" si="64"/>
        <v>1.1917290231776141</v>
      </c>
      <c r="AG42" s="19">
        <f t="shared" si="85"/>
        <v>0.45202330811771374</v>
      </c>
      <c r="AH42" s="19">
        <f t="shared" si="86"/>
        <v>1.808093232470855</v>
      </c>
      <c r="AI42" s="19">
        <f t="shared" si="87"/>
        <v>2.2601165405885686</v>
      </c>
      <c r="AJ42" s="36">
        <f t="shared" si="88"/>
        <v>0.13591266306930502</v>
      </c>
      <c r="AK42" s="73"/>
      <c r="AL42" s="73"/>
      <c r="AM42" s="26">
        <v>0.9607</v>
      </c>
      <c r="AN42" s="20">
        <v>0.14099999999999999</v>
      </c>
      <c r="AO42" s="20">
        <v>1.069</v>
      </c>
      <c r="AP42" s="19">
        <f t="shared" si="65"/>
        <v>1.1973292535496893</v>
      </c>
      <c r="AQ42" s="19">
        <f t="shared" si="89"/>
        <v>0.35529747361702119</v>
      </c>
      <c r="AR42" s="19">
        <f t="shared" si="90"/>
        <v>2.1317848417021272</v>
      </c>
      <c r="AS42" s="19">
        <f t="shared" si="91"/>
        <v>2.4870823153191486</v>
      </c>
      <c r="AT42" s="36">
        <f t="shared" si="92"/>
        <v>0.23028831558586507</v>
      </c>
      <c r="AU42" s="17">
        <f t="shared" si="110"/>
        <v>25.135578412729142</v>
      </c>
      <c r="AV42" s="76">
        <f t="shared" si="67"/>
        <v>8.4811449599367497E-2</v>
      </c>
      <c r="AW42" s="26">
        <v>0.88529999999999998</v>
      </c>
      <c r="AX42" s="20">
        <v>0.16600000000000001</v>
      </c>
      <c r="AY42" s="20">
        <v>1.077</v>
      </c>
      <c r="AZ42" s="19">
        <f t="shared" si="68"/>
        <v>1.2062896221450097</v>
      </c>
      <c r="BA42" s="19">
        <f t="shared" si="93"/>
        <v>0.30624814206198664</v>
      </c>
      <c r="BB42" s="19">
        <f t="shared" si="94"/>
        <v>2.4499851364958931</v>
      </c>
      <c r="BC42" s="19">
        <f t="shared" si="95"/>
        <v>2.7562332785578798</v>
      </c>
      <c r="BD42" s="36">
        <f t="shared" si="96"/>
        <v>0.36692357087079769</v>
      </c>
      <c r="BE42" s="17">
        <f t="shared" si="111"/>
        <v>23.838102810401644</v>
      </c>
      <c r="BF42" s="76">
        <f t="shared" si="70"/>
        <v>0.10277601183206801</v>
      </c>
      <c r="BG42" s="26">
        <v>0.71240000000000003</v>
      </c>
      <c r="BH42" s="20">
        <v>0.13700000000000001</v>
      </c>
      <c r="BI42" s="20">
        <v>1.1459999999999999</v>
      </c>
      <c r="BJ42" s="19">
        <f t="shared" si="71"/>
        <v>1.2835728012796481</v>
      </c>
      <c r="BK42" s="19">
        <f t="shared" si="97"/>
        <v>0.22453196877605855</v>
      </c>
      <c r="BL42" s="19">
        <f t="shared" si="98"/>
        <v>2.2453196877605852</v>
      </c>
      <c r="BM42" s="19">
        <f t="shared" si="99"/>
        <v>2.469851656536644</v>
      </c>
      <c r="BN42" s="36">
        <f t="shared" si="100"/>
        <v>0.42858397862781572</v>
      </c>
      <c r="BO42" s="17">
        <f t="shared" si="108"/>
        <v>20.862857032650655</v>
      </c>
      <c r="BP42" s="76">
        <f t="shared" si="73"/>
        <v>0.10762282865892381</v>
      </c>
      <c r="BQ42" s="26">
        <v>0.59630000000000005</v>
      </c>
      <c r="BR42" s="20">
        <v>0.157</v>
      </c>
      <c r="BS42" s="20">
        <v>1.24</v>
      </c>
      <c r="BT42" s="19">
        <f t="shared" si="101"/>
        <v>1.388857132274663</v>
      </c>
      <c r="BU42" s="19">
        <f t="shared" si="102"/>
        <v>0.18417645801699009</v>
      </c>
      <c r="BV42" s="19">
        <f t="shared" si="103"/>
        <v>2.210117496203881</v>
      </c>
      <c r="BW42" s="19">
        <f t="shared" si="104"/>
        <v>2.394293954220871</v>
      </c>
      <c r="BX42" s="36">
        <f t="shared" si="105"/>
        <v>0.69003385430236197</v>
      </c>
      <c r="BY42" s="17">
        <f t="shared" si="112"/>
        <v>18.865019931454071</v>
      </c>
      <c r="BZ42" s="76">
        <f t="shared" si="75"/>
        <v>0.11715426245158121</v>
      </c>
    </row>
    <row r="43" spans="2:78" ht="20.100000000000001" customHeight="1">
      <c r="B43" s="33" t="s">
        <v>22</v>
      </c>
      <c r="C43" s="34">
        <v>0.02</v>
      </c>
      <c r="D43" s="2"/>
      <c r="E43" s="38">
        <v>38</v>
      </c>
      <c r="F43" s="20">
        <f t="shared" si="76"/>
        <v>0.75460000000000005</v>
      </c>
      <c r="G43" s="20">
        <f t="shared" si="60"/>
        <v>9.5071627418852351</v>
      </c>
      <c r="H43" s="29">
        <f t="shared" si="61"/>
        <v>67488.873239436623</v>
      </c>
      <c r="I43" s="26">
        <v>1.3972</v>
      </c>
      <c r="J43" s="20">
        <v>0.14899999999999999</v>
      </c>
      <c r="K43" s="20">
        <v>1.0760000000000001</v>
      </c>
      <c r="L43" s="19">
        <f t="shared" si="62"/>
        <v>1.2051695760705947</v>
      </c>
      <c r="M43" s="19">
        <f t="shared" si="77"/>
        <v>0.76138238362940669</v>
      </c>
      <c r="N43" s="19">
        <f t="shared" si="78"/>
        <v>0</v>
      </c>
      <c r="O43" s="19">
        <f t="shared" si="79"/>
        <v>0.76138238362940669</v>
      </c>
      <c r="P43" s="36">
        <f t="shared" si="80"/>
        <v>0</v>
      </c>
      <c r="Q43" s="73"/>
      <c r="R43" s="73"/>
      <c r="S43" s="26">
        <v>1.2102999999999999</v>
      </c>
      <c r="T43" s="20">
        <v>0.111</v>
      </c>
      <c r="U43" s="20">
        <v>1.0660000000000001</v>
      </c>
      <c r="V43" s="19">
        <f t="shared" si="63"/>
        <v>1.1939691153264442</v>
      </c>
      <c r="W43" s="19">
        <f t="shared" si="81"/>
        <v>0.56074008552171672</v>
      </c>
      <c r="X43" s="19">
        <f t="shared" si="82"/>
        <v>1.1214801710434334</v>
      </c>
      <c r="Y43" s="19">
        <f t="shared" si="83"/>
        <v>1.6822202565651501</v>
      </c>
      <c r="Z43" s="36">
        <f t="shared" si="84"/>
        <v>6.009156483834048E-2</v>
      </c>
      <c r="AA43" s="73"/>
      <c r="AB43" s="73"/>
      <c r="AC43" s="26">
        <v>1.1349</v>
      </c>
      <c r="AD43" s="20">
        <v>0.14799999999999999</v>
      </c>
      <c r="AE43" s="20">
        <v>1.077</v>
      </c>
      <c r="AF43" s="19">
        <f t="shared" si="64"/>
        <v>1.2062896221450097</v>
      </c>
      <c r="AG43" s="19">
        <f t="shared" si="85"/>
        <v>0.50327774491938715</v>
      </c>
      <c r="AH43" s="19">
        <f t="shared" si="86"/>
        <v>2.0131109796775486</v>
      </c>
      <c r="AI43" s="19">
        <f t="shared" si="87"/>
        <v>2.5163887245969359</v>
      </c>
      <c r="AJ43" s="36">
        <f t="shared" si="88"/>
        <v>0.16356833882192184</v>
      </c>
      <c r="AK43" s="73"/>
      <c r="AL43" s="73"/>
      <c r="AM43" s="26">
        <v>0.9617</v>
      </c>
      <c r="AN43" s="20">
        <v>0.20599999999999999</v>
      </c>
      <c r="AO43" s="20">
        <v>1.1220000000000001</v>
      </c>
      <c r="AP43" s="19">
        <f t="shared" si="65"/>
        <v>1.2566916954936871</v>
      </c>
      <c r="AQ43" s="19">
        <f t="shared" si="89"/>
        <v>0.3922166929352518</v>
      </c>
      <c r="AR43" s="19">
        <f t="shared" si="90"/>
        <v>2.3533001576115109</v>
      </c>
      <c r="AS43" s="19">
        <f t="shared" si="91"/>
        <v>2.7455168505467626</v>
      </c>
      <c r="AT43" s="36">
        <f t="shared" si="92"/>
        <v>0.37063831631012434</v>
      </c>
      <c r="AU43" s="17">
        <f t="shared" si="110"/>
        <v>29.617436652299396</v>
      </c>
      <c r="AV43" s="76">
        <f t="shared" si="67"/>
        <v>7.9456577732860911E-2</v>
      </c>
      <c r="AW43" s="26">
        <v>0.83650000000000002</v>
      </c>
      <c r="AX43" s="20">
        <v>0.188</v>
      </c>
      <c r="AY43" s="20">
        <v>1.133</v>
      </c>
      <c r="AZ43" s="19">
        <f t="shared" si="68"/>
        <v>1.2690122023122525</v>
      </c>
      <c r="BA43" s="19">
        <f t="shared" si="93"/>
        <v>0.30258879224032464</v>
      </c>
      <c r="BB43" s="19">
        <f t="shared" si="94"/>
        <v>2.4207103379225972</v>
      </c>
      <c r="BC43" s="19">
        <f t="shared" si="95"/>
        <v>2.7232991301629217</v>
      </c>
      <c r="BD43" s="36">
        <f t="shared" si="96"/>
        <v>0.45988980885744241</v>
      </c>
      <c r="BE43" s="17">
        <f t="shared" si="111"/>
        <v>27.080593887800603</v>
      </c>
      <c r="BF43" s="76">
        <f t="shared" si="70"/>
        <v>8.9389115613638381E-2</v>
      </c>
      <c r="BG43" s="26">
        <v>0.74039999999999995</v>
      </c>
      <c r="BH43" s="20">
        <v>0.189</v>
      </c>
      <c r="BI43" s="20">
        <v>1.165</v>
      </c>
      <c r="BJ43" s="19">
        <f t="shared" si="71"/>
        <v>1.3048536766935341</v>
      </c>
      <c r="BK43" s="19">
        <f t="shared" si="97"/>
        <v>0.25063735483753025</v>
      </c>
      <c r="BL43" s="19">
        <f t="shared" si="98"/>
        <v>2.506373548375302</v>
      </c>
      <c r="BM43" s="19">
        <f t="shared" si="99"/>
        <v>2.7570109032128323</v>
      </c>
      <c r="BN43" s="36">
        <f t="shared" si="100"/>
        <v>0.61102613250412552</v>
      </c>
      <c r="BO43" s="17">
        <f t="shared" si="108"/>
        <v>25.133384705146177</v>
      </c>
      <c r="BP43" s="76">
        <f t="shared" si="73"/>
        <v>9.9722881648412059E-2</v>
      </c>
      <c r="BQ43" s="26">
        <v>0.69879999999999998</v>
      </c>
      <c r="BR43" s="20">
        <v>0.17299999999999999</v>
      </c>
      <c r="BS43" s="20">
        <v>1.159</v>
      </c>
      <c r="BT43" s="19">
        <f t="shared" si="101"/>
        <v>1.2981334002470439</v>
      </c>
      <c r="BU43" s="19">
        <f t="shared" si="102"/>
        <v>0.22097024241740895</v>
      </c>
      <c r="BV43" s="19">
        <f t="shared" si="103"/>
        <v>2.6516429090089071</v>
      </c>
      <c r="BW43" s="19">
        <f t="shared" si="104"/>
        <v>2.8726131514263162</v>
      </c>
      <c r="BX43" s="36">
        <f t="shared" si="105"/>
        <v>0.66426344095900836</v>
      </c>
      <c r="BY43" s="17">
        <f t="shared" si="112"/>
        <v>24.290472093299936</v>
      </c>
      <c r="BZ43" s="76">
        <f t="shared" si="75"/>
        <v>0.10916390998182009</v>
      </c>
    </row>
    <row r="44" spans="2:78" ht="20.100000000000001" customHeight="1" thickBot="1">
      <c r="B44" s="13" t="s">
        <v>16</v>
      </c>
      <c r="C44" s="14">
        <f>1/(2*PI())*SQRT($C$2/(C41+C42))</f>
        <v>0.89282041412649438</v>
      </c>
      <c r="D44" s="2"/>
      <c r="E44" s="38">
        <v>40</v>
      </c>
      <c r="F44" s="20">
        <f t="shared" si="76"/>
        <v>0.79460000000000008</v>
      </c>
      <c r="G44" s="20">
        <f t="shared" si="60"/>
        <v>10.011120480654663</v>
      </c>
      <c r="H44" s="29">
        <f t="shared" si="61"/>
        <v>71066.338028169019</v>
      </c>
      <c r="I44" s="26">
        <v>1.4114</v>
      </c>
      <c r="J44" s="20">
        <v>0.13300000000000001</v>
      </c>
      <c r="K44" s="20">
        <v>1.069</v>
      </c>
      <c r="L44" s="19">
        <f t="shared" si="62"/>
        <v>1.1973292535496893</v>
      </c>
      <c r="M44" s="19">
        <f t="shared" si="77"/>
        <v>0.76686119888628179</v>
      </c>
      <c r="N44" s="19">
        <f t="shared" si="78"/>
        <v>0</v>
      </c>
      <c r="O44" s="19">
        <f t="shared" si="79"/>
        <v>0.76686119888628179</v>
      </c>
      <c r="P44" s="36">
        <f t="shared" si="80"/>
        <v>0</v>
      </c>
      <c r="Q44" s="73"/>
      <c r="R44" s="73"/>
      <c r="S44" s="26">
        <v>1.2192000000000001</v>
      </c>
      <c r="T44" s="20">
        <v>8.1000000000000003E-2</v>
      </c>
      <c r="U44" s="20">
        <v>1.079</v>
      </c>
      <c r="V44" s="19">
        <f t="shared" si="63"/>
        <v>1.2085297142938398</v>
      </c>
      <c r="W44" s="19">
        <f t="shared" si="81"/>
        <v>0.5829803611525407</v>
      </c>
      <c r="X44" s="19">
        <f t="shared" si="82"/>
        <v>1.1659607223050814</v>
      </c>
      <c r="Y44" s="19">
        <f t="shared" si="83"/>
        <v>1.748941083457622</v>
      </c>
      <c r="Z44" s="36">
        <f t="shared" si="84"/>
        <v>4.4926649736425565E-2</v>
      </c>
      <c r="AA44" s="73"/>
      <c r="AB44" s="73"/>
      <c r="AC44" s="26">
        <v>1.0893999999999999</v>
      </c>
      <c r="AD44" s="20">
        <v>0.14799999999999999</v>
      </c>
      <c r="AE44" s="20">
        <v>1.079</v>
      </c>
      <c r="AF44" s="19">
        <f t="shared" si="64"/>
        <v>1.2085297142938398</v>
      </c>
      <c r="AG44" s="19">
        <f t="shared" si="85"/>
        <v>0.46545613486240339</v>
      </c>
      <c r="AH44" s="19">
        <f t="shared" si="86"/>
        <v>1.8618245394496136</v>
      </c>
      <c r="AI44" s="19">
        <f t="shared" si="87"/>
        <v>2.3272806743120169</v>
      </c>
      <c r="AJ44" s="36">
        <f t="shared" si="88"/>
        <v>0.16417639903681441</v>
      </c>
      <c r="AK44" s="73"/>
      <c r="AL44" s="73"/>
      <c r="AM44" s="26">
        <v>0.98839999999999995</v>
      </c>
      <c r="AN44" s="20">
        <v>0.155</v>
      </c>
      <c r="AO44" s="20">
        <v>1.099</v>
      </c>
      <c r="AP44" s="19">
        <f t="shared" si="65"/>
        <v>1.2309306357821408</v>
      </c>
      <c r="AQ44" s="19">
        <f t="shared" si="89"/>
        <v>0.39748613643517527</v>
      </c>
      <c r="AR44" s="19">
        <f t="shared" si="90"/>
        <v>2.3849168186110514</v>
      </c>
      <c r="AS44" s="19">
        <f t="shared" si="91"/>
        <v>2.7824029550462268</v>
      </c>
      <c r="AT44" s="36">
        <f t="shared" si="92"/>
        <v>0.26756201820302772</v>
      </c>
      <c r="AU44" s="17">
        <f t="shared" si="110"/>
        <v>35.213092064769</v>
      </c>
      <c r="AV44" s="76">
        <f t="shared" si="67"/>
        <v>6.772812834000401E-2</v>
      </c>
      <c r="AW44" s="26">
        <v>0.80720000000000003</v>
      </c>
      <c r="AX44" s="20">
        <v>0.185</v>
      </c>
      <c r="AY44" s="20">
        <v>1.1279999999999999</v>
      </c>
      <c r="AZ44" s="19">
        <f t="shared" si="68"/>
        <v>1.2634119719401773</v>
      </c>
      <c r="BA44" s="19">
        <f t="shared" si="93"/>
        <v>0.27928115592985797</v>
      </c>
      <c r="BB44" s="19">
        <f t="shared" si="94"/>
        <v>2.2342492474388638</v>
      </c>
      <c r="BC44" s="19">
        <f t="shared" si="95"/>
        <v>2.5135304033687218</v>
      </c>
      <c r="BD44" s="36">
        <f t="shared" si="96"/>
        <v>0.4485656820882834</v>
      </c>
      <c r="BE44" s="17">
        <f t="shared" si="111"/>
        <v>30.926198566961865</v>
      </c>
      <c r="BF44" s="76">
        <f t="shared" si="70"/>
        <v>7.2244548343089562E-2</v>
      </c>
      <c r="BG44" s="26">
        <v>0.75829999999999997</v>
      </c>
      <c r="BH44" s="20">
        <v>0.17399999999999999</v>
      </c>
      <c r="BI44" s="20">
        <v>1.157</v>
      </c>
      <c r="BJ44" s="19">
        <f t="shared" si="71"/>
        <v>1.2958933080982138</v>
      </c>
      <c r="BK44" s="19">
        <f t="shared" si="97"/>
        <v>0.25930444257669955</v>
      </c>
      <c r="BL44" s="19">
        <f t="shared" si="98"/>
        <v>2.5930444257669953</v>
      </c>
      <c r="BM44" s="19">
        <f t="shared" si="99"/>
        <v>2.8523488683436948</v>
      </c>
      <c r="BN44" s="36">
        <f t="shared" si="100"/>
        <v>0.554832759918097</v>
      </c>
      <c r="BO44" s="17">
        <f t="shared" si="108"/>
        <v>29.769305123017215</v>
      </c>
      <c r="BP44" s="76">
        <f t="shared" si="73"/>
        <v>8.7104633952711549E-2</v>
      </c>
      <c r="BQ44" s="26">
        <v>0.74490000000000001</v>
      </c>
      <c r="BR44" s="20">
        <v>0.153</v>
      </c>
      <c r="BS44" s="20">
        <v>1.1279999999999999</v>
      </c>
      <c r="BT44" s="19">
        <f t="shared" si="101"/>
        <v>1.2634119719401773</v>
      </c>
      <c r="BU44" s="19">
        <f t="shared" si="102"/>
        <v>0.23783473127160848</v>
      </c>
      <c r="BV44" s="19">
        <f t="shared" si="103"/>
        <v>2.8540167752593013</v>
      </c>
      <c r="BW44" s="19">
        <f t="shared" si="104"/>
        <v>3.0918515065309098</v>
      </c>
      <c r="BX44" s="36">
        <f t="shared" si="105"/>
        <v>0.55646391372573523</v>
      </c>
      <c r="BY44" s="17">
        <f t="shared" si="112"/>
        <v>29.4522831976827</v>
      </c>
      <c r="BZ44" s="76">
        <f t="shared" si="75"/>
        <v>9.6903073901036474E-2</v>
      </c>
    </row>
    <row r="45" spans="2:78" ht="20.100000000000001" customHeight="1">
      <c r="B45" s="2"/>
      <c r="C45" s="2"/>
      <c r="D45" s="2"/>
      <c r="E45" s="38">
        <v>42</v>
      </c>
      <c r="F45" s="20">
        <f t="shared" si="76"/>
        <v>0.83460000000000001</v>
      </c>
      <c r="G45" s="20">
        <f t="shared" si="60"/>
        <v>10.515078219424089</v>
      </c>
      <c r="H45" s="29">
        <f t="shared" si="61"/>
        <v>74643.8028169014</v>
      </c>
      <c r="I45" s="26">
        <v>1.4666999999999999</v>
      </c>
      <c r="J45" s="20">
        <v>0.123</v>
      </c>
      <c r="K45" s="20">
        <v>1.0720000000000001</v>
      </c>
      <c r="L45" s="19">
        <f t="shared" si="62"/>
        <v>1.2006893917729344</v>
      </c>
      <c r="M45" s="19">
        <f t="shared" si="77"/>
        <v>0.83278574427121466</v>
      </c>
      <c r="N45" s="19">
        <f t="shared" si="78"/>
        <v>0</v>
      </c>
      <c r="O45" s="19">
        <f t="shared" si="79"/>
        <v>0.83278574427121466</v>
      </c>
      <c r="P45" s="36">
        <f t="shared" si="80"/>
        <v>0</v>
      </c>
      <c r="Q45" s="73"/>
      <c r="R45" s="73"/>
      <c r="S45" s="26">
        <v>1.3878999999999999</v>
      </c>
      <c r="T45" s="20">
        <v>0.104</v>
      </c>
      <c r="U45" s="20">
        <v>1.0609999999999999</v>
      </c>
      <c r="V45" s="19">
        <f t="shared" si="63"/>
        <v>1.1883688849543688</v>
      </c>
      <c r="W45" s="19">
        <f t="shared" si="81"/>
        <v>0.7304798606250501</v>
      </c>
      <c r="X45" s="19">
        <f t="shared" si="82"/>
        <v>1.4609597212501002</v>
      </c>
      <c r="Y45" s="19">
        <f t="shared" si="83"/>
        <v>2.1914395818751502</v>
      </c>
      <c r="Z45" s="36">
        <f t="shared" si="84"/>
        <v>5.5775083934200373E-2</v>
      </c>
      <c r="AA45" s="73"/>
      <c r="AB45" s="73"/>
      <c r="AC45" s="26">
        <v>1.1807000000000001</v>
      </c>
      <c r="AD45" s="20">
        <v>0.18099999999999999</v>
      </c>
      <c r="AE45" s="20">
        <v>1.0920000000000001</v>
      </c>
      <c r="AF45" s="19">
        <f t="shared" si="64"/>
        <v>1.2230903132612356</v>
      </c>
      <c r="AG45" s="19">
        <f t="shared" si="85"/>
        <v>0.55999678127709829</v>
      </c>
      <c r="AH45" s="19">
        <f t="shared" si="86"/>
        <v>2.2399871251083932</v>
      </c>
      <c r="AI45" s="19">
        <f t="shared" si="87"/>
        <v>2.7999839063854912</v>
      </c>
      <c r="AJ45" s="36">
        <f t="shared" si="88"/>
        <v>0.20565059609353833</v>
      </c>
      <c r="AK45" s="73"/>
      <c r="AL45" s="73"/>
      <c r="AM45" s="26">
        <v>1.0679000000000001</v>
      </c>
      <c r="AN45" s="20">
        <v>0.08</v>
      </c>
      <c r="AO45" s="20">
        <v>1.0760000000000001</v>
      </c>
      <c r="AP45" s="19">
        <f t="shared" si="65"/>
        <v>1.2051695760705947</v>
      </c>
      <c r="AQ45" s="19">
        <f t="shared" si="89"/>
        <v>0.44478163121547437</v>
      </c>
      <c r="AR45" s="19">
        <f t="shared" si="90"/>
        <v>2.6686897872928461</v>
      </c>
      <c r="AS45" s="19">
        <f t="shared" si="91"/>
        <v>3.1134714185083205</v>
      </c>
      <c r="AT45" s="36">
        <f t="shared" si="92"/>
        <v>0.13237680953670397</v>
      </c>
      <c r="AU45" s="17">
        <f t="shared" si="110"/>
        <v>42.982564139609657</v>
      </c>
      <c r="AV45" s="76">
        <f t="shared" si="67"/>
        <v>6.2087728843370063E-2</v>
      </c>
      <c r="AW45" s="26">
        <v>0.93689999999999996</v>
      </c>
      <c r="AX45" s="20">
        <v>0.114</v>
      </c>
      <c r="AY45" s="20">
        <v>1.0780000000000001</v>
      </c>
      <c r="AZ45" s="19">
        <f t="shared" si="68"/>
        <v>1.2074096682194249</v>
      </c>
      <c r="BA45" s="19">
        <f t="shared" si="93"/>
        <v>0.34362529617881049</v>
      </c>
      <c r="BB45" s="19">
        <f t="shared" si="94"/>
        <v>2.7490023694304839</v>
      </c>
      <c r="BC45" s="19">
        <f t="shared" si="95"/>
        <v>3.0926276656092946</v>
      </c>
      <c r="BD45" s="36">
        <f t="shared" si="96"/>
        <v>0.25245181056952043</v>
      </c>
      <c r="BE45" s="17">
        <f t="shared" si="111"/>
        <v>39.391317311183826</v>
      </c>
      <c r="BF45" s="76">
        <f t="shared" si="70"/>
        <v>6.9787012902206194E-2</v>
      </c>
      <c r="BG45" s="26">
        <v>0.84960000000000002</v>
      </c>
      <c r="BH45" s="20">
        <v>6.7000000000000004E-2</v>
      </c>
      <c r="BI45" s="20">
        <v>1.081</v>
      </c>
      <c r="BJ45" s="19">
        <f t="shared" si="71"/>
        <v>1.21076980644267</v>
      </c>
      <c r="BK45" s="19">
        <f t="shared" si="97"/>
        <v>0.2841459844399003</v>
      </c>
      <c r="BL45" s="19">
        <f t="shared" si="98"/>
        <v>2.8414598443990027</v>
      </c>
      <c r="BM45" s="19">
        <f t="shared" si="99"/>
        <v>3.125605828838903</v>
      </c>
      <c r="BN45" s="36">
        <f t="shared" si="100"/>
        <v>0.18649720193148259</v>
      </c>
      <c r="BO45" s="17">
        <f t="shared" si="108"/>
        <v>36.998066562164162</v>
      </c>
      <c r="BP45" s="76">
        <f t="shared" si="73"/>
        <v>7.6800225212438636E-2</v>
      </c>
      <c r="BQ45" s="26">
        <v>0.76649999999999996</v>
      </c>
      <c r="BR45" s="20">
        <v>0.121</v>
      </c>
      <c r="BS45" s="20">
        <v>1.075</v>
      </c>
      <c r="BT45" s="19">
        <f t="shared" si="101"/>
        <v>1.2040495299961795</v>
      </c>
      <c r="BU45" s="19">
        <f t="shared" si="102"/>
        <v>0.22871906894923819</v>
      </c>
      <c r="BV45" s="19">
        <f t="shared" si="103"/>
        <v>2.7446288273908581</v>
      </c>
      <c r="BW45" s="19">
        <f t="shared" si="104"/>
        <v>2.9733478963400963</v>
      </c>
      <c r="BX45" s="36">
        <f t="shared" si="105"/>
        <v>0.39969588273170448</v>
      </c>
      <c r="BY45" s="17">
        <f t="shared" si="112"/>
        <v>34.719955024437553</v>
      </c>
      <c r="BZ45" s="76">
        <f t="shared" si="75"/>
        <v>7.905047185283097E-2</v>
      </c>
    </row>
    <row r="46" spans="2:78" ht="20.100000000000001" customHeight="1">
      <c r="B46" s="2"/>
      <c r="C46" s="2"/>
      <c r="D46" s="2"/>
      <c r="E46" s="38">
        <v>44</v>
      </c>
      <c r="F46" s="20">
        <f t="shared" si="76"/>
        <v>0.87460000000000004</v>
      </c>
      <c r="G46" s="20">
        <f t="shared" si="60"/>
        <v>11.019035958193516</v>
      </c>
      <c r="H46" s="29">
        <f t="shared" si="61"/>
        <v>78221.267605633795</v>
      </c>
      <c r="I46" s="26">
        <v>1.5551999999999999</v>
      </c>
      <c r="J46" s="20">
        <v>9.5000000000000001E-2</v>
      </c>
      <c r="K46" s="20">
        <v>1.0389999999999999</v>
      </c>
      <c r="L46" s="19">
        <f t="shared" si="62"/>
        <v>1.1637278713172376</v>
      </c>
      <c r="M46" s="19">
        <f t="shared" si="77"/>
        <v>0.87955847549305699</v>
      </c>
      <c r="N46" s="19">
        <f t="shared" si="78"/>
        <v>0</v>
      </c>
      <c r="O46" s="19">
        <f t="shared" si="79"/>
        <v>0.87955847549305699</v>
      </c>
      <c r="P46" s="36">
        <f t="shared" si="80"/>
        <v>0</v>
      </c>
      <c r="Q46" s="73"/>
      <c r="R46" s="73"/>
      <c r="S46" s="26">
        <v>1.3204</v>
      </c>
      <c r="T46" s="20">
        <v>7.3999999999999996E-2</v>
      </c>
      <c r="U46" s="20">
        <v>1.044</v>
      </c>
      <c r="V46" s="19">
        <f t="shared" si="63"/>
        <v>1.1693281016893131</v>
      </c>
      <c r="W46" s="19">
        <f t="shared" si="81"/>
        <v>0.64013733316259835</v>
      </c>
      <c r="X46" s="19">
        <f t="shared" si="82"/>
        <v>1.2802746663251967</v>
      </c>
      <c r="Y46" s="19">
        <f t="shared" si="83"/>
        <v>1.9204119994877951</v>
      </c>
      <c r="Z46" s="36">
        <f t="shared" si="84"/>
        <v>3.8424554637010153E-2</v>
      </c>
      <c r="AA46" s="73"/>
      <c r="AB46" s="73"/>
      <c r="AC46" s="26">
        <v>1.2428999999999999</v>
      </c>
      <c r="AD46" s="20">
        <v>0.09</v>
      </c>
      <c r="AE46" s="20">
        <v>1.042</v>
      </c>
      <c r="AF46" s="19">
        <f t="shared" si="64"/>
        <v>1.167088009540483</v>
      </c>
      <c r="AG46" s="19">
        <f t="shared" si="85"/>
        <v>0.56502666215444897</v>
      </c>
      <c r="AH46" s="19">
        <f t="shared" si="86"/>
        <v>2.2601066486177959</v>
      </c>
      <c r="AI46" s="19">
        <f t="shared" si="87"/>
        <v>2.8251333107722449</v>
      </c>
      <c r="AJ46" s="36">
        <f t="shared" si="88"/>
        <v>9.3107371954814597E-2</v>
      </c>
      <c r="AK46" s="73"/>
      <c r="AL46" s="73"/>
      <c r="AM46" s="26">
        <v>1.0386</v>
      </c>
      <c r="AN46" s="20">
        <v>6.7000000000000004E-2</v>
      </c>
      <c r="AO46" s="20">
        <v>1.0469999999999999</v>
      </c>
      <c r="AP46" s="19">
        <f t="shared" si="65"/>
        <v>1.1726882399125582</v>
      </c>
      <c r="AQ46" s="19">
        <f t="shared" si="89"/>
        <v>0.39833743954235107</v>
      </c>
      <c r="AR46" s="19">
        <f t="shared" si="90"/>
        <v>2.3900246372541063</v>
      </c>
      <c r="AS46" s="19">
        <f t="shared" si="91"/>
        <v>2.7883620767964574</v>
      </c>
      <c r="AT46" s="36">
        <f t="shared" si="92"/>
        <v>0.10497008435097967</v>
      </c>
      <c r="AU46" s="17">
        <f t="shared" si="110"/>
        <v>48.539239294893868</v>
      </c>
      <c r="AV46" s="76">
        <f t="shared" si="67"/>
        <v>4.9239021294376309E-2</v>
      </c>
      <c r="AW46" s="26">
        <v>0.92500000000000004</v>
      </c>
      <c r="AX46" s="20">
        <v>8.3000000000000004E-2</v>
      </c>
      <c r="AY46" s="20">
        <v>1.044</v>
      </c>
      <c r="AZ46" s="19">
        <f t="shared" si="68"/>
        <v>1.1693281016893131</v>
      </c>
      <c r="BA46" s="19">
        <f t="shared" si="93"/>
        <v>0.3141561676476271</v>
      </c>
      <c r="BB46" s="19">
        <f t="shared" si="94"/>
        <v>2.5132493411810168</v>
      </c>
      <c r="BC46" s="19">
        <f t="shared" si="95"/>
        <v>2.8274055088286438</v>
      </c>
      <c r="BD46" s="36">
        <f t="shared" si="96"/>
        <v>0.17239124512820775</v>
      </c>
      <c r="BE46" s="17">
        <f t="shared" si="111"/>
        <v>44.955424408698676</v>
      </c>
      <c r="BF46" s="76">
        <f t="shared" si="70"/>
        <v>5.5905363462539444E-2</v>
      </c>
      <c r="BG46" s="26">
        <v>0.73550000000000004</v>
      </c>
      <c r="BH46" s="20">
        <v>7.3999999999999996E-2</v>
      </c>
      <c r="BI46" s="20">
        <v>1.044</v>
      </c>
      <c r="BJ46" s="19">
        <f t="shared" si="71"/>
        <v>1.1693281016893131</v>
      </c>
      <c r="BK46" s="19">
        <f t="shared" si="97"/>
        <v>0.19862205871696392</v>
      </c>
      <c r="BL46" s="19">
        <f t="shared" si="98"/>
        <v>1.986220587169639</v>
      </c>
      <c r="BM46" s="19">
        <f t="shared" si="99"/>
        <v>2.184842645886603</v>
      </c>
      <c r="BN46" s="36">
        <f t="shared" si="100"/>
        <v>0.19212277318505075</v>
      </c>
      <c r="BO46" s="17">
        <f t="shared" si="108"/>
        <v>38.977141653998032</v>
      </c>
      <c r="BP46" s="76">
        <f t="shared" si="73"/>
        <v>5.0958600422817434E-2</v>
      </c>
      <c r="BQ46" s="26">
        <v>0.64380000000000004</v>
      </c>
      <c r="BR46" s="20">
        <v>9.0999999999999998E-2</v>
      </c>
      <c r="BS46" s="20">
        <v>1.0409999999999999</v>
      </c>
      <c r="BT46" s="19">
        <f t="shared" si="101"/>
        <v>1.1659679634660678</v>
      </c>
      <c r="BU46" s="19">
        <f t="shared" si="102"/>
        <v>0.15130891996113249</v>
      </c>
      <c r="BV46" s="19">
        <f t="shared" si="103"/>
        <v>1.8157070395335899</v>
      </c>
      <c r="BW46" s="19">
        <f t="shared" si="104"/>
        <v>1.9670159594947223</v>
      </c>
      <c r="BX46" s="36">
        <f t="shared" si="105"/>
        <v>0.28188387117919578</v>
      </c>
      <c r="BY46" s="17">
        <f t="shared" si="112"/>
        <v>36.084220658715459</v>
      </c>
      <c r="BZ46" s="76">
        <f t="shared" si="75"/>
        <v>5.0318588191402169E-2</v>
      </c>
    </row>
    <row r="47" spans="2:78" ht="20.100000000000001" customHeight="1">
      <c r="B47" s="2"/>
      <c r="C47" s="2"/>
      <c r="D47" s="2"/>
      <c r="E47" s="38">
        <v>46</v>
      </c>
      <c r="F47" s="20">
        <f t="shared" si="76"/>
        <v>0.91460000000000008</v>
      </c>
      <c r="G47" s="20">
        <f t="shared" si="60"/>
        <v>11.522993696962944</v>
      </c>
      <c r="H47" s="29">
        <f t="shared" si="61"/>
        <v>81798.732394366205</v>
      </c>
      <c r="I47" s="26">
        <v>1.8447</v>
      </c>
      <c r="J47" s="20">
        <v>0.14099999999999999</v>
      </c>
      <c r="K47" s="20">
        <v>1.0189999999999999</v>
      </c>
      <c r="L47" s="19">
        <f t="shared" si="62"/>
        <v>1.1413269498289367</v>
      </c>
      <c r="M47" s="19">
        <f t="shared" si="77"/>
        <v>1.1903124911738017</v>
      </c>
      <c r="N47" s="19">
        <f t="shared" si="78"/>
        <v>0</v>
      </c>
      <c r="O47" s="19">
        <f t="shared" si="79"/>
        <v>1.1903124911738017</v>
      </c>
      <c r="P47" s="36">
        <f t="shared" si="80"/>
        <v>0</v>
      </c>
      <c r="Q47" s="73"/>
      <c r="R47" s="73"/>
      <c r="S47" s="26">
        <v>1.6901999999999999</v>
      </c>
      <c r="T47" s="20">
        <v>8.5000000000000006E-2</v>
      </c>
      <c r="U47" s="20">
        <v>1.0660000000000001</v>
      </c>
      <c r="V47" s="19">
        <f t="shared" si="63"/>
        <v>1.1939691153264442</v>
      </c>
      <c r="W47" s="19">
        <f t="shared" si="81"/>
        <v>1.0935829528992014</v>
      </c>
      <c r="X47" s="19">
        <f t="shared" si="82"/>
        <v>2.1871659057984028</v>
      </c>
      <c r="Y47" s="19">
        <f t="shared" si="83"/>
        <v>3.2807488586976041</v>
      </c>
      <c r="Z47" s="36">
        <f t="shared" si="84"/>
        <v>4.6016063164494969E-2</v>
      </c>
      <c r="AA47" s="73"/>
      <c r="AB47" s="73"/>
      <c r="AC47" s="26">
        <v>1.5241</v>
      </c>
      <c r="AD47" s="20">
        <v>6.6000000000000003E-2</v>
      </c>
      <c r="AE47" s="20">
        <v>1.085</v>
      </c>
      <c r="AF47" s="19">
        <f t="shared" si="64"/>
        <v>1.21524999074033</v>
      </c>
      <c r="AG47" s="19">
        <f t="shared" si="85"/>
        <v>0.92118642653450422</v>
      </c>
      <c r="AH47" s="19">
        <f t="shared" si="86"/>
        <v>3.6847457061380169</v>
      </c>
      <c r="AI47" s="19">
        <f t="shared" si="87"/>
        <v>4.6059321326725211</v>
      </c>
      <c r="AJ47" s="36">
        <f t="shared" si="88"/>
        <v>7.4030304034429367E-2</v>
      </c>
      <c r="AK47" s="73"/>
      <c r="AL47" s="73"/>
      <c r="AM47" s="26">
        <v>1.3804000000000001</v>
      </c>
      <c r="AN47" s="20">
        <v>5.5E-2</v>
      </c>
      <c r="AO47" s="20">
        <v>1.103</v>
      </c>
      <c r="AP47" s="19">
        <f t="shared" si="65"/>
        <v>1.2354108200798011</v>
      </c>
      <c r="AQ47" s="19">
        <f t="shared" si="89"/>
        <v>0.7809478861339223</v>
      </c>
      <c r="AR47" s="19">
        <f t="shared" si="90"/>
        <v>4.6856873168035342</v>
      </c>
      <c r="AS47" s="19">
        <f t="shared" si="91"/>
        <v>5.4666352029374563</v>
      </c>
      <c r="AT47" s="36">
        <f t="shared" si="92"/>
        <v>9.5633729916777863E-2</v>
      </c>
      <c r="AU47" s="17">
        <f t="shared" si="110"/>
        <v>67.839502180802043</v>
      </c>
      <c r="AV47" s="76">
        <f t="shared" si="67"/>
        <v>6.9070190172025481E-2</v>
      </c>
      <c r="AW47" s="26">
        <v>1.2210000000000001</v>
      </c>
      <c r="AX47" s="20">
        <v>4.4999999999999998E-2</v>
      </c>
      <c r="AY47" s="20">
        <v>1.1080000000000001</v>
      </c>
      <c r="AZ47" s="19">
        <f t="shared" si="68"/>
        <v>1.2410110504518763</v>
      </c>
      <c r="BA47" s="19">
        <f t="shared" si="93"/>
        <v>0.61655521608235886</v>
      </c>
      <c r="BB47" s="19">
        <f t="shared" si="94"/>
        <v>4.9324417286588709</v>
      </c>
      <c r="BC47" s="19">
        <f t="shared" si="95"/>
        <v>5.54899694474123</v>
      </c>
      <c r="BD47" s="36">
        <f t="shared" si="96"/>
        <v>0.1052757032684225</v>
      </c>
      <c r="BE47" s="17">
        <f t="shared" si="111"/>
        <v>62.088801985301167</v>
      </c>
      <c r="BF47" s="76">
        <f t="shared" si="70"/>
        <v>7.9441728152953764E-2</v>
      </c>
      <c r="BG47" s="26">
        <v>1.0775999999999999</v>
      </c>
      <c r="BH47" s="20">
        <v>5.8999999999999997E-2</v>
      </c>
      <c r="BI47" s="20">
        <v>1.125</v>
      </c>
      <c r="BJ47" s="19">
        <f t="shared" si="71"/>
        <v>1.2600518337169322</v>
      </c>
      <c r="BK47" s="19">
        <f t="shared" si="97"/>
        <v>0.49508678925429928</v>
      </c>
      <c r="BL47" s="19">
        <f t="shared" si="98"/>
        <v>4.9508678925429921</v>
      </c>
      <c r="BM47" s="19">
        <f t="shared" si="99"/>
        <v>5.445954681797291</v>
      </c>
      <c r="BN47" s="36">
        <f t="shared" si="100"/>
        <v>0.17787019708877852</v>
      </c>
      <c r="BO47" s="17">
        <f t="shared" si="108"/>
        <v>56.915336439285944</v>
      </c>
      <c r="BP47" s="76">
        <f t="shared" si="73"/>
        <v>8.698653477739339E-2</v>
      </c>
      <c r="BQ47" s="26">
        <v>0.58099999999999996</v>
      </c>
      <c r="BR47" s="20">
        <v>9.9000000000000005E-2</v>
      </c>
      <c r="BS47" s="20">
        <v>1.032</v>
      </c>
      <c r="BT47" s="19">
        <f t="shared" si="101"/>
        <v>1.1558875487963325</v>
      </c>
      <c r="BU47" s="19">
        <f t="shared" si="102"/>
        <v>0.12110798738788464</v>
      </c>
      <c r="BV47" s="19">
        <f t="shared" si="103"/>
        <v>1.4532958486546157</v>
      </c>
      <c r="BW47" s="19">
        <f t="shared" si="104"/>
        <v>1.5744038360425003</v>
      </c>
      <c r="BX47" s="36">
        <f t="shared" si="105"/>
        <v>0.30138522997544093</v>
      </c>
      <c r="BY47" s="17">
        <f t="shared" si="112"/>
        <v>38.999416005874821</v>
      </c>
      <c r="BZ47" s="76">
        <f t="shared" si="75"/>
        <v>3.726455412654623E-2</v>
      </c>
    </row>
    <row r="48" spans="2:78" ht="20.100000000000001" customHeight="1">
      <c r="B48" s="2"/>
      <c r="C48" s="2"/>
      <c r="D48" s="2"/>
      <c r="E48" s="38">
        <v>48</v>
      </c>
      <c r="F48" s="20">
        <f t="shared" si="76"/>
        <v>0.9546</v>
      </c>
      <c r="G48" s="20">
        <f t="shared" si="60"/>
        <v>12.02695143573237</v>
      </c>
      <c r="H48" s="29">
        <f t="shared" si="61"/>
        <v>85376.1971830986</v>
      </c>
      <c r="I48" s="22">
        <v>2.3683000000000001</v>
      </c>
      <c r="J48" s="19">
        <v>5.8000000000000003E-2</v>
      </c>
      <c r="K48" s="19">
        <v>0.99</v>
      </c>
      <c r="L48" s="19">
        <f t="shared" si="62"/>
        <v>1.1088456136709004</v>
      </c>
      <c r="M48" s="19">
        <f t="shared" si="77"/>
        <v>1.8518463365750151</v>
      </c>
      <c r="N48" s="19">
        <f t="shared" si="78"/>
        <v>0</v>
      </c>
      <c r="O48" s="19">
        <f t="shared" si="79"/>
        <v>1.8518463365750151</v>
      </c>
      <c r="P48" s="36">
        <f t="shared" si="80"/>
        <v>0</v>
      </c>
      <c r="Q48" s="73"/>
      <c r="R48" s="73"/>
      <c r="S48" s="22">
        <v>1.6612</v>
      </c>
      <c r="T48" s="19">
        <v>0.19700000000000001</v>
      </c>
      <c r="U48" s="19">
        <v>0.96899999999999997</v>
      </c>
      <c r="V48" s="19">
        <f t="shared" si="63"/>
        <v>1.0853246461081842</v>
      </c>
      <c r="W48" s="19">
        <f t="shared" si="81"/>
        <v>0.8728759476686031</v>
      </c>
      <c r="X48" s="19">
        <f t="shared" si="82"/>
        <v>1.7457518953372062</v>
      </c>
      <c r="Y48" s="19">
        <f t="shared" si="83"/>
        <v>2.6186278430058092</v>
      </c>
      <c r="Z48" s="36">
        <f t="shared" si="84"/>
        <v>8.8123128263082412E-2</v>
      </c>
      <c r="AA48" s="73"/>
      <c r="AB48" s="73"/>
      <c r="AC48" s="22">
        <v>1.6700999999999999</v>
      </c>
      <c r="AD48" s="19">
        <v>0.222</v>
      </c>
      <c r="AE48" s="19">
        <v>0.97399999999999998</v>
      </c>
      <c r="AF48" s="19">
        <f t="shared" si="64"/>
        <v>1.0909248764802595</v>
      </c>
      <c r="AG48" s="19">
        <f t="shared" si="85"/>
        <v>0.89138227383608748</v>
      </c>
      <c r="AH48" s="19">
        <f t="shared" si="86"/>
        <v>3.5655290953443499</v>
      </c>
      <c r="AI48" s="19">
        <f t="shared" si="87"/>
        <v>4.4569113691804372</v>
      </c>
      <c r="AJ48" s="36">
        <f t="shared" si="88"/>
        <v>0.2006674857688171</v>
      </c>
      <c r="AK48" s="73"/>
      <c r="AL48" s="73"/>
      <c r="AM48" s="26">
        <v>1.1388</v>
      </c>
      <c r="AN48" s="20">
        <v>0.19500000000000001</v>
      </c>
      <c r="AO48" s="20">
        <v>0.95399999999999996</v>
      </c>
      <c r="AP48" s="19">
        <f t="shared" si="65"/>
        <v>1.0685239549919585</v>
      </c>
      <c r="AQ48" s="19">
        <f t="shared" si="89"/>
        <v>0.39760587596678809</v>
      </c>
      <c r="AR48" s="19">
        <f t="shared" si="90"/>
        <v>2.3856352558007283</v>
      </c>
      <c r="AS48" s="19">
        <f t="shared" si="91"/>
        <v>2.7832411317675163</v>
      </c>
      <c r="AT48" s="36">
        <f t="shared" si="92"/>
        <v>0.25364642227555068</v>
      </c>
      <c r="AU48" s="17">
        <f t="shared" si="110"/>
        <v>67.22472960353025</v>
      </c>
      <c r="AV48" s="76">
        <f t="shared" si="67"/>
        <v>3.5487465250815212E-2</v>
      </c>
      <c r="AW48" s="26">
        <v>0.87849999999999995</v>
      </c>
      <c r="AX48" s="20">
        <v>9.9000000000000005E-2</v>
      </c>
      <c r="AY48" s="20">
        <v>0.90700000000000003</v>
      </c>
      <c r="AZ48" s="19">
        <f t="shared" si="68"/>
        <v>1.0158817894944512</v>
      </c>
      <c r="BA48" s="19">
        <f t="shared" si="93"/>
        <v>0.21387461135303376</v>
      </c>
      <c r="BB48" s="19">
        <f t="shared" si="94"/>
        <v>1.7109968908242701</v>
      </c>
      <c r="BC48" s="19">
        <f t="shared" si="95"/>
        <v>1.9248715021773037</v>
      </c>
      <c r="BD48" s="36">
        <f t="shared" si="96"/>
        <v>0.15519791607454639</v>
      </c>
      <c r="BE48" s="17">
        <f t="shared" si="111"/>
        <v>56.547040370067393</v>
      </c>
      <c r="BF48" s="76">
        <f t="shared" si="70"/>
        <v>3.0257938870483645E-2</v>
      </c>
      <c r="BG48" s="22">
        <v>0.85619999999999996</v>
      </c>
      <c r="BH48" s="19">
        <v>0.20399999999999999</v>
      </c>
      <c r="BI48" s="19">
        <v>1.01</v>
      </c>
      <c r="BJ48" s="19">
        <f t="shared" si="71"/>
        <v>1.1312465351592014</v>
      </c>
      <c r="BK48" s="19">
        <f t="shared" si="97"/>
        <v>0.25191517070384273</v>
      </c>
      <c r="BL48" s="19">
        <f t="shared" si="98"/>
        <v>2.5191517070384273</v>
      </c>
      <c r="BM48" s="19">
        <f t="shared" si="99"/>
        <v>2.7710668777422702</v>
      </c>
      <c r="BN48" s="36">
        <f t="shared" si="100"/>
        <v>0.49570014362507497</v>
      </c>
      <c r="BO48" s="17">
        <f t="shared" si="108"/>
        <v>55.632278672386953</v>
      </c>
      <c r="BP48" s="76">
        <f t="shared" si="73"/>
        <v>4.5282195285824355E-2</v>
      </c>
      <c r="BQ48" s="22">
        <v>0.54759999999999998</v>
      </c>
      <c r="BR48" s="19">
        <v>0.126</v>
      </c>
      <c r="BS48" s="19">
        <v>0.98799999999999999</v>
      </c>
      <c r="BT48" s="19">
        <f t="shared" si="101"/>
        <v>1.1066055215220703</v>
      </c>
      <c r="BU48" s="19">
        <f t="shared" si="102"/>
        <v>9.8605671662045202E-2</v>
      </c>
      <c r="BV48" s="19">
        <f t="shared" si="103"/>
        <v>1.1832680599445424</v>
      </c>
      <c r="BW48" s="19">
        <f t="shared" si="104"/>
        <v>1.2818737316065876</v>
      </c>
      <c r="BX48" s="36">
        <f t="shared" si="105"/>
        <v>0.35157000089866131</v>
      </c>
      <c r="BY48" s="17">
        <f t="shared" si="112"/>
        <v>42.973289439015311</v>
      </c>
      <c r="BZ48" s="76">
        <f t="shared" si="75"/>
        <v>2.7534965914670174E-2</v>
      </c>
    </row>
    <row r="49" spans="2:78" ht="20.100000000000001" customHeight="1">
      <c r="B49" s="15"/>
      <c r="C49" s="2"/>
      <c r="D49" s="2"/>
      <c r="E49" s="38">
        <v>50</v>
      </c>
      <c r="F49" s="20">
        <f t="shared" si="76"/>
        <v>0.99460000000000004</v>
      </c>
      <c r="G49" s="20">
        <f t="shared" si="60"/>
        <v>12.530909174501796</v>
      </c>
      <c r="H49" s="29">
        <f t="shared" si="61"/>
        <v>88953.661971830996</v>
      </c>
      <c r="I49" s="22">
        <v>2.1919</v>
      </c>
      <c r="J49" s="19">
        <v>0.21</v>
      </c>
      <c r="K49" s="19">
        <v>0.997</v>
      </c>
      <c r="L49" s="19">
        <f t="shared" si="62"/>
        <v>1.1166859361918056</v>
      </c>
      <c r="M49" s="19">
        <f t="shared" si="77"/>
        <v>1.6087661418752199</v>
      </c>
      <c r="N49" s="19">
        <f t="shared" si="78"/>
        <v>0</v>
      </c>
      <c r="O49" s="19">
        <f t="shared" si="79"/>
        <v>1.6087661418752199</v>
      </c>
      <c r="P49" s="36">
        <f t="shared" si="80"/>
        <v>0</v>
      </c>
      <c r="Q49" s="73"/>
      <c r="R49" s="73"/>
      <c r="S49" s="22">
        <v>1.9615</v>
      </c>
      <c r="T49" s="19">
        <v>0.17399999999999999</v>
      </c>
      <c r="U49" s="19">
        <v>0.97499999999999998</v>
      </c>
      <c r="V49" s="19">
        <f t="shared" si="63"/>
        <v>1.0920449225546744</v>
      </c>
      <c r="W49" s="19">
        <f t="shared" si="81"/>
        <v>1.2321029117288556</v>
      </c>
      <c r="X49" s="19">
        <f t="shared" si="82"/>
        <v>2.4642058234577111</v>
      </c>
      <c r="Y49" s="19">
        <f t="shared" si="83"/>
        <v>3.6963087351865669</v>
      </c>
      <c r="Z49" s="36">
        <f t="shared" si="84"/>
        <v>7.8801521892167548E-2</v>
      </c>
      <c r="AA49" s="73"/>
      <c r="AB49" s="73"/>
      <c r="AC49" s="22">
        <v>1.4004000000000001</v>
      </c>
      <c r="AD49" s="19">
        <v>8.3000000000000004E-2</v>
      </c>
      <c r="AE49" s="19">
        <v>0.89</v>
      </c>
      <c r="AF49" s="19">
        <f t="shared" si="64"/>
        <v>0.9968410062293952</v>
      </c>
      <c r="AG49" s="19">
        <f t="shared" si="85"/>
        <v>0.52329350577877032</v>
      </c>
      <c r="AH49" s="19">
        <f t="shared" si="86"/>
        <v>2.0931740231150813</v>
      </c>
      <c r="AI49" s="19">
        <f t="shared" si="87"/>
        <v>2.6164675288938515</v>
      </c>
      <c r="AJ49" s="36">
        <f t="shared" si="88"/>
        <v>6.2641799732302342E-2</v>
      </c>
      <c r="AK49" s="73"/>
      <c r="AL49" s="73"/>
      <c r="AM49" s="22">
        <v>1.2931999999999999</v>
      </c>
      <c r="AN49" s="19">
        <v>0.06</v>
      </c>
      <c r="AO49" s="19">
        <v>0.879</v>
      </c>
      <c r="AP49" s="19">
        <f t="shared" si="65"/>
        <v>0.98452049941082964</v>
      </c>
      <c r="AQ49" s="19">
        <f t="shared" si="89"/>
        <v>0.43528156024333281</v>
      </c>
      <c r="AR49" s="19">
        <f t="shared" si="90"/>
        <v>2.6116893614599967</v>
      </c>
      <c r="AS49" s="19">
        <f t="shared" si="91"/>
        <v>3.0469709217033296</v>
      </c>
      <c r="AT49" s="36">
        <f t="shared" si="92"/>
        <v>6.6256178114709907E-2</v>
      </c>
      <c r="AU49" s="17">
        <f t="shared" si="110"/>
        <v>83.198005203587755</v>
      </c>
      <c r="AV49" s="76">
        <f t="shared" si="67"/>
        <v>3.1391249766976055E-2</v>
      </c>
      <c r="AW49" s="22">
        <v>1.1334</v>
      </c>
      <c r="AX49" s="19">
        <v>0.06</v>
      </c>
      <c r="AY49" s="19">
        <v>0.86799999999999999</v>
      </c>
      <c r="AZ49" s="19">
        <f t="shared" si="68"/>
        <v>0.97219999259226408</v>
      </c>
      <c r="BA49" s="19">
        <f t="shared" si="93"/>
        <v>0.32603707971285611</v>
      </c>
      <c r="BB49" s="19">
        <f t="shared" si="94"/>
        <v>2.6082966377028489</v>
      </c>
      <c r="BC49" s="19">
        <f t="shared" si="95"/>
        <v>2.9343337174157051</v>
      </c>
      <c r="BD49" s="36">
        <f t="shared" si="96"/>
        <v>8.6144353785517797E-2</v>
      </c>
      <c r="BE49" s="17">
        <f t="shared" si="111"/>
        <v>75.7838622013943</v>
      </c>
      <c r="BF49" s="76">
        <f t="shared" si="70"/>
        <v>3.4417573371641391E-2</v>
      </c>
      <c r="BG49" s="22">
        <v>1.02</v>
      </c>
      <c r="BH49" s="19">
        <v>7.1999999999999995E-2</v>
      </c>
      <c r="BI49" s="19">
        <v>0.85299999999999998</v>
      </c>
      <c r="BJ49" s="19">
        <f t="shared" si="71"/>
        <v>0.95539930147603835</v>
      </c>
      <c r="BK49" s="19">
        <f t="shared" si="97"/>
        <v>0.25501136354762011</v>
      </c>
      <c r="BL49" s="19">
        <f t="shared" si="98"/>
        <v>2.5501136354762011</v>
      </c>
      <c r="BM49" s="19">
        <f t="shared" si="99"/>
        <v>2.8051249990238212</v>
      </c>
      <c r="BN49" s="36">
        <f t="shared" si="100"/>
        <v>0.12478911034197242</v>
      </c>
      <c r="BO49" s="17">
        <f t="shared" si="108"/>
        <v>70.522511660413471</v>
      </c>
      <c r="BP49" s="76">
        <f t="shared" si="73"/>
        <v>3.6160278121626532E-2</v>
      </c>
      <c r="BQ49" s="22">
        <v>0.88260000000000005</v>
      </c>
      <c r="BR49" s="19">
        <v>0.05</v>
      </c>
      <c r="BS49" s="19">
        <v>0.84899999999999998</v>
      </c>
      <c r="BT49" s="19">
        <f t="shared" si="101"/>
        <v>0.95091911717837807</v>
      </c>
      <c r="BU49" s="19">
        <f t="shared" si="102"/>
        <v>0.18914913270609898</v>
      </c>
      <c r="BV49" s="19">
        <f t="shared" si="103"/>
        <v>2.2697895924731877</v>
      </c>
      <c r="BW49" s="19">
        <f t="shared" si="104"/>
        <v>2.4589387251792867</v>
      </c>
      <c r="BX49" s="36">
        <f t="shared" si="105"/>
        <v>0.10301791612849308</v>
      </c>
      <c r="BY49" s="17">
        <f t="shared" si="112"/>
        <v>64.147647777426087</v>
      </c>
      <c r="BZ49" s="76">
        <f t="shared" si="75"/>
        <v>3.5383832005012959E-2</v>
      </c>
    </row>
    <row r="50" spans="2:78" ht="20.100000000000001" customHeight="1">
      <c r="B50" s="15"/>
      <c r="C50" s="2"/>
      <c r="D50" s="16"/>
      <c r="E50" s="38">
        <v>52</v>
      </c>
      <c r="F50" s="20">
        <f t="shared" si="76"/>
        <v>1.0346</v>
      </c>
      <c r="G50" s="20">
        <f t="shared" si="60"/>
        <v>13.034866913271221</v>
      </c>
      <c r="H50" s="29">
        <f t="shared" si="61"/>
        <v>92531.126760563377</v>
      </c>
      <c r="I50" s="26">
        <v>1.9763999999999999</v>
      </c>
      <c r="J50" s="20">
        <v>0.187</v>
      </c>
      <c r="K50" s="19">
        <v>0.96</v>
      </c>
      <c r="L50" s="19">
        <f t="shared" si="62"/>
        <v>1.0752442314384487</v>
      </c>
      <c r="M50" s="19">
        <f t="shared" si="77"/>
        <v>1.2126997389804055</v>
      </c>
      <c r="N50" s="19">
        <f t="shared" si="78"/>
        <v>0</v>
      </c>
      <c r="O50" s="19">
        <f t="shared" si="79"/>
        <v>1.2126997389804055</v>
      </c>
      <c r="P50" s="36">
        <f t="shared" si="80"/>
        <v>0</v>
      </c>
      <c r="Q50" s="73"/>
      <c r="R50" s="73"/>
      <c r="S50" s="26">
        <v>2.1597</v>
      </c>
      <c r="T50" s="20">
        <v>7.9000000000000001E-2</v>
      </c>
      <c r="U50" s="19">
        <v>0.995</v>
      </c>
      <c r="V50" s="19">
        <f t="shared" si="63"/>
        <v>1.1144458440429756</v>
      </c>
      <c r="W50" s="19">
        <f t="shared" si="81"/>
        <v>1.5555864288176713</v>
      </c>
      <c r="X50" s="19">
        <f t="shared" si="82"/>
        <v>3.1111728576353426</v>
      </c>
      <c r="Y50" s="19">
        <f t="shared" si="83"/>
        <v>4.6667592864530141</v>
      </c>
      <c r="Z50" s="36">
        <f t="shared" si="84"/>
        <v>3.7260560038040076E-2</v>
      </c>
      <c r="AA50" s="73"/>
      <c r="AB50" s="73"/>
      <c r="AC50" s="26">
        <v>2.0615000000000001</v>
      </c>
      <c r="AD50" s="20">
        <v>5.7000000000000002E-2</v>
      </c>
      <c r="AE50" s="19">
        <v>0.99199999999999999</v>
      </c>
      <c r="AF50" s="19">
        <f t="shared" si="64"/>
        <v>1.1110857058197303</v>
      </c>
      <c r="AG50" s="19">
        <f t="shared" si="85"/>
        <v>1.4088058623657556</v>
      </c>
      <c r="AH50" s="19">
        <f t="shared" si="86"/>
        <v>5.6352234494630222</v>
      </c>
      <c r="AI50" s="19">
        <f t="shared" si="87"/>
        <v>7.044029311828778</v>
      </c>
      <c r="AJ50" s="36">
        <f t="shared" si="88"/>
        <v>5.3444660307749817E-2</v>
      </c>
      <c r="AK50" s="73"/>
      <c r="AL50" s="73"/>
      <c r="AM50" s="22">
        <v>1.9406000000000001</v>
      </c>
      <c r="AN50" s="19">
        <v>3.3000000000000002E-2</v>
      </c>
      <c r="AO50" s="19">
        <v>0.99</v>
      </c>
      <c r="AP50" s="19">
        <f t="shared" si="65"/>
        <v>1.1088456136709004</v>
      </c>
      <c r="AQ50" s="19">
        <f t="shared" si="89"/>
        <v>1.243379122447074</v>
      </c>
      <c r="AR50" s="19">
        <f t="shared" si="90"/>
        <v>7.4602747346824438</v>
      </c>
      <c r="AS50" s="19">
        <f t="shared" si="91"/>
        <v>8.7036538571295186</v>
      </c>
      <c r="AT50" s="36">
        <f t="shared" si="92"/>
        <v>4.6225509769252396E-2</v>
      </c>
      <c r="AU50" s="17">
        <f t="shared" si="110"/>
        <v>127.45381745001828</v>
      </c>
      <c r="AV50" s="76">
        <f t="shared" si="67"/>
        <v>5.8533160355185375E-2</v>
      </c>
      <c r="AW50" s="26">
        <v>1.7556</v>
      </c>
      <c r="AX50" s="20">
        <v>5.2999999999999999E-2</v>
      </c>
      <c r="AY50" s="19">
        <v>0.98299999999999998</v>
      </c>
      <c r="AZ50" s="19">
        <f t="shared" si="68"/>
        <v>1.101005291149995</v>
      </c>
      <c r="BA50" s="19">
        <f t="shared" si="93"/>
        <v>1.0032734224818403</v>
      </c>
      <c r="BB50" s="19">
        <f t="shared" si="94"/>
        <v>8.0261873798547221</v>
      </c>
      <c r="BC50" s="19">
        <f t="shared" si="95"/>
        <v>9.0294608023365619</v>
      </c>
      <c r="BD50" s="36">
        <f t="shared" si="96"/>
        <v>9.7593079465167751E-2</v>
      </c>
      <c r="BE50" s="17">
        <f t="shared" si="111"/>
        <v>117.79268648703646</v>
      </c>
      <c r="BF50" s="76">
        <f t="shared" si="70"/>
        <v>6.8138248810022978E-2</v>
      </c>
      <c r="BG50" s="26">
        <v>1.488</v>
      </c>
      <c r="BH50" s="20">
        <v>7.5999999999999998E-2</v>
      </c>
      <c r="BI50" s="19">
        <v>0.97399999999999998</v>
      </c>
      <c r="BJ50" s="19">
        <f t="shared" si="71"/>
        <v>1.0909248764802595</v>
      </c>
      <c r="BK50" s="19">
        <f t="shared" si="97"/>
        <v>0.7075952416486313</v>
      </c>
      <c r="BL50" s="19">
        <f t="shared" si="98"/>
        <v>7.075952416486313</v>
      </c>
      <c r="BM50" s="19">
        <f t="shared" si="99"/>
        <v>7.7835476581349443</v>
      </c>
      <c r="BN50" s="36">
        <f t="shared" si="100"/>
        <v>0.17174244277511375</v>
      </c>
      <c r="BO50" s="17">
        <f t="shared" si="108"/>
        <v>103.81799110490712</v>
      </c>
      <c r="BP50" s="76">
        <f t="shared" si="73"/>
        <v>6.8157285083046235E-2</v>
      </c>
      <c r="BQ50" s="26">
        <v>1.0172000000000001</v>
      </c>
      <c r="BR50" s="20">
        <v>0.16800000000000001</v>
      </c>
      <c r="BS50" s="19">
        <v>0.95799999999999996</v>
      </c>
      <c r="BT50" s="19">
        <f t="shared" si="101"/>
        <v>1.0730041392896186</v>
      </c>
      <c r="BU50" s="19">
        <f t="shared" si="102"/>
        <v>0.31989308244188891</v>
      </c>
      <c r="BV50" s="19">
        <f t="shared" si="103"/>
        <v>3.8387169893026667</v>
      </c>
      <c r="BW50" s="19">
        <f t="shared" si="104"/>
        <v>4.1586100717445555</v>
      </c>
      <c r="BX50" s="36">
        <f t="shared" si="105"/>
        <v>0.44072498907915097</v>
      </c>
      <c r="BY50" s="17">
        <f t="shared" si="112"/>
        <v>79.231718362356702</v>
      </c>
      <c r="BZ50" s="76">
        <f t="shared" si="75"/>
        <v>4.8449245689040313E-2</v>
      </c>
    </row>
    <row r="51" spans="2:78" ht="20.100000000000001" customHeight="1">
      <c r="B51" s="15"/>
      <c r="C51" s="2"/>
      <c r="D51" s="16"/>
      <c r="E51" s="38">
        <v>54</v>
      </c>
      <c r="F51" s="20">
        <f t="shared" si="76"/>
        <v>1.0746</v>
      </c>
      <c r="G51" s="20">
        <f t="shared" si="60"/>
        <v>13.538824652040649</v>
      </c>
      <c r="H51" s="29">
        <f t="shared" si="61"/>
        <v>96108.591549295772</v>
      </c>
      <c r="I51" s="22">
        <v>1.9664999999999999</v>
      </c>
      <c r="J51" s="19">
        <v>0.111</v>
      </c>
      <c r="K51" s="19">
        <v>0.93500000000000005</v>
      </c>
      <c r="L51" s="19">
        <f t="shared" si="62"/>
        <v>1.0472430795780725</v>
      </c>
      <c r="M51" s="19">
        <f t="shared" si="77"/>
        <v>1.138865011932908</v>
      </c>
      <c r="N51" s="19">
        <f t="shared" si="78"/>
        <v>0</v>
      </c>
      <c r="O51" s="19">
        <f t="shared" si="79"/>
        <v>1.138865011932908</v>
      </c>
      <c r="P51" s="36">
        <f t="shared" si="80"/>
        <v>0</v>
      </c>
      <c r="Q51" s="73"/>
      <c r="R51" s="73"/>
      <c r="S51" s="22">
        <v>2.1554000000000002</v>
      </c>
      <c r="T51" s="19">
        <v>0.13100000000000001</v>
      </c>
      <c r="U51" s="19">
        <v>0.99299999999999999</v>
      </c>
      <c r="V51" s="19">
        <f t="shared" si="63"/>
        <v>1.1122057518941455</v>
      </c>
      <c r="W51" s="19">
        <f t="shared" si="81"/>
        <v>1.5431757200711975</v>
      </c>
      <c r="X51" s="19">
        <f t="shared" si="82"/>
        <v>3.086351440142395</v>
      </c>
      <c r="Y51" s="19">
        <f t="shared" si="83"/>
        <v>4.629527160213593</v>
      </c>
      <c r="Z51" s="36">
        <f t="shared" si="84"/>
        <v>6.1538359994212768E-2</v>
      </c>
      <c r="AA51" s="73"/>
      <c r="AB51" s="73"/>
      <c r="AC51" s="22">
        <v>1.7861</v>
      </c>
      <c r="AD51" s="19">
        <v>0.214</v>
      </c>
      <c r="AE51" s="19">
        <v>0.91100000000000003</v>
      </c>
      <c r="AF51" s="19">
        <f t="shared" si="64"/>
        <v>1.0203619737921112</v>
      </c>
      <c r="AG51" s="19">
        <f t="shared" si="85"/>
        <v>0.89188615534533333</v>
      </c>
      <c r="AH51" s="19">
        <f t="shared" si="86"/>
        <v>3.5675446213813333</v>
      </c>
      <c r="AI51" s="19">
        <f t="shared" si="87"/>
        <v>4.4594307767266663</v>
      </c>
      <c r="AJ51" s="36">
        <f t="shared" si="88"/>
        <v>0.16922193172921857</v>
      </c>
      <c r="AK51" s="73"/>
      <c r="AL51" s="73"/>
      <c r="AM51" s="26">
        <v>1.4846999999999999</v>
      </c>
      <c r="AN51" s="20">
        <v>8.1000000000000003E-2</v>
      </c>
      <c r="AO51" s="19">
        <v>0.85399999999999998</v>
      </c>
      <c r="AP51" s="19">
        <f t="shared" si="65"/>
        <v>0.95651934755045331</v>
      </c>
      <c r="AQ51" s="19">
        <f t="shared" si="89"/>
        <v>0.5415696099372227</v>
      </c>
      <c r="AR51" s="19">
        <f t="shared" si="90"/>
        <v>3.2494176596233362</v>
      </c>
      <c r="AS51" s="19">
        <f t="shared" si="91"/>
        <v>3.7909872695605591</v>
      </c>
      <c r="AT51" s="36">
        <f t="shared" si="92"/>
        <v>8.4430262666847194E-2</v>
      </c>
      <c r="AU51" s="17">
        <f t="shared" si="110"/>
        <v>116.1379610218525</v>
      </c>
      <c r="AV51" s="76">
        <f t="shared" si="67"/>
        <v>2.7978945308088594E-2</v>
      </c>
      <c r="AW51" s="22">
        <v>1.4161999999999999</v>
      </c>
      <c r="AX51" s="19">
        <v>7.0000000000000007E-2</v>
      </c>
      <c r="AY51" s="19">
        <v>0.83699999999999997</v>
      </c>
      <c r="AZ51" s="19">
        <f t="shared" si="68"/>
        <v>0.93747856428539744</v>
      </c>
      <c r="BA51" s="19">
        <f t="shared" si="93"/>
        <v>0.47332694008423098</v>
      </c>
      <c r="BB51" s="19">
        <f t="shared" si="94"/>
        <v>3.7866155206738479</v>
      </c>
      <c r="BC51" s="19">
        <f t="shared" si="95"/>
        <v>4.2599424607580785</v>
      </c>
      <c r="BD51" s="36">
        <f t="shared" si="96"/>
        <v>9.345124093696798E-2</v>
      </c>
      <c r="BE51" s="17">
        <f t="shared" si="111"/>
        <v>112.12957167837644</v>
      </c>
      <c r="BF51" s="76">
        <f t="shared" si="70"/>
        <v>3.3769998975248697E-2</v>
      </c>
      <c r="BG51" s="22">
        <v>1.3811</v>
      </c>
      <c r="BH51" s="19">
        <v>4.7E-2</v>
      </c>
      <c r="BI51" s="19">
        <v>0.82199999999999995</v>
      </c>
      <c r="BJ51" s="19">
        <f t="shared" si="71"/>
        <v>0.92067787316917171</v>
      </c>
      <c r="BK51" s="19">
        <f t="shared" si="97"/>
        <v>0.43416520304037259</v>
      </c>
      <c r="BL51" s="19">
        <f t="shared" si="98"/>
        <v>4.3416520304037256</v>
      </c>
      <c r="BM51" s="19">
        <f t="shared" si="99"/>
        <v>4.7758172334440978</v>
      </c>
      <c r="BN51" s="36">
        <f t="shared" si="100"/>
        <v>7.5646288160535785E-2</v>
      </c>
      <c r="BO51" s="17">
        <f t="shared" si="108"/>
        <v>110.07563786879969</v>
      </c>
      <c r="BP51" s="76">
        <f t="shared" si="73"/>
        <v>3.94424426191251E-2</v>
      </c>
      <c r="BQ51" s="22">
        <v>1.3857999999999999</v>
      </c>
      <c r="BR51" s="19">
        <v>6.5000000000000002E-2</v>
      </c>
      <c r="BS51" s="19">
        <v>0.80100000000000005</v>
      </c>
      <c r="BT51" s="19">
        <f t="shared" si="101"/>
        <v>0.89715690560645578</v>
      </c>
      <c r="BU51" s="19">
        <f t="shared" si="102"/>
        <v>0.41507566631495751</v>
      </c>
      <c r="BV51" s="19">
        <f t="shared" si="103"/>
        <v>4.9809079957794902</v>
      </c>
      <c r="BW51" s="19">
        <f t="shared" si="104"/>
        <v>5.3959836620944479</v>
      </c>
      <c r="BX51" s="36">
        <f t="shared" si="105"/>
        <v>0.11920809961105004</v>
      </c>
      <c r="BY51" s="17">
        <f t="shared" si="112"/>
        <v>110.35066604273162</v>
      </c>
      <c r="BZ51" s="76">
        <f t="shared" si="75"/>
        <v>4.5137090462604994E-2</v>
      </c>
    </row>
    <row r="52" spans="2:78" ht="20.100000000000001" customHeight="1">
      <c r="B52" s="2"/>
      <c r="C52" s="2"/>
      <c r="D52" s="16"/>
      <c r="E52" s="38">
        <v>56</v>
      </c>
      <c r="F52" s="20">
        <f t="shared" si="76"/>
        <v>1.1146</v>
      </c>
      <c r="G52" s="21">
        <f t="shared" si="60"/>
        <v>14.042782390810077</v>
      </c>
      <c r="H52" s="30">
        <f t="shared" si="61"/>
        <v>99686.056338028182</v>
      </c>
      <c r="I52" s="27">
        <v>2.2246999999999999</v>
      </c>
      <c r="J52" s="21">
        <v>0.182</v>
      </c>
      <c r="K52" s="21">
        <v>0.99399999999999999</v>
      </c>
      <c r="L52" s="19">
        <f t="shared" si="62"/>
        <v>1.1133257979685605</v>
      </c>
      <c r="M52" s="19">
        <f t="shared" si="77"/>
        <v>1.6473155802630526</v>
      </c>
      <c r="N52" s="19">
        <f t="shared" si="78"/>
        <v>0</v>
      </c>
      <c r="O52" s="19">
        <f t="shared" si="79"/>
        <v>1.6473155802630526</v>
      </c>
      <c r="P52" s="36">
        <f t="shared" si="80"/>
        <v>0</v>
      </c>
      <c r="Q52" s="73"/>
      <c r="R52" s="73"/>
      <c r="S52" s="27">
        <v>2.0089999999999999</v>
      </c>
      <c r="T52" s="21">
        <v>0.14899999999999999</v>
      </c>
      <c r="U52" s="21">
        <v>0.98499999999999999</v>
      </c>
      <c r="V52" s="19">
        <f t="shared" si="63"/>
        <v>1.1032453832988249</v>
      </c>
      <c r="W52" s="19">
        <f t="shared" si="81"/>
        <v>1.3191478138575818</v>
      </c>
      <c r="X52" s="19">
        <f t="shared" si="82"/>
        <v>2.6382956277151637</v>
      </c>
      <c r="Y52" s="19">
        <f t="shared" si="83"/>
        <v>3.9574434415727455</v>
      </c>
      <c r="Z52" s="36">
        <f t="shared" si="84"/>
        <v>6.8870756716899267E-2</v>
      </c>
      <c r="AA52" s="73"/>
      <c r="AB52" s="73"/>
      <c r="AC52" s="27">
        <v>1.8960999999999999</v>
      </c>
      <c r="AD52" s="21">
        <v>0.155</v>
      </c>
      <c r="AE52" s="21">
        <v>0.97399999999999998</v>
      </c>
      <c r="AF52" s="19">
        <f t="shared" si="64"/>
        <v>1.0909248764802595</v>
      </c>
      <c r="AG52" s="19">
        <f t="shared" si="85"/>
        <v>1.1489510273017254</v>
      </c>
      <c r="AH52" s="19">
        <f t="shared" si="86"/>
        <v>4.5958041092069015</v>
      </c>
      <c r="AI52" s="19">
        <f t="shared" si="87"/>
        <v>5.7447551365086271</v>
      </c>
      <c r="AJ52" s="36">
        <f t="shared" si="88"/>
        <v>0.14010567700075069</v>
      </c>
      <c r="AK52" s="73"/>
      <c r="AL52" s="73"/>
      <c r="AM52" s="22">
        <v>1.5855999999999999</v>
      </c>
      <c r="AN52" s="19">
        <v>7.0999999999999994E-2</v>
      </c>
      <c r="AO52" s="19">
        <v>0.871</v>
      </c>
      <c r="AP52" s="19">
        <f t="shared" si="65"/>
        <v>0.9755601308155093</v>
      </c>
      <c r="AQ52" s="19">
        <f t="shared" si="89"/>
        <v>0.64251713161995883</v>
      </c>
      <c r="AR52" s="19">
        <f t="shared" si="90"/>
        <v>3.8551027897197532</v>
      </c>
      <c r="AS52" s="19">
        <f t="shared" si="91"/>
        <v>4.4976199213397123</v>
      </c>
      <c r="AT52" s="36">
        <f t="shared" si="92"/>
        <v>7.6982504999079687E-2</v>
      </c>
      <c r="AU52" s="17">
        <f t="shared" si="110"/>
        <v>136.18427182509478</v>
      </c>
      <c r="AV52" s="76">
        <f t="shared" si="67"/>
        <v>2.8307988419330597E-2</v>
      </c>
      <c r="AW52" s="27">
        <v>1.5690999999999999</v>
      </c>
      <c r="AX52" s="21">
        <v>7.0000000000000007E-2</v>
      </c>
      <c r="AY52" s="21">
        <v>0.84</v>
      </c>
      <c r="AZ52" s="19">
        <f t="shared" si="68"/>
        <v>0.94083870250864265</v>
      </c>
      <c r="BA52" s="19">
        <f t="shared" si="93"/>
        <v>0.58522240493739153</v>
      </c>
      <c r="BB52" s="19">
        <f t="shared" si="94"/>
        <v>4.6817792394991322</v>
      </c>
      <c r="BC52" s="19">
        <f t="shared" si="95"/>
        <v>5.2670016444365242</v>
      </c>
      <c r="BD52" s="36">
        <f t="shared" si="96"/>
        <v>9.412234284577907E-2</v>
      </c>
      <c r="BE52" s="17">
        <f t="shared" si="111"/>
        <v>135.10686461128864</v>
      </c>
      <c r="BF52" s="76">
        <f t="shared" si="70"/>
        <v>3.4652415722686777E-2</v>
      </c>
      <c r="BG52" s="27">
        <v>1.4419</v>
      </c>
      <c r="BH52" s="21">
        <v>6.4000000000000001E-2</v>
      </c>
      <c r="BI52" s="21">
        <v>0.82799999999999996</v>
      </c>
      <c r="BJ52" s="19">
        <f t="shared" si="71"/>
        <v>0.92739814961566203</v>
      </c>
      <c r="BK52" s="19">
        <f t="shared" si="97"/>
        <v>0.48016675170257195</v>
      </c>
      <c r="BL52" s="19">
        <f t="shared" si="98"/>
        <v>4.8016675170257184</v>
      </c>
      <c r="BM52" s="19">
        <f t="shared" si="99"/>
        <v>5.2818342687282902</v>
      </c>
      <c r="BN52" s="36">
        <f t="shared" si="100"/>
        <v>0.10451696193323712</v>
      </c>
      <c r="BO52" s="17">
        <f t="shared" si="108"/>
        <v>126.80103445394684</v>
      </c>
      <c r="BP52" s="76">
        <f t="shared" si="73"/>
        <v>3.7867731424301963E-2</v>
      </c>
      <c r="BQ52" s="27">
        <v>1.4283999999999999</v>
      </c>
      <c r="BR52" s="21">
        <v>6.4000000000000001E-2</v>
      </c>
      <c r="BS52" s="21">
        <v>0.81200000000000006</v>
      </c>
      <c r="BT52" s="19">
        <f t="shared" si="101"/>
        <v>0.90947741242502134</v>
      </c>
      <c r="BU52" s="19">
        <f t="shared" si="102"/>
        <v>0.45318222682681292</v>
      </c>
      <c r="BV52" s="19">
        <f t="shared" si="103"/>
        <v>5.4381867219217552</v>
      </c>
      <c r="BW52" s="19">
        <f t="shared" si="104"/>
        <v>5.8913689487485685</v>
      </c>
      <c r="BX52" s="36">
        <f t="shared" si="105"/>
        <v>0.12062002336502888</v>
      </c>
      <c r="BY52" s="17">
        <f t="shared" si="112"/>
        <v>125.91951946083273</v>
      </c>
      <c r="BZ52" s="76">
        <f t="shared" si="75"/>
        <v>4.3187797612373381E-2</v>
      </c>
    </row>
    <row r="53" spans="2:78" ht="20.100000000000001" customHeight="1">
      <c r="B53" s="16"/>
      <c r="C53" s="16"/>
      <c r="D53" s="16"/>
      <c r="E53" s="38">
        <v>58</v>
      </c>
      <c r="F53" s="20">
        <f t="shared" si="76"/>
        <v>1.1545999999999998</v>
      </c>
      <c r="G53" s="21">
        <f t="shared" si="60"/>
        <v>14.546740129579501</v>
      </c>
      <c r="H53" s="30">
        <f t="shared" si="61"/>
        <v>103263.52112676055</v>
      </c>
      <c r="I53" s="27">
        <v>2.2201</v>
      </c>
      <c r="J53" s="21">
        <v>0.158</v>
      </c>
      <c r="K53" s="21">
        <v>1</v>
      </c>
      <c r="L53" s="19">
        <f t="shared" si="62"/>
        <v>1.1200460744150509</v>
      </c>
      <c r="M53" s="19">
        <f t="shared" si="77"/>
        <v>1.6603750595455851</v>
      </c>
      <c r="N53" s="19">
        <f t="shared" si="78"/>
        <v>0</v>
      </c>
      <c r="O53" s="19">
        <f t="shared" si="79"/>
        <v>1.6603750595455851</v>
      </c>
      <c r="P53" s="36">
        <f t="shared" si="80"/>
        <v>0</v>
      </c>
      <c r="Q53" s="73"/>
      <c r="R53" s="73"/>
      <c r="S53" s="27">
        <v>2.0137</v>
      </c>
      <c r="T53" s="21">
        <v>0.14199999999999999</v>
      </c>
      <c r="U53" s="21">
        <v>0.97899999999999998</v>
      </c>
      <c r="V53" s="19">
        <f t="shared" si="63"/>
        <v>1.0965251068523347</v>
      </c>
      <c r="W53" s="19">
        <f t="shared" si="81"/>
        <v>1.3092303106351872</v>
      </c>
      <c r="X53" s="19">
        <f t="shared" si="82"/>
        <v>2.6184606212703745</v>
      </c>
      <c r="Y53" s="19">
        <f t="shared" si="83"/>
        <v>3.9276909319055617</v>
      </c>
      <c r="Z53" s="36">
        <f t="shared" si="84"/>
        <v>6.483803632532642E-2</v>
      </c>
      <c r="AA53" s="73"/>
      <c r="AB53" s="73"/>
      <c r="AC53" s="27">
        <v>1.7406999999999999</v>
      </c>
      <c r="AD53" s="21">
        <v>0.17</v>
      </c>
      <c r="AE53" s="21">
        <v>0.88700000000000001</v>
      </c>
      <c r="AF53" s="19">
        <f t="shared" si="64"/>
        <v>0.9934808680061501</v>
      </c>
      <c r="AG53" s="19">
        <f t="shared" si="85"/>
        <v>0.8030752209722648</v>
      </c>
      <c r="AH53" s="19">
        <f t="shared" si="86"/>
        <v>3.2123008838890592</v>
      </c>
      <c r="AI53" s="19">
        <f t="shared" si="87"/>
        <v>4.0153761048613239</v>
      </c>
      <c r="AJ53" s="36">
        <f t="shared" si="88"/>
        <v>0.12743897862946663</v>
      </c>
      <c r="AK53" s="73"/>
      <c r="AL53" s="73"/>
      <c r="AM53" s="27">
        <v>1.6474</v>
      </c>
      <c r="AN53" s="21">
        <v>9.0999999999999998E-2</v>
      </c>
      <c r="AO53" s="21">
        <v>0.85</v>
      </c>
      <c r="AP53" s="19">
        <f t="shared" si="65"/>
        <v>0.95203916325279314</v>
      </c>
      <c r="AQ53" s="19">
        <f t="shared" si="89"/>
        <v>0.66053692798755048</v>
      </c>
      <c r="AR53" s="19">
        <f t="shared" si="90"/>
        <v>3.9632215679253027</v>
      </c>
      <c r="AS53" s="19">
        <f t="shared" si="91"/>
        <v>4.6237584959128535</v>
      </c>
      <c r="AT53" s="36">
        <f t="shared" si="92"/>
        <v>9.3967273084500383E-2</v>
      </c>
      <c r="AU53" s="17">
        <f t="shared" si="110"/>
        <v>155.86421871398423</v>
      </c>
      <c r="AV53" s="76">
        <f t="shared" si="67"/>
        <v>2.5427398286953465E-2</v>
      </c>
      <c r="AW53" s="27">
        <v>1.5</v>
      </c>
      <c r="AX53" s="21">
        <v>7.1999999999999995E-2</v>
      </c>
      <c r="AY53" s="21">
        <v>0.83799999999999997</v>
      </c>
      <c r="AZ53" s="19">
        <f t="shared" si="68"/>
        <v>0.93859861035981251</v>
      </c>
      <c r="BA53" s="19">
        <f t="shared" si="93"/>
        <v>0.53226962491351837</v>
      </c>
      <c r="BB53" s="19">
        <f t="shared" si="94"/>
        <v>4.258156999308147</v>
      </c>
      <c r="BC53" s="19">
        <f t="shared" si="95"/>
        <v>4.7904266242216655</v>
      </c>
      <c r="BD53" s="36">
        <f t="shared" si="96"/>
        <v>9.6351094066168042E-2</v>
      </c>
      <c r="BE53" s="17">
        <f t="shared" si="111"/>
        <v>145.16551989753586</v>
      </c>
      <c r="BF53" s="76">
        <f t="shared" si="70"/>
        <v>2.9333115758575036E-2</v>
      </c>
      <c r="BG53" s="27">
        <v>1.4386000000000001</v>
      </c>
      <c r="BH53" s="21">
        <v>5.1999999999999998E-2</v>
      </c>
      <c r="BI53" s="21">
        <v>0.82199999999999995</v>
      </c>
      <c r="BJ53" s="19">
        <f t="shared" si="71"/>
        <v>0.92067787316917171</v>
      </c>
      <c r="BK53" s="19">
        <f t="shared" si="97"/>
        <v>0.47106937894414663</v>
      </c>
      <c r="BL53" s="19">
        <f t="shared" si="98"/>
        <v>4.710693789441466</v>
      </c>
      <c r="BM53" s="19">
        <f t="shared" si="99"/>
        <v>5.1817631683856122</v>
      </c>
      <c r="BN53" s="36">
        <f t="shared" si="100"/>
        <v>8.3693765624422573E-2</v>
      </c>
      <c r="BO53" s="17">
        <f t="shared" si="108"/>
        <v>140.70893843668151</v>
      </c>
      <c r="BP53" s="76">
        <f t="shared" si="73"/>
        <v>3.3478283908461581E-2</v>
      </c>
      <c r="BQ53" s="27">
        <v>1.4307000000000001</v>
      </c>
      <c r="BR53" s="21">
        <v>8.7999999999999995E-2</v>
      </c>
      <c r="BS53" s="21">
        <v>0.79600000000000004</v>
      </c>
      <c r="BT53" s="19">
        <f t="shared" si="101"/>
        <v>0.89155667523438054</v>
      </c>
      <c r="BU53" s="19">
        <f t="shared" si="102"/>
        <v>0.43690238689316313</v>
      </c>
      <c r="BV53" s="19">
        <f t="shared" si="103"/>
        <v>5.2428286427179573</v>
      </c>
      <c r="BW53" s="19">
        <f t="shared" si="104"/>
        <v>5.6797310296111201</v>
      </c>
      <c r="BX53" s="36">
        <f t="shared" si="105"/>
        <v>0.15938086643106966</v>
      </c>
      <c r="BY53" s="17">
        <f t="shared" si="112"/>
        <v>140.13553463308622</v>
      </c>
      <c r="BZ53" s="76">
        <f t="shared" si="75"/>
        <v>3.741255675403915E-2</v>
      </c>
    </row>
    <row r="54" spans="2:78" ht="20.100000000000001" customHeight="1">
      <c r="B54" s="16"/>
      <c r="C54" s="16"/>
      <c r="D54" s="18"/>
      <c r="E54" s="38">
        <v>60</v>
      </c>
      <c r="F54" s="20">
        <f t="shared" si="76"/>
        <v>1.1945999999999999</v>
      </c>
      <c r="G54" s="21">
        <f t="shared" si="60"/>
        <v>15.050697868348928</v>
      </c>
      <c r="H54" s="30">
        <f t="shared" si="61"/>
        <v>106840.98591549294</v>
      </c>
      <c r="I54" s="27">
        <v>2.181</v>
      </c>
      <c r="J54" s="21">
        <v>0.192</v>
      </c>
      <c r="K54" s="21">
        <v>0.98299999999999998</v>
      </c>
      <c r="L54" s="19">
        <f t="shared" si="62"/>
        <v>1.101005291149995</v>
      </c>
      <c r="M54" s="19">
        <f t="shared" si="77"/>
        <v>1.5483869215743422</v>
      </c>
      <c r="N54" s="19">
        <f t="shared" si="78"/>
        <v>0</v>
      </c>
      <c r="O54" s="19">
        <f t="shared" si="79"/>
        <v>1.5483869215743422</v>
      </c>
      <c r="P54" s="36">
        <f t="shared" si="80"/>
        <v>0</v>
      </c>
      <c r="Q54" s="73"/>
      <c r="R54" s="73"/>
      <c r="S54" s="27">
        <v>1.9142999999999999</v>
      </c>
      <c r="T54" s="21">
        <v>0.19700000000000001</v>
      </c>
      <c r="U54" s="21">
        <v>0.94699999999999995</v>
      </c>
      <c r="V54" s="19">
        <f t="shared" si="63"/>
        <v>1.0606836324710531</v>
      </c>
      <c r="W54" s="19">
        <f t="shared" si="81"/>
        <v>1.1070853001886791</v>
      </c>
      <c r="X54" s="19">
        <f t="shared" si="82"/>
        <v>2.2141706003773582</v>
      </c>
      <c r="Y54" s="19">
        <f t="shared" si="83"/>
        <v>3.3212559005660376</v>
      </c>
      <c r="Z54" s="36">
        <f t="shared" si="84"/>
        <v>8.4167089511158255E-2</v>
      </c>
      <c r="AA54" s="73"/>
      <c r="AB54" s="73"/>
      <c r="AC54" s="27">
        <v>1.6035999999999999</v>
      </c>
      <c r="AD54" s="21">
        <v>6.7000000000000004E-2</v>
      </c>
      <c r="AE54" s="21">
        <v>0.874</v>
      </c>
      <c r="AF54" s="19">
        <f t="shared" si="64"/>
        <v>0.9789202690387544</v>
      </c>
      <c r="AG54" s="19">
        <f t="shared" si="85"/>
        <v>0.66172278364110493</v>
      </c>
      <c r="AH54" s="19">
        <f t="shared" si="86"/>
        <v>2.6468911345644197</v>
      </c>
      <c r="AI54" s="19">
        <f t="shared" si="87"/>
        <v>3.3086139182055248</v>
      </c>
      <c r="AJ54" s="36">
        <f t="shared" si="88"/>
        <v>4.8764501510015559E-2</v>
      </c>
      <c r="AK54" s="73"/>
      <c r="AL54" s="73"/>
      <c r="AM54" s="27">
        <v>1.5808</v>
      </c>
      <c r="AN54" s="21">
        <v>5.8000000000000003E-2</v>
      </c>
      <c r="AO54" s="21">
        <v>0.85099999999999998</v>
      </c>
      <c r="AP54" s="19">
        <f t="shared" si="65"/>
        <v>0.95315920932720821</v>
      </c>
      <c r="AQ54" s="19">
        <f t="shared" si="89"/>
        <v>0.60964090938462434</v>
      </c>
      <c r="AR54" s="19">
        <f t="shared" si="90"/>
        <v>3.6578454563077458</v>
      </c>
      <c r="AS54" s="19">
        <f t="shared" si="91"/>
        <v>4.2674863656923705</v>
      </c>
      <c r="AT54" s="36">
        <f t="shared" si="92"/>
        <v>6.0032232432167931E-2</v>
      </c>
      <c r="AU54" s="17">
        <f t="shared" si="110"/>
        <v>167.27717640548028</v>
      </c>
      <c r="AV54" s="76">
        <f t="shared" si="67"/>
        <v>2.1866972738953459E-2</v>
      </c>
      <c r="AW54" s="27">
        <v>1.5221</v>
      </c>
      <c r="AX54" s="21">
        <v>0.06</v>
      </c>
      <c r="AY54" s="21">
        <v>0.83399999999999996</v>
      </c>
      <c r="AZ54" s="19">
        <f t="shared" si="68"/>
        <v>0.93411842606215234</v>
      </c>
      <c r="BA54" s="19">
        <f t="shared" si="93"/>
        <v>0.54284969826682095</v>
      </c>
      <c r="BB54" s="19">
        <f t="shared" si="94"/>
        <v>4.3427975861345676</v>
      </c>
      <c r="BC54" s="19">
        <f t="shared" si="95"/>
        <v>4.8856472844013883</v>
      </c>
      <c r="BD54" s="36">
        <f t="shared" si="96"/>
        <v>7.9527891521426988E-2</v>
      </c>
      <c r="BE54" s="17">
        <f t="shared" si="111"/>
        <v>162.55823645209617</v>
      </c>
      <c r="BF54" s="76">
        <f t="shared" si="70"/>
        <v>2.6715334029932924E-2</v>
      </c>
      <c r="BG54" s="27">
        <v>1.488</v>
      </c>
      <c r="BH54" s="21">
        <v>7.8E-2</v>
      </c>
      <c r="BI54" s="21">
        <v>0.81200000000000006</v>
      </c>
      <c r="BJ54" s="19">
        <f t="shared" si="71"/>
        <v>0.90947741242502134</v>
      </c>
      <c r="BK54" s="19">
        <f t="shared" si="97"/>
        <v>0.49178926947617013</v>
      </c>
      <c r="BL54" s="19">
        <f t="shared" si="98"/>
        <v>4.9178926947617008</v>
      </c>
      <c r="BM54" s="19">
        <f t="shared" si="99"/>
        <v>5.4096819642378708</v>
      </c>
      <c r="BN54" s="36">
        <f t="shared" si="100"/>
        <v>0.12250471123010746</v>
      </c>
      <c r="BO54" s="17">
        <f t="shared" si="108"/>
        <v>159.81691017593943</v>
      </c>
      <c r="BP54" s="76">
        <f t="shared" si="73"/>
        <v>3.0772042140895385E-2</v>
      </c>
      <c r="BQ54" s="27">
        <v>1.4910000000000001</v>
      </c>
      <c r="BR54" s="21">
        <v>8.5999999999999993E-2</v>
      </c>
      <c r="BS54" s="21">
        <v>0.81499999999999995</v>
      </c>
      <c r="BT54" s="19">
        <f t="shared" si="101"/>
        <v>0.91283755064826633</v>
      </c>
      <c r="BU54" s="19">
        <f t="shared" si="102"/>
        <v>0.49742960821791493</v>
      </c>
      <c r="BV54" s="19">
        <f t="shared" si="103"/>
        <v>5.9691552986149787</v>
      </c>
      <c r="BW54" s="19">
        <f t="shared" si="104"/>
        <v>6.4665849068328933</v>
      </c>
      <c r="BX54" s="36">
        <f t="shared" si="105"/>
        <v>0.16328302761174179</v>
      </c>
      <c r="BY54" s="17">
        <f t="shared" si="112"/>
        <v>160.05808257560133</v>
      </c>
      <c r="BZ54" s="76">
        <f t="shared" si="75"/>
        <v>3.7293682409293677E-2</v>
      </c>
    </row>
    <row r="55" spans="2:78" ht="20.100000000000001" customHeight="1">
      <c r="B55" s="16"/>
      <c r="C55" s="16"/>
      <c r="D55" s="18"/>
      <c r="E55" s="38">
        <v>62</v>
      </c>
      <c r="F55" s="20">
        <f t="shared" si="76"/>
        <v>1.2345999999999999</v>
      </c>
      <c r="G55" s="21">
        <f t="shared" si="60"/>
        <v>15.554655607118354</v>
      </c>
      <c r="H55" s="30">
        <f t="shared" si="61"/>
        <v>110418.45070422534</v>
      </c>
      <c r="I55" s="27">
        <v>2.2290999999999999</v>
      </c>
      <c r="J55" s="21">
        <v>0.158</v>
      </c>
      <c r="K55" s="21">
        <v>1</v>
      </c>
      <c r="L55" s="19">
        <f t="shared" si="62"/>
        <v>1.1200460744150509</v>
      </c>
      <c r="M55" s="19">
        <f t="shared" si="77"/>
        <v>1.6738642400308017</v>
      </c>
      <c r="N55" s="19">
        <f t="shared" si="78"/>
        <v>0</v>
      </c>
      <c r="O55" s="19">
        <f t="shared" si="79"/>
        <v>1.6738642400308017</v>
      </c>
      <c r="P55" s="36">
        <f t="shared" si="80"/>
        <v>0</v>
      </c>
      <c r="Q55" s="73"/>
      <c r="R55" s="73"/>
      <c r="S55" s="27">
        <v>2.2906</v>
      </c>
      <c r="T55" s="21">
        <v>6.7000000000000004E-2</v>
      </c>
      <c r="U55" s="21">
        <v>1.008</v>
      </c>
      <c r="V55" s="19">
        <f t="shared" si="63"/>
        <v>1.1290064430103712</v>
      </c>
      <c r="W55" s="19">
        <f t="shared" si="81"/>
        <v>1.7958940209605787</v>
      </c>
      <c r="X55" s="19">
        <f t="shared" si="82"/>
        <v>3.5917880419211574</v>
      </c>
      <c r="Y55" s="19">
        <f t="shared" si="83"/>
        <v>5.3876820628817361</v>
      </c>
      <c r="Z55" s="36">
        <f t="shared" si="84"/>
        <v>3.2431870134859882E-2</v>
      </c>
      <c r="AA55" s="73"/>
      <c r="AB55" s="73"/>
      <c r="AC55" s="27">
        <v>1.9106000000000001</v>
      </c>
      <c r="AD55" s="21">
        <v>0.192</v>
      </c>
      <c r="AE55" s="21">
        <v>1.002</v>
      </c>
      <c r="AF55" s="19">
        <f t="shared" si="64"/>
        <v>1.1222861665638808</v>
      </c>
      <c r="AG55" s="19">
        <f t="shared" si="85"/>
        <v>1.2346279869201775</v>
      </c>
      <c r="AH55" s="19">
        <f t="shared" si="86"/>
        <v>4.93851194768071</v>
      </c>
      <c r="AI55" s="19">
        <f t="shared" si="87"/>
        <v>6.1731399346008873</v>
      </c>
      <c r="AJ55" s="36">
        <f t="shared" si="88"/>
        <v>0.1836719314023976</v>
      </c>
      <c r="AK55" s="73"/>
      <c r="AL55" s="73"/>
      <c r="AM55" s="27">
        <v>2.0415000000000001</v>
      </c>
      <c r="AN55" s="21">
        <v>4.2999999999999997E-2</v>
      </c>
      <c r="AO55" s="21">
        <v>1.01</v>
      </c>
      <c r="AP55" s="19">
        <f t="shared" si="65"/>
        <v>1.1312465351592014</v>
      </c>
      <c r="AQ55" s="19">
        <f t="shared" si="89"/>
        <v>1.4321966173973875</v>
      </c>
      <c r="AR55" s="19">
        <f t="shared" si="90"/>
        <v>8.5931797043843243</v>
      </c>
      <c r="AS55" s="19">
        <f t="shared" si="91"/>
        <v>10.025376321781712</v>
      </c>
      <c r="AT55" s="36">
        <f t="shared" si="92"/>
        <v>6.2691488752583013E-2</v>
      </c>
      <c r="AU55" s="17">
        <f t="shared" si="110"/>
        <v>225.53178157595991</v>
      </c>
      <c r="AV55" s="76">
        <f t="shared" si="67"/>
        <v>3.8101857061285667E-2</v>
      </c>
      <c r="AW55" s="27">
        <v>1.8110999999999999</v>
      </c>
      <c r="AX55" s="21">
        <v>6.9000000000000006E-2</v>
      </c>
      <c r="AY55" s="21">
        <v>1.014</v>
      </c>
      <c r="AZ55" s="19">
        <f t="shared" si="68"/>
        <v>1.1357267194568614</v>
      </c>
      <c r="BA55" s="19">
        <f t="shared" si="93"/>
        <v>1.136113966418494</v>
      </c>
      <c r="BB55" s="19">
        <f t="shared" si="94"/>
        <v>9.0889117313479524</v>
      </c>
      <c r="BC55" s="19">
        <f t="shared" si="95"/>
        <v>10.225025697766446</v>
      </c>
      <c r="BD55" s="36">
        <f t="shared" si="96"/>
        <v>0.13519515171083268</v>
      </c>
      <c r="BE55" s="17">
        <f t="shared" si="111"/>
        <v>205.08616974235721</v>
      </c>
      <c r="BF55" s="76">
        <f t="shared" si="70"/>
        <v>4.4317526348880781E-2</v>
      </c>
      <c r="BG55" s="27">
        <v>1.6907000000000001</v>
      </c>
      <c r="BH55" s="21">
        <v>6.2E-2</v>
      </c>
      <c r="BI55" s="21">
        <v>1.0149999999999999</v>
      </c>
      <c r="BJ55" s="19">
        <f t="shared" si="71"/>
        <v>1.1368467655312764</v>
      </c>
      <c r="BK55" s="19">
        <f t="shared" si="97"/>
        <v>0.99203345269888454</v>
      </c>
      <c r="BL55" s="19">
        <f t="shared" si="98"/>
        <v>9.9203345269888441</v>
      </c>
      <c r="BM55" s="19">
        <f t="shared" si="99"/>
        <v>10.912367979687728</v>
      </c>
      <c r="BN55" s="36">
        <f t="shared" si="100"/>
        <v>0.15214928077457252</v>
      </c>
      <c r="BO55" s="17">
        <f t="shared" si="108"/>
        <v>194.40191772514476</v>
      </c>
      <c r="BP55" s="76">
        <f t="shared" si="73"/>
        <v>5.103002399911874E-2</v>
      </c>
      <c r="BQ55" s="27">
        <v>1.5572999999999999</v>
      </c>
      <c r="BR55" s="21">
        <v>4.9000000000000002E-2</v>
      </c>
      <c r="BS55" s="21">
        <v>0.81</v>
      </c>
      <c r="BT55" s="19">
        <f t="shared" si="101"/>
        <v>0.90723732027619119</v>
      </c>
      <c r="BU55" s="19">
        <f t="shared" si="102"/>
        <v>0.5360135056668125</v>
      </c>
      <c r="BV55" s="19">
        <f t="shared" si="103"/>
        <v>6.4321620680017499</v>
      </c>
      <c r="BW55" s="19">
        <f t="shared" si="104"/>
        <v>6.968175573668562</v>
      </c>
      <c r="BX55" s="36">
        <f t="shared" si="105"/>
        <v>9.1895340983803059E-2</v>
      </c>
      <c r="BY55" s="17">
        <f t="shared" si="112"/>
        <v>182.56405045690428</v>
      </c>
      <c r="BZ55" s="76">
        <f t="shared" si="75"/>
        <v>3.523235846216128E-2</v>
      </c>
    </row>
    <row r="56" spans="2:78" ht="20.100000000000001" customHeight="1" thickBot="1">
      <c r="B56" s="16"/>
      <c r="C56" s="16"/>
      <c r="D56" s="18"/>
      <c r="E56" s="38">
        <v>64</v>
      </c>
      <c r="F56" s="24">
        <f t="shared" si="76"/>
        <v>1.2746</v>
      </c>
      <c r="G56" s="25">
        <f t="shared" si="60"/>
        <v>16.058613345887782</v>
      </c>
      <c r="H56" s="31">
        <f t="shared" si="61"/>
        <v>113995.91549295773</v>
      </c>
      <c r="I56" s="28">
        <v>2.4622999999999999</v>
      </c>
      <c r="J56" s="25">
        <v>0.217</v>
      </c>
      <c r="K56" s="25">
        <v>1</v>
      </c>
      <c r="L56" s="35">
        <f t="shared" si="62"/>
        <v>1.1200460744150509</v>
      </c>
      <c r="M56" s="35">
        <f t="shared" si="77"/>
        <v>2.0424106093598899</v>
      </c>
      <c r="N56" s="35">
        <f t="shared" si="78"/>
        <v>0</v>
      </c>
      <c r="O56" s="35">
        <f t="shared" si="79"/>
        <v>2.0424106093598899</v>
      </c>
      <c r="P56" s="37">
        <f t="shared" si="80"/>
        <v>0</v>
      </c>
      <c r="Q56" s="74"/>
      <c r="R56" s="74"/>
      <c r="S56" s="28">
        <v>1.9713000000000001</v>
      </c>
      <c r="T56" s="25">
        <v>0.17799999999999999</v>
      </c>
      <c r="U56" s="25">
        <v>0.95</v>
      </c>
      <c r="V56" s="35">
        <f t="shared" si="63"/>
        <v>1.0640437706942982</v>
      </c>
      <c r="W56" s="35">
        <f t="shared" si="81"/>
        <v>1.1814457435325838</v>
      </c>
      <c r="X56" s="35">
        <f t="shared" si="82"/>
        <v>2.3628914870651676</v>
      </c>
      <c r="Y56" s="35">
        <f t="shared" si="83"/>
        <v>3.5443372305977512</v>
      </c>
      <c r="Z56" s="37">
        <f t="shared" si="84"/>
        <v>7.6532048542578654E-2</v>
      </c>
      <c r="AA56" s="74"/>
      <c r="AB56" s="74"/>
      <c r="AC56" s="28">
        <v>2.1533000000000002</v>
      </c>
      <c r="AD56" s="25">
        <v>0.151</v>
      </c>
      <c r="AE56" s="25">
        <v>1.0029999999999999</v>
      </c>
      <c r="AF56" s="35">
        <f t="shared" si="64"/>
        <v>1.1234062126382958</v>
      </c>
      <c r="AG56" s="35">
        <f t="shared" si="85"/>
        <v>1.5713469048068811</v>
      </c>
      <c r="AH56" s="35">
        <f t="shared" si="86"/>
        <v>6.2853876192275244</v>
      </c>
      <c r="AI56" s="35">
        <f t="shared" si="87"/>
        <v>7.8567345240344055</v>
      </c>
      <c r="AJ56" s="37">
        <f t="shared" si="88"/>
        <v>0.14473878891920591</v>
      </c>
      <c r="AK56" s="74"/>
      <c r="AL56" s="74"/>
      <c r="AM56" s="28">
        <v>1.9513</v>
      </c>
      <c r="AN56" s="25">
        <v>0.14399999999999999</v>
      </c>
      <c r="AO56" s="25">
        <v>1.012</v>
      </c>
      <c r="AP56" s="35">
        <f t="shared" si="65"/>
        <v>1.1334866273080315</v>
      </c>
      <c r="AQ56" s="35">
        <f t="shared" si="89"/>
        <v>1.3136214811558458</v>
      </c>
      <c r="AR56" s="35">
        <f t="shared" si="90"/>
        <v>7.8817288869350746</v>
      </c>
      <c r="AS56" s="35">
        <f t="shared" si="91"/>
        <v>9.1953503680909208</v>
      </c>
      <c r="AT56" s="37">
        <f t="shared" si="92"/>
        <v>0.2107758732320282</v>
      </c>
      <c r="AU56" s="17">
        <f t="shared" si="110"/>
        <v>239.36300384595165</v>
      </c>
      <c r="AV56" s="76">
        <f t="shared" si="67"/>
        <v>3.2927932722667405E-2</v>
      </c>
      <c r="AW56" s="28">
        <v>1.526</v>
      </c>
      <c r="AX56" s="25">
        <v>5.7000000000000002E-2</v>
      </c>
      <c r="AY56" s="25">
        <v>0.85499999999999998</v>
      </c>
      <c r="AZ56" s="35">
        <f t="shared" si="68"/>
        <v>0.95763939362486838</v>
      </c>
      <c r="BA56" s="35">
        <f t="shared" si="93"/>
        <v>0.57345906764038557</v>
      </c>
      <c r="BB56" s="35">
        <f t="shared" si="94"/>
        <v>4.5876725411230845</v>
      </c>
      <c r="BC56" s="35">
        <f t="shared" si="95"/>
        <v>5.16113160876347</v>
      </c>
      <c r="BD56" s="37">
        <f t="shared" si="96"/>
        <v>7.9404150139569793E-2</v>
      </c>
      <c r="BE56" s="17">
        <f t="shared" si="111"/>
        <v>197.83357638473379</v>
      </c>
      <c r="BF56" s="76">
        <f t="shared" si="70"/>
        <v>2.3189554700266245E-2</v>
      </c>
      <c r="BG56" s="28">
        <v>1.4737</v>
      </c>
      <c r="BH56" s="25">
        <v>5.2999999999999999E-2</v>
      </c>
      <c r="BI56" s="25">
        <v>0.83399999999999996</v>
      </c>
      <c r="BJ56" s="35">
        <f t="shared" si="71"/>
        <v>0.93411842606215234</v>
      </c>
      <c r="BK56" s="35">
        <f t="shared" si="97"/>
        <v>0.50887532867746399</v>
      </c>
      <c r="BL56" s="35">
        <f t="shared" si="98"/>
        <v>5.0887532867746392</v>
      </c>
      <c r="BM56" s="35">
        <f t="shared" si="99"/>
        <v>5.5976286154521029</v>
      </c>
      <c r="BN56" s="37">
        <f t="shared" si="100"/>
        <v>8.7812046888242304E-2</v>
      </c>
      <c r="BO56" s="17">
        <f t="shared" si="108"/>
        <v>192.726618810735</v>
      </c>
      <c r="BP56" s="76">
        <f t="shared" si="73"/>
        <v>2.6403998151246517E-2</v>
      </c>
      <c r="BQ56" s="28">
        <v>1.4615</v>
      </c>
      <c r="BR56" s="25">
        <v>5.7000000000000002E-2</v>
      </c>
      <c r="BS56" s="25">
        <v>0.81399999999999995</v>
      </c>
      <c r="BT56" s="35">
        <f t="shared" si="101"/>
        <v>0.91171750457385126</v>
      </c>
      <c r="BU56" s="35">
        <f t="shared" si="102"/>
        <v>0.47676852504588035</v>
      </c>
      <c r="BV56" s="35">
        <f t="shared" si="103"/>
        <v>5.721222300550564</v>
      </c>
      <c r="BW56" s="35">
        <f t="shared" si="104"/>
        <v>6.1979908255964444</v>
      </c>
      <c r="BX56" s="37">
        <f t="shared" si="105"/>
        <v>0.10795705810173056</v>
      </c>
      <c r="BY56" s="17">
        <f t="shared" si="112"/>
        <v>191.5353208680431</v>
      </c>
      <c r="BZ56" s="76">
        <f t="shared" si="75"/>
        <v>2.9870325090024307E-2</v>
      </c>
    </row>
    <row r="57" spans="2:78" s="25" customFormat="1" ht="20.100000000000001" customHeight="1" thickBot="1">
      <c r="E57" s="38">
        <v>66</v>
      </c>
      <c r="F57" s="20">
        <f t="shared" ref="F57" si="113">0.02*E57-0.0054</f>
        <v>1.3146</v>
      </c>
      <c r="G57" s="21">
        <f t="shared" ref="G57" si="114">F57/$C$14/$C$7</f>
        <v>16.562571084657208</v>
      </c>
      <c r="H57" s="30">
        <f t="shared" ref="H57" si="115">F57*$C$7/$C$5</f>
        <v>117573.38028169014</v>
      </c>
      <c r="I57" s="27">
        <v>2.6955</v>
      </c>
      <c r="J57" s="21">
        <v>0.27600000000000002</v>
      </c>
      <c r="K57" s="21">
        <v>1</v>
      </c>
      <c r="L57" s="19">
        <f t="shared" ref="L57" si="116">K57/$C$14</f>
        <v>1.1200460744150509</v>
      </c>
      <c r="M57" s="19">
        <f t="shared" ref="M57" si="117">4*PI()^2*$C$13*SQRT($C$11*$C$2)*($C$7*I57*K57)^2</f>
        <v>2.4475963670709295</v>
      </c>
      <c r="N57" s="19">
        <f t="shared" ref="N57" si="118">4*PI()^2*N$1*SQRT($C$11*$C$2)*($C$7*I57*K57)^2</f>
        <v>0</v>
      </c>
      <c r="O57" s="19">
        <f t="shared" ref="O57" si="119">M57+N57</f>
        <v>2.4475963670709295</v>
      </c>
      <c r="P57" s="36">
        <f t="shared" ref="P57" si="120">2*PI()^2*N$1*2*SQRT($C$2*$C$11)*J57*$C$7^2*K57^2/SQRT(2)</f>
        <v>0</v>
      </c>
      <c r="Q57" s="73"/>
      <c r="R57" s="73"/>
      <c r="S57" s="27">
        <v>1.6519999999999999</v>
      </c>
      <c r="T57" s="21">
        <v>0.28899999999999998</v>
      </c>
      <c r="U57" s="21">
        <v>0.89200000000000002</v>
      </c>
      <c r="V57" s="19">
        <f t="shared" ref="V57" si="121">U57/$C$14</f>
        <v>0.99908109837822534</v>
      </c>
      <c r="W57" s="19">
        <f t="shared" ref="W57" si="122">4*PI()^2*$C$13*SQRT($C$11*$C$2)*($C$7*S57*U57)^2</f>
        <v>0.73149425951707159</v>
      </c>
      <c r="X57" s="19">
        <f t="shared" ref="X57" si="123">4*PI()^2*X$1*SQRT($C$11*$C$2)*($C$7*S57*U57)^2</f>
        <v>1.4629885190341432</v>
      </c>
      <c r="Y57" s="19">
        <f t="shared" ref="Y57" si="124">W57+X57</f>
        <v>2.1944827785512149</v>
      </c>
      <c r="Z57" s="36">
        <f t="shared" ref="Z57" si="125">2*PI()^2*X$1*2*SQRT($C$2*$C$11)*T57*$C$7^2*U57^2/SQRT(2)</f>
        <v>0.10954780420733472</v>
      </c>
      <c r="AA57" s="73"/>
      <c r="AB57" s="73"/>
      <c r="AC57" s="27">
        <v>1.7121</v>
      </c>
      <c r="AD57" s="21">
        <v>7.8E-2</v>
      </c>
      <c r="AE57" s="21">
        <v>0.89100000000000001</v>
      </c>
      <c r="AF57" s="19">
        <f t="shared" ref="AF57" si="126">AE57/$C$14</f>
        <v>0.99796105230381027</v>
      </c>
      <c r="AG57" s="19">
        <f t="shared" ref="AG57" si="127">4*PI()^2*$C$13*SQRT($C$11*$C$2)*($C$7*AC57*AE57)^2</f>
        <v>0.78392549733116412</v>
      </c>
      <c r="AH57" s="19">
        <f t="shared" ref="AH57" si="128">4*PI()^2*AH$1*SQRT($C$11*$C$2)*($C$7*AC57*AE57)^2</f>
        <v>3.1357019893246565</v>
      </c>
      <c r="AI57" s="19">
        <f t="shared" ref="AI57" si="129">AG57+AH57</f>
        <v>3.9196274866558207</v>
      </c>
      <c r="AJ57" s="36">
        <f t="shared" ref="AJ57" si="130">2*PI()^2*AH$1*2*SQRT($C$2*$C$11)*AD57*$C$7^2*AE57^2/SQRT(2)</f>
        <v>5.9000559741845808E-2</v>
      </c>
      <c r="AK57" s="73"/>
      <c r="AL57" s="73"/>
      <c r="AM57" s="27">
        <v>1.6482000000000001</v>
      </c>
      <c r="AN57" s="21">
        <v>6.8000000000000005E-2</v>
      </c>
      <c r="AO57" s="21">
        <v>0.878</v>
      </c>
      <c r="AP57" s="19">
        <f t="shared" ref="AP57" si="131">AO57/$C$14</f>
        <v>0.98340045333641457</v>
      </c>
      <c r="AQ57" s="19">
        <f t="shared" ref="AQ57" si="132">4*PI()^2*$C$13*SQRT($C$11*$C$2)*($C$7*AM57*AO57)^2</f>
        <v>0.70545607707371172</v>
      </c>
      <c r="AR57" s="19">
        <f t="shared" ref="AR57" si="133">4*PI()^2*AR$1*SQRT($C$11*$C$2)*($C$7*AM57*AO57)^2</f>
        <v>4.2327364624422703</v>
      </c>
      <c r="AS57" s="19">
        <f t="shared" ref="AS57" si="134">AQ57+AR57</f>
        <v>4.938192539515982</v>
      </c>
      <c r="AT57" s="36">
        <f t="shared" ref="AT57" si="135">2*PI()^2*AR$1*2*SQRT($C$2*$C$11)*AN57*$C$7^2*AO57^2/SQRT(2)</f>
        <v>7.4919578378251611E-2</v>
      </c>
      <c r="AU57" s="17">
        <f t="shared" si="110"/>
        <v>230.14122199030194</v>
      </c>
      <c r="AV57" s="76">
        <f t="shared" si="67"/>
        <v>1.8391909219203834E-2</v>
      </c>
      <c r="AW57" s="27">
        <v>1.6272</v>
      </c>
      <c r="AX57" s="21">
        <v>6.6000000000000003E-2</v>
      </c>
      <c r="AY57" s="21">
        <v>0.86199999999999999</v>
      </c>
      <c r="AZ57" s="19">
        <f t="shared" ref="AZ57" si="136">AY57/$C$14</f>
        <v>0.96547971614577377</v>
      </c>
      <c r="BA57" s="19">
        <f t="shared" ref="BA57" si="137">4*PI()^2*$C$13*SQRT($C$11*$C$2)*($C$7*AW57*AY57)^2</f>
        <v>0.66276189401984997</v>
      </c>
      <c r="BB57" s="19">
        <f t="shared" ref="BB57" si="138">4*PI()^2*BB$1*SQRT($C$11*$C$2)*($C$7*AW57*AY57)^2</f>
        <v>5.3020951521587998</v>
      </c>
      <c r="BC57" s="19">
        <f t="shared" ref="BC57" si="139">BA57+BB57</f>
        <v>5.9648570461786496</v>
      </c>
      <c r="BD57" s="36">
        <f t="shared" ref="BD57" si="140">2*PI()^2*BB$1*2*SQRT($C$2*$C$11)*AX57*$C$7^2*AY57^2/SQRT(2)</f>
        <v>9.3453287571973978E-2</v>
      </c>
      <c r="BE57" s="17">
        <f t="shared" si="111"/>
        <v>227.89144745264417</v>
      </c>
      <c r="BF57" s="76">
        <f t="shared" si="70"/>
        <v>2.3265880362888892E-2</v>
      </c>
      <c r="BG57" s="27">
        <v>1.6292</v>
      </c>
      <c r="BH57" s="21">
        <v>0.09</v>
      </c>
      <c r="BI57" s="21">
        <v>0.85499999999999998</v>
      </c>
      <c r="BJ57" s="19">
        <f t="shared" ref="BJ57" si="141">BI57/$C$14</f>
        <v>0.95763939362486838</v>
      </c>
      <c r="BK57" s="19">
        <f t="shared" ref="BK57" si="142">4*PI()^2*$C$13*SQRT($C$11*$C$2)*($C$7*BG57*BI57)^2</f>
        <v>0.65364532574696432</v>
      </c>
      <c r="BL57" s="19">
        <f t="shared" ref="BL57" si="143">4*PI()^2*BL$1*SQRT($C$11*$C$2)*($C$7*BG57*BI57)^2</f>
        <v>6.5364532574696428</v>
      </c>
      <c r="BM57" s="19">
        <f t="shared" ref="BM57" si="144">BK57+BL57</f>
        <v>7.1900985832166073</v>
      </c>
      <c r="BN57" s="36">
        <f t="shared" ref="BN57" si="145">2*PI()^2*BL$1*2*SQRT($C$2*$C$11)*BH57*$C$7^2*BI57^2/SQRT(2)</f>
        <v>0.15671871738072982</v>
      </c>
      <c r="BO57" s="17">
        <f t="shared" si="108"/>
        <v>228.10571169432586</v>
      </c>
      <c r="BP57" s="76">
        <f t="shared" si="73"/>
        <v>2.865536863990871E-2</v>
      </c>
      <c r="BQ57" s="27">
        <v>1.6769000000000001</v>
      </c>
      <c r="BR57" s="21">
        <v>5.6000000000000001E-2</v>
      </c>
      <c r="BS57" s="21">
        <v>0.85299999999999998</v>
      </c>
      <c r="BT57" s="19">
        <f t="shared" ref="BT57" si="146">BS57/$C$14</f>
        <v>0.95539930147603835</v>
      </c>
      <c r="BU57" s="19">
        <f t="shared" ref="BU57" si="147">4*PI()^2*$C$13*SQRT($C$11*$C$2)*($C$7*BQ57*BS57)^2</f>
        <v>0.68924483349989885</v>
      </c>
      <c r="BV57" s="19">
        <f t="shared" ref="BV57" si="148">4*PI()^2*BV$1*SQRT($C$11*$C$2)*($C$7*BQ57*BS57)^2</f>
        <v>8.2709380019987861</v>
      </c>
      <c r="BW57" s="19">
        <f t="shared" ref="BW57" si="149">BU57+BV57</f>
        <v>8.960182835498685</v>
      </c>
      <c r="BX57" s="36">
        <f t="shared" ref="BX57" si="150">2*PI()^2*BV$1*2*SQRT($C$2*$C$11)*BR57*$C$7^2*BS57^2/SQRT(2)</f>
        <v>0.11646983631917425</v>
      </c>
      <c r="BY57" s="17">
        <f t="shared" si="112"/>
        <v>233.21591385843416</v>
      </c>
      <c r="BZ57" s="76">
        <f t="shared" si="75"/>
        <v>3.5464723933973819E-2</v>
      </c>
    </row>
    <row r="59" spans="2:78" ht="20.100000000000001" customHeight="1" thickBot="1"/>
    <row r="60" spans="2:78" ht="20.100000000000001" customHeight="1">
      <c r="B60" s="40" t="s">
        <v>35</v>
      </c>
      <c r="C60" s="40"/>
      <c r="D60" s="2"/>
      <c r="E60" s="84" t="s">
        <v>19</v>
      </c>
      <c r="F60" s="85"/>
      <c r="G60" s="85"/>
      <c r="H60" s="86"/>
      <c r="I60" s="81" t="s">
        <v>21</v>
      </c>
      <c r="J60" s="82"/>
      <c r="K60" s="82"/>
      <c r="L60" s="82"/>
      <c r="M60" s="83"/>
      <c r="N60" s="79">
        <v>0</v>
      </c>
      <c r="O60" s="80"/>
      <c r="P60" s="32"/>
      <c r="Q60" s="77"/>
      <c r="R60" s="77"/>
      <c r="S60" s="81" t="s">
        <v>21</v>
      </c>
      <c r="T60" s="82"/>
      <c r="U60" s="82"/>
      <c r="V60" s="82"/>
      <c r="W60" s="83"/>
      <c r="X60" s="79">
        <v>0.04</v>
      </c>
      <c r="Y60" s="80"/>
      <c r="Z60" s="32"/>
      <c r="AA60" s="77"/>
      <c r="AB60" s="77"/>
      <c r="AC60" s="81" t="s">
        <v>21</v>
      </c>
      <c r="AD60" s="82"/>
      <c r="AE60" s="82"/>
      <c r="AF60" s="82"/>
      <c r="AG60" s="83"/>
      <c r="AH60" s="79">
        <v>0.08</v>
      </c>
      <c r="AI60" s="80"/>
      <c r="AJ60" s="32"/>
      <c r="AK60" s="70"/>
      <c r="AL60" s="70"/>
      <c r="AM60" s="81" t="s">
        <v>21</v>
      </c>
      <c r="AN60" s="82"/>
      <c r="AO60" s="82"/>
      <c r="AP60" s="82"/>
      <c r="AQ60" s="83"/>
      <c r="AR60" s="79">
        <v>0.12</v>
      </c>
      <c r="AS60" s="80"/>
      <c r="AT60" s="32"/>
      <c r="AU60" s="70"/>
      <c r="AV60" s="70"/>
      <c r="AW60" s="81" t="s">
        <v>21</v>
      </c>
      <c r="AX60" s="82"/>
      <c r="AY60" s="82"/>
      <c r="AZ60" s="82"/>
      <c r="BA60" s="83"/>
      <c r="BB60" s="79">
        <v>0.16</v>
      </c>
      <c r="BC60" s="80"/>
      <c r="BD60" s="32"/>
      <c r="BE60" s="70"/>
      <c r="BF60" s="70"/>
      <c r="BG60" s="81" t="s">
        <v>21</v>
      </c>
      <c r="BH60" s="82"/>
      <c r="BI60" s="82"/>
      <c r="BJ60" s="82"/>
      <c r="BK60" s="83"/>
      <c r="BL60" s="79">
        <v>0.2</v>
      </c>
      <c r="BM60" s="80"/>
      <c r="BN60" s="32"/>
      <c r="BO60" s="70"/>
      <c r="BP60" s="70"/>
      <c r="BQ60" s="81" t="s">
        <v>21</v>
      </c>
      <c r="BR60" s="82"/>
      <c r="BS60" s="82"/>
      <c r="BT60" s="82"/>
      <c r="BU60" s="83"/>
      <c r="BV60" s="79">
        <v>0.24</v>
      </c>
      <c r="BW60" s="80"/>
      <c r="BX60" s="32"/>
      <c r="BY60" s="70"/>
      <c r="BZ60" s="70"/>
    </row>
    <row r="61" spans="2:78" ht="20.100000000000001" customHeight="1">
      <c r="E61" s="22" t="s">
        <v>25</v>
      </c>
      <c r="F61" s="19" t="s">
        <v>27</v>
      </c>
      <c r="G61" s="39" t="s">
        <v>0</v>
      </c>
      <c r="H61" s="23" t="s">
        <v>28</v>
      </c>
      <c r="I61" s="22" t="s">
        <v>29</v>
      </c>
      <c r="J61" s="19" t="s">
        <v>23</v>
      </c>
      <c r="K61" s="19" t="s">
        <v>26</v>
      </c>
      <c r="L61" s="39" t="s">
        <v>18</v>
      </c>
      <c r="M61" s="19" t="s">
        <v>30</v>
      </c>
      <c r="N61" s="19" t="s">
        <v>31</v>
      </c>
      <c r="O61" s="19" t="s">
        <v>32</v>
      </c>
      <c r="P61" s="23" t="s">
        <v>20</v>
      </c>
      <c r="Q61" s="72"/>
      <c r="R61" s="72"/>
      <c r="S61" s="22" t="s">
        <v>9</v>
      </c>
      <c r="T61" s="19" t="s">
        <v>23</v>
      </c>
      <c r="U61" s="19" t="s">
        <v>26</v>
      </c>
      <c r="V61" s="39" t="s">
        <v>18</v>
      </c>
      <c r="W61" s="19" t="s">
        <v>30</v>
      </c>
      <c r="X61" s="19" t="s">
        <v>31</v>
      </c>
      <c r="Y61" s="19" t="s">
        <v>32</v>
      </c>
      <c r="Z61" s="23" t="s">
        <v>20</v>
      </c>
      <c r="AA61" s="72"/>
      <c r="AB61" s="72"/>
      <c r="AC61" s="22" t="s">
        <v>10</v>
      </c>
      <c r="AD61" s="19" t="s">
        <v>23</v>
      </c>
      <c r="AE61" s="19" t="s">
        <v>26</v>
      </c>
      <c r="AF61" s="39" t="s">
        <v>18</v>
      </c>
      <c r="AG61" s="19" t="s">
        <v>30</v>
      </c>
      <c r="AH61" s="19" t="s">
        <v>31</v>
      </c>
      <c r="AI61" s="19" t="s">
        <v>32</v>
      </c>
      <c r="AJ61" s="23" t="s">
        <v>20</v>
      </c>
      <c r="AK61" s="72"/>
      <c r="AL61" s="72"/>
      <c r="AM61" s="22" t="s">
        <v>11</v>
      </c>
      <c r="AN61" s="19" t="s">
        <v>23</v>
      </c>
      <c r="AO61" s="19" t="s">
        <v>26</v>
      </c>
      <c r="AP61" s="39" t="s">
        <v>18</v>
      </c>
      <c r="AQ61" s="19" t="s">
        <v>30</v>
      </c>
      <c r="AR61" s="19" t="s">
        <v>31</v>
      </c>
      <c r="AS61" s="19" t="s">
        <v>32</v>
      </c>
      <c r="AT61" s="23" t="s">
        <v>20</v>
      </c>
      <c r="AU61" s="72"/>
      <c r="AV61" s="72" t="s">
        <v>69</v>
      </c>
      <c r="AW61" s="22" t="s">
        <v>12</v>
      </c>
      <c r="AX61" s="19" t="s">
        <v>23</v>
      </c>
      <c r="AY61" s="19" t="s">
        <v>26</v>
      </c>
      <c r="AZ61" s="39" t="s">
        <v>18</v>
      </c>
      <c r="BA61" s="19" t="s">
        <v>30</v>
      </c>
      <c r="BB61" s="19" t="s">
        <v>31</v>
      </c>
      <c r="BC61" s="19" t="s">
        <v>32</v>
      </c>
      <c r="BD61" s="23" t="s">
        <v>20</v>
      </c>
      <c r="BE61" s="72"/>
      <c r="BF61" s="72" t="s">
        <v>69</v>
      </c>
      <c r="BG61" s="22" t="s">
        <v>13</v>
      </c>
      <c r="BH61" s="19" t="s">
        <v>23</v>
      </c>
      <c r="BI61" s="19" t="s">
        <v>26</v>
      </c>
      <c r="BJ61" s="39" t="s">
        <v>18</v>
      </c>
      <c r="BK61" s="19" t="s">
        <v>30</v>
      </c>
      <c r="BL61" s="19" t="s">
        <v>31</v>
      </c>
      <c r="BM61" s="19" t="s">
        <v>32</v>
      </c>
      <c r="BN61" s="23" t="s">
        <v>20</v>
      </c>
      <c r="BO61" s="72"/>
      <c r="BP61" s="72" t="s">
        <v>69</v>
      </c>
      <c r="BQ61" s="22" t="s">
        <v>14</v>
      </c>
      <c r="BR61" s="19" t="s">
        <v>23</v>
      </c>
      <c r="BS61" s="19" t="s">
        <v>26</v>
      </c>
      <c r="BT61" s="39" t="s">
        <v>18</v>
      </c>
      <c r="BU61" s="19" t="s">
        <v>30</v>
      </c>
      <c r="BV61" s="19" t="s">
        <v>31</v>
      </c>
      <c r="BW61" s="19" t="s">
        <v>36</v>
      </c>
      <c r="BX61" s="23" t="s">
        <v>20</v>
      </c>
      <c r="BY61" s="72"/>
      <c r="BZ61" s="72" t="s">
        <v>69</v>
      </c>
    </row>
    <row r="62" spans="2:78" ht="20.100000000000001" customHeight="1">
      <c r="E62" s="38">
        <v>18</v>
      </c>
      <c r="F62" s="20">
        <f>0.02*E62-0.0054</f>
        <v>0.35459999999999997</v>
      </c>
      <c r="G62" s="20">
        <f t="shared" ref="G62:G86" si="151">F62/$C$14/$C$7</f>
        <v>4.4675853541909678</v>
      </c>
      <c r="H62" s="29">
        <f t="shared" ref="H62:H86" si="152">F62*$C$7/$C$5</f>
        <v>31714.225352112673</v>
      </c>
      <c r="M62" s="43">
        <f>M3+M33</f>
        <v>0.11997384722346928</v>
      </c>
      <c r="N62" s="43">
        <f>N3+N33</f>
        <v>0</v>
      </c>
      <c r="O62" s="43">
        <f>O3+O33</f>
        <v>0.11997384722346928</v>
      </c>
      <c r="P62" s="43">
        <f>P3+P33</f>
        <v>0</v>
      </c>
      <c r="Q62" s="43"/>
      <c r="R62" s="43"/>
      <c r="W62" s="43">
        <f>W3+W33</f>
        <v>3.6718398493980335E-2</v>
      </c>
      <c r="X62" s="43">
        <f>X3+X33</f>
        <v>7.343679698796067E-2</v>
      </c>
      <c r="Y62" s="43">
        <f>Y3+Y33</f>
        <v>0.110155195481941</v>
      </c>
      <c r="Z62" s="43">
        <f>Z3+Z33</f>
        <v>1.026665437707939E-2</v>
      </c>
      <c r="AA62" s="43"/>
      <c r="AB62" s="43"/>
      <c r="AG62" s="43">
        <f>AG3+AG33</f>
        <v>2.315988722590491E-2</v>
      </c>
      <c r="AH62" s="43">
        <f>AH3+AH33</f>
        <v>9.263954890361964E-2</v>
      </c>
      <c r="AI62" s="43">
        <f>AI3+AI33</f>
        <v>0.11579943612952455</v>
      </c>
      <c r="AJ62" s="43">
        <f>AJ3+AJ33</f>
        <v>1.7291207371923186E-2</v>
      </c>
      <c r="AK62" s="43"/>
      <c r="AL62" s="43"/>
      <c r="AQ62" s="43">
        <f>AQ3+AQ33</f>
        <v>0</v>
      </c>
      <c r="AR62" s="43">
        <f>AR3+AR33</f>
        <v>0</v>
      </c>
      <c r="AS62" s="43">
        <f>AS3+AS33</f>
        <v>0</v>
      </c>
      <c r="AT62" s="43">
        <f>AT3+AT33</f>
        <v>0</v>
      </c>
      <c r="AU62" s="43"/>
      <c r="AV62" s="43">
        <f>AV3+AV33</f>
        <v>0</v>
      </c>
      <c r="BA62" s="43">
        <f>BA3+BA33</f>
        <v>0</v>
      </c>
      <c r="BB62" s="43">
        <f>BB3+BB33</f>
        <v>0</v>
      </c>
      <c r="BC62" s="43">
        <f>BC3+BC33</f>
        <v>0</v>
      </c>
      <c r="BD62" s="43">
        <f>BD3+BD33</f>
        <v>0</v>
      </c>
      <c r="BE62" s="43"/>
      <c r="BF62" s="43">
        <f>BF3+BF33</f>
        <v>0</v>
      </c>
      <c r="BK62" s="43">
        <f>BK3+BK33</f>
        <v>0</v>
      </c>
      <c r="BL62" s="43">
        <f>BL3+BL33</f>
        <v>0</v>
      </c>
      <c r="BM62" s="43">
        <f>BM3+BM33</f>
        <v>0</v>
      </c>
      <c r="BN62" s="43">
        <f>BN3+BN33</f>
        <v>0</v>
      </c>
      <c r="BO62" s="43"/>
      <c r="BP62" s="43">
        <f>BP3+BP33</f>
        <v>0</v>
      </c>
      <c r="BU62" s="43">
        <f>BU3+BU33</f>
        <v>0</v>
      </c>
      <c r="BV62" s="43">
        <f>BV3+BV33</f>
        <v>0</v>
      </c>
      <c r="BW62" s="43">
        <f>BW3+BW33</f>
        <v>0</v>
      </c>
      <c r="BX62" s="43">
        <f>BX3+BX33</f>
        <v>0</v>
      </c>
      <c r="BY62" s="43"/>
      <c r="BZ62" s="43">
        <f>BZ3+BZ33</f>
        <v>0</v>
      </c>
    </row>
    <row r="63" spans="2:78" ht="20.100000000000001" customHeight="1">
      <c r="E63" s="38">
        <v>20</v>
      </c>
      <c r="F63" s="20">
        <f t="shared" ref="F63:F86" si="153">0.02*E63-0.0054</f>
        <v>0.39460000000000001</v>
      </c>
      <c r="G63" s="20">
        <f t="shared" si="151"/>
        <v>4.9715430929603945</v>
      </c>
      <c r="H63" s="29">
        <f t="shared" si="152"/>
        <v>35291.690140845072</v>
      </c>
      <c r="M63" s="43">
        <f t="shared" ref="M63:P78" si="154">M4+M34</f>
        <v>0.13284899860559501</v>
      </c>
      <c r="N63" s="43">
        <f t="shared" si="154"/>
        <v>0</v>
      </c>
      <c r="O63" s="43">
        <f t="shared" si="154"/>
        <v>0.13284899860559501</v>
      </c>
      <c r="P63" s="43">
        <f t="shared" si="154"/>
        <v>0</v>
      </c>
      <c r="Q63" s="43"/>
      <c r="R63" s="43"/>
      <c r="W63" s="43">
        <f t="shared" ref="W63:Z78" si="155">W4+W34</f>
        <v>0.16723243827504503</v>
      </c>
      <c r="X63" s="43">
        <f t="shared" si="155"/>
        <v>0.33446487655009005</v>
      </c>
      <c r="Y63" s="43">
        <f t="shared" si="155"/>
        <v>0.50169731482513502</v>
      </c>
      <c r="Z63" s="43">
        <f t="shared" si="155"/>
        <v>1.1535590948229809E-2</v>
      </c>
      <c r="AA63" s="43"/>
      <c r="AB63" s="43"/>
      <c r="AG63" s="43">
        <f t="shared" ref="AG63:AJ63" si="156">AG4+AG34</f>
        <v>0.14122013223657726</v>
      </c>
      <c r="AH63" s="43">
        <f t="shared" si="156"/>
        <v>0.56488052894630902</v>
      </c>
      <c r="AI63" s="43">
        <f t="shared" si="156"/>
        <v>0.70610066118288617</v>
      </c>
      <c r="AJ63" s="43">
        <f t="shared" si="156"/>
        <v>2.2908098053693329E-2</v>
      </c>
      <c r="AK63" s="43"/>
      <c r="AL63" s="43"/>
      <c r="AQ63" s="43">
        <f t="shared" ref="AQ63:AT78" si="157">AQ4+AQ34</f>
        <v>0.11698731665117827</v>
      </c>
      <c r="AR63" s="43">
        <f t="shared" si="157"/>
        <v>0.7019238999070696</v>
      </c>
      <c r="AS63" s="43">
        <f t="shared" si="157"/>
        <v>0.81891121655824783</v>
      </c>
      <c r="AT63" s="43">
        <f t="shared" si="157"/>
        <v>3.2637895676773256E-2</v>
      </c>
      <c r="AU63" s="43"/>
      <c r="AV63" s="43">
        <f t="shared" ref="AV63:AV86" si="158">AV4+AV34</f>
        <v>0.25358728060647362</v>
      </c>
      <c r="BA63" s="43">
        <f t="shared" ref="BA63:BD78" si="159">BA4+BA34</f>
        <v>9.934705100833309E-2</v>
      </c>
      <c r="BB63" s="43">
        <f t="shared" si="159"/>
        <v>0.79477640806666472</v>
      </c>
      <c r="BC63" s="43">
        <f t="shared" si="159"/>
        <v>0.8941234590749978</v>
      </c>
      <c r="BD63" s="43">
        <f t="shared" si="159"/>
        <v>4.5851507230907307E-2</v>
      </c>
      <c r="BE63" s="43"/>
      <c r="BF63" s="43">
        <f t="shared" ref="BF63:BF86" si="160">BF4+BF34</f>
        <v>0.29990626465769843</v>
      </c>
      <c r="BK63" s="43">
        <f t="shared" ref="BK63:BK86" si="161">BK4+BK34</f>
        <v>8.0750831882830498E-2</v>
      </c>
      <c r="BL63" s="43">
        <f t="shared" ref="BL63:BM63" si="162">BL4+BL34</f>
        <v>0.80750831882830487</v>
      </c>
      <c r="BM63" s="43">
        <f t="shared" si="162"/>
        <v>0.88825915071113537</v>
      </c>
      <c r="BN63" s="43">
        <f t="shared" ref="BN63" si="163">BN4+BN34</f>
        <v>5.3951692692270556E-2</v>
      </c>
      <c r="BO63" s="43"/>
      <c r="BP63" s="43">
        <f t="shared" ref="BP63:BP86" si="164">BP4+BP34</f>
        <v>0.31988905984543842</v>
      </c>
      <c r="BU63" s="43">
        <f t="shared" ref="BU63:BU86" si="165">BU4+BU34</f>
        <v>8.6836008466766978E-2</v>
      </c>
      <c r="BV63" s="43">
        <f t="shared" ref="BV63:BX78" si="166">BV4+BV34</f>
        <v>1.0420321016012035</v>
      </c>
      <c r="BW63" s="43">
        <f t="shared" si="166"/>
        <v>1.1288681100679705</v>
      </c>
      <c r="BX63" s="43">
        <f t="shared" si="166"/>
        <v>0.24916723579405275</v>
      </c>
      <c r="BY63" s="43"/>
      <c r="BZ63" s="43">
        <f t="shared" ref="BZ63:BZ86" si="167">BZ4+BZ34</f>
        <v>0.46137708239229291</v>
      </c>
    </row>
    <row r="64" spans="2:78" ht="20.100000000000001" customHeight="1">
      <c r="E64" s="38">
        <v>22</v>
      </c>
      <c r="F64" s="20">
        <f t="shared" si="153"/>
        <v>0.43459999999999999</v>
      </c>
      <c r="G64" s="20">
        <f t="shared" si="151"/>
        <v>5.4755008317298213</v>
      </c>
      <c r="H64" s="29">
        <f t="shared" si="152"/>
        <v>38869.15492957746</v>
      </c>
      <c r="M64" s="43">
        <f t="shared" si="154"/>
        <v>0.30571916552937312</v>
      </c>
      <c r="N64" s="43">
        <f t="shared" si="154"/>
        <v>0</v>
      </c>
      <c r="O64" s="43">
        <f t="shared" si="154"/>
        <v>0.30571916552937312</v>
      </c>
      <c r="P64" s="43">
        <f t="shared" si="154"/>
        <v>0</v>
      </c>
      <c r="Q64" s="43"/>
      <c r="R64" s="43"/>
      <c r="W64" s="43">
        <f t="shared" si="155"/>
        <v>0.23589730236376355</v>
      </c>
      <c r="X64" s="43">
        <f t="shared" si="155"/>
        <v>0.4717946047275271</v>
      </c>
      <c r="Y64" s="43">
        <f t="shared" si="155"/>
        <v>0.70769190709129071</v>
      </c>
      <c r="Z64" s="43">
        <f t="shared" si="155"/>
        <v>3.4943958820356766E-2</v>
      </c>
      <c r="AA64" s="43"/>
      <c r="AB64" s="43"/>
      <c r="AG64" s="43">
        <f t="shared" ref="AG64:AJ64" si="168">AG5+AG35</f>
        <v>0.2208646859491385</v>
      </c>
      <c r="AH64" s="43">
        <f t="shared" si="168"/>
        <v>0.88345874379655398</v>
      </c>
      <c r="AI64" s="43">
        <f t="shared" si="168"/>
        <v>1.1043234297456925</v>
      </c>
      <c r="AJ64" s="43">
        <f t="shared" si="168"/>
        <v>3.0190487517695042E-2</v>
      </c>
      <c r="AK64" s="43"/>
      <c r="AL64" s="43"/>
      <c r="AQ64" s="43">
        <f t="shared" si="157"/>
        <v>0.18784643810892299</v>
      </c>
      <c r="AR64" s="43">
        <f t="shared" si="157"/>
        <v>1.1270786286535377</v>
      </c>
      <c r="AS64" s="43">
        <f t="shared" si="157"/>
        <v>1.3149250667624606</v>
      </c>
      <c r="AT64" s="43">
        <f t="shared" si="157"/>
        <v>3.9539227523797696E-2</v>
      </c>
      <c r="AU64" s="43"/>
      <c r="AV64" s="43">
        <f t="shared" si="158"/>
        <v>0.27573822579793461</v>
      </c>
      <c r="BA64" s="43">
        <f t="shared" si="159"/>
        <v>0.15651279292071885</v>
      </c>
      <c r="BB64" s="43">
        <f t="shared" si="159"/>
        <v>1.2521023433657508</v>
      </c>
      <c r="BC64" s="43">
        <f t="shared" si="159"/>
        <v>1.4086151362864698</v>
      </c>
      <c r="BD64" s="43">
        <f t="shared" si="159"/>
        <v>5.5312584440847204E-2</v>
      </c>
      <c r="BE64" s="43"/>
      <c r="BF64" s="43">
        <f t="shared" si="160"/>
        <v>0.32356416758792883</v>
      </c>
      <c r="BK64" s="43">
        <f t="shared" si="161"/>
        <v>0.13427663311199423</v>
      </c>
      <c r="BL64" s="43">
        <f t="shared" ref="BL64:BM64" si="169">BL5+BL35</f>
        <v>1.3427663311199423</v>
      </c>
      <c r="BM64" s="43">
        <f t="shared" si="169"/>
        <v>1.4770429642319365</v>
      </c>
      <c r="BN64" s="43">
        <f t="shared" ref="BN64" si="170">BN5+BN35</f>
        <v>7.2609884077308742E-2</v>
      </c>
      <c r="BO64" s="43"/>
      <c r="BP64" s="43">
        <f t="shared" si="164"/>
        <v>0.35959116278828818</v>
      </c>
      <c r="BU64" s="43">
        <f t="shared" si="165"/>
        <v>0.10965947326730055</v>
      </c>
      <c r="BV64" s="43">
        <f t="shared" ref="BV64:BW64" si="171">BV5+BV35</f>
        <v>1.3159136792076065</v>
      </c>
      <c r="BW64" s="43">
        <f t="shared" si="171"/>
        <v>1.4255731524749071</v>
      </c>
      <c r="BX64" s="43">
        <f t="shared" si="166"/>
        <v>8.0851315461968998E-2</v>
      </c>
      <c r="BY64" s="43"/>
      <c r="BZ64" s="43">
        <f t="shared" si="167"/>
        <v>0.36957391694979702</v>
      </c>
    </row>
    <row r="65" spans="5:78" ht="20.100000000000001" customHeight="1">
      <c r="E65" s="38">
        <v>24</v>
      </c>
      <c r="F65" s="20">
        <f t="shared" si="153"/>
        <v>0.47459999999999997</v>
      </c>
      <c r="G65" s="20">
        <f t="shared" si="151"/>
        <v>5.9794585704992471</v>
      </c>
      <c r="H65" s="29">
        <f t="shared" si="152"/>
        <v>42446.619718309856</v>
      </c>
      <c r="M65" s="43">
        <f t="shared" si="154"/>
        <v>0.37083218574622934</v>
      </c>
      <c r="N65" s="43">
        <f t="shared" si="154"/>
        <v>0</v>
      </c>
      <c r="O65" s="43">
        <f t="shared" si="154"/>
        <v>0.37083218574622934</v>
      </c>
      <c r="P65" s="43">
        <f t="shared" si="154"/>
        <v>0</v>
      </c>
      <c r="Q65" s="43"/>
      <c r="R65" s="43"/>
      <c r="W65" s="43">
        <f t="shared" si="155"/>
        <v>0.32983908851025789</v>
      </c>
      <c r="X65" s="43">
        <f t="shared" si="155"/>
        <v>0.65967817702051579</v>
      </c>
      <c r="Y65" s="43">
        <f t="shared" si="155"/>
        <v>0.98951726553077357</v>
      </c>
      <c r="Z65" s="43">
        <f t="shared" si="155"/>
        <v>3.1567594179927265E-2</v>
      </c>
      <c r="AA65" s="43"/>
      <c r="AB65" s="43"/>
      <c r="AG65" s="43">
        <f t="shared" ref="AG65:AJ65" si="172">AG6+AG36</f>
        <v>0.29293584783152399</v>
      </c>
      <c r="AH65" s="43">
        <f t="shared" si="172"/>
        <v>1.171743391326096</v>
      </c>
      <c r="AI65" s="43">
        <f t="shared" si="172"/>
        <v>1.46467923915762</v>
      </c>
      <c r="AJ65" s="43">
        <f t="shared" si="172"/>
        <v>4.9262603686624856E-2</v>
      </c>
      <c r="AK65" s="43"/>
      <c r="AL65" s="43"/>
      <c r="AQ65" s="43">
        <f t="shared" si="157"/>
        <v>0.25646748235984901</v>
      </c>
      <c r="AR65" s="43">
        <f t="shared" si="157"/>
        <v>1.5388048941590942</v>
      </c>
      <c r="AS65" s="43">
        <f t="shared" si="157"/>
        <v>1.7952723765189431</v>
      </c>
      <c r="AT65" s="43">
        <f t="shared" si="157"/>
        <v>6.5635956238170867E-2</v>
      </c>
      <c r="AU65" s="43"/>
      <c r="AV65" s="43">
        <f t="shared" si="158"/>
        <v>0.27467616824467955</v>
      </c>
      <c r="BA65" s="43">
        <f t="shared" si="159"/>
        <v>0.21084533475776154</v>
      </c>
      <c r="BB65" s="43">
        <f t="shared" si="159"/>
        <v>1.6867626780620923</v>
      </c>
      <c r="BC65" s="43">
        <f t="shared" si="159"/>
        <v>1.897608012819854</v>
      </c>
      <c r="BD65" s="43">
        <f t="shared" si="159"/>
        <v>0.10277537844656694</v>
      </c>
      <c r="BE65" s="43"/>
      <c r="BF65" s="43">
        <f t="shared" si="160"/>
        <v>0.31737391488908812</v>
      </c>
      <c r="BK65" s="43">
        <f t="shared" si="161"/>
        <v>0.18029375954219093</v>
      </c>
      <c r="BL65" s="43">
        <f t="shared" ref="BL65:BM65" si="173">BL6+BL36</f>
        <v>1.8029375954219091</v>
      </c>
      <c r="BM65" s="43">
        <f t="shared" si="173"/>
        <v>1.9832313549640999</v>
      </c>
      <c r="BN65" s="43">
        <f t="shared" ref="BN65" si="174">BN6+BN36</f>
        <v>0.12114977549429731</v>
      </c>
      <c r="BO65" s="43"/>
      <c r="BP65" s="43">
        <f t="shared" si="164"/>
        <v>0.35349842769410511</v>
      </c>
      <c r="BU65" s="43">
        <f t="shared" si="165"/>
        <v>0.16169163043318385</v>
      </c>
      <c r="BV65" s="43">
        <f t="shared" ref="BV65:BW65" si="175">BV6+BV36</f>
        <v>1.9402995651982065</v>
      </c>
      <c r="BW65" s="43">
        <f t="shared" si="175"/>
        <v>2.1019911956313901</v>
      </c>
      <c r="BX65" s="43">
        <f t="shared" si="166"/>
        <v>0.10552168821545652</v>
      </c>
      <c r="BY65" s="43"/>
      <c r="BZ65" s="43">
        <f t="shared" si="167"/>
        <v>0.38557004540219852</v>
      </c>
    </row>
    <row r="66" spans="5:78" ht="20.100000000000001" customHeight="1">
      <c r="E66" s="38">
        <v>26</v>
      </c>
      <c r="F66" s="20">
        <f t="shared" si="153"/>
        <v>0.51460000000000006</v>
      </c>
      <c r="G66" s="20">
        <f t="shared" si="151"/>
        <v>6.4834163092686756</v>
      </c>
      <c r="H66" s="29">
        <f t="shared" si="152"/>
        <v>46024.084507042258</v>
      </c>
      <c r="M66" s="43">
        <f t="shared" si="154"/>
        <v>0.43639206528970481</v>
      </c>
      <c r="N66" s="43">
        <f t="shared" si="154"/>
        <v>0</v>
      </c>
      <c r="O66" s="43">
        <f t="shared" si="154"/>
        <v>0.43639206528970481</v>
      </c>
      <c r="P66" s="43">
        <f t="shared" si="154"/>
        <v>0</v>
      </c>
      <c r="Q66" s="43"/>
      <c r="R66" s="43"/>
      <c r="W66" s="43">
        <f t="shared" si="155"/>
        <v>0.39286740533778602</v>
      </c>
      <c r="X66" s="43">
        <f t="shared" si="155"/>
        <v>0.78573481067557205</v>
      </c>
      <c r="Y66" s="43">
        <f t="shared" si="155"/>
        <v>1.178602216013358</v>
      </c>
      <c r="Z66" s="43">
        <f t="shared" si="155"/>
        <v>4.4820491026394835E-2</v>
      </c>
      <c r="AA66" s="43"/>
      <c r="AB66" s="43"/>
      <c r="AG66" s="43">
        <f t="shared" ref="AG66:AJ66" si="176">AG7+AG37</f>
        <v>0.34732381337356244</v>
      </c>
      <c r="AH66" s="43">
        <f t="shared" si="176"/>
        <v>1.3892952534942498</v>
      </c>
      <c r="AI66" s="43">
        <f t="shared" si="176"/>
        <v>1.7366190668678123</v>
      </c>
      <c r="AJ66" s="43">
        <f t="shared" si="176"/>
        <v>7.2831271291887031E-2</v>
      </c>
      <c r="AK66" s="43"/>
      <c r="AL66" s="43"/>
      <c r="AQ66" s="43">
        <f t="shared" si="157"/>
        <v>0.31859295652583464</v>
      </c>
      <c r="AR66" s="43">
        <f t="shared" si="157"/>
        <v>1.9115577391550076</v>
      </c>
      <c r="AS66" s="43">
        <f t="shared" si="157"/>
        <v>2.2301506956808419</v>
      </c>
      <c r="AT66" s="43">
        <f t="shared" si="157"/>
        <v>8.4233052519289253E-2</v>
      </c>
      <c r="AU66" s="43"/>
      <c r="AV66" s="43">
        <f t="shared" si="158"/>
        <v>0.25620736454952758</v>
      </c>
      <c r="BA66" s="43">
        <f t="shared" si="159"/>
        <v>0.27723403848336381</v>
      </c>
      <c r="BB66" s="43">
        <f t="shared" si="159"/>
        <v>2.2178723078669105</v>
      </c>
      <c r="BC66" s="43">
        <f t="shared" si="159"/>
        <v>2.4951063463502741</v>
      </c>
      <c r="BD66" s="43">
        <f t="shared" si="159"/>
        <v>0.10715502681549184</v>
      </c>
      <c r="BE66" s="43"/>
      <c r="BF66" s="43">
        <f t="shared" si="160"/>
        <v>0.30803306504049011</v>
      </c>
      <c r="BK66" s="43">
        <f t="shared" si="161"/>
        <v>0.24985466620360069</v>
      </c>
      <c r="BL66" s="43">
        <f t="shared" ref="BL66:BM66" si="177">BL7+BL37</f>
        <v>2.4985466620360066</v>
      </c>
      <c r="BM66" s="43">
        <f t="shared" si="177"/>
        <v>2.7484013282396074</v>
      </c>
      <c r="BN66" s="43">
        <f t="shared" ref="BN66" si="178">BN7+BN37</f>
        <v>0.10626789009999173</v>
      </c>
      <c r="BO66" s="43"/>
      <c r="BP66" s="43">
        <f t="shared" si="164"/>
        <v>0.35524973172855512</v>
      </c>
      <c r="BU66" s="43">
        <f t="shared" si="165"/>
        <v>0.22094135748917115</v>
      </c>
      <c r="BV66" s="43">
        <f t="shared" ref="BV66:BW66" si="179">BV7+BV37</f>
        <v>2.6512962898700536</v>
      </c>
      <c r="BW66" s="43">
        <f t="shared" si="179"/>
        <v>2.872237647359225</v>
      </c>
      <c r="BX66" s="43">
        <f t="shared" si="166"/>
        <v>0.15418136161403811</v>
      </c>
      <c r="BY66" s="43"/>
      <c r="BZ66" s="43">
        <f t="shared" si="167"/>
        <v>0.38968940052483569</v>
      </c>
    </row>
    <row r="67" spans="5:78" ht="20.100000000000001" customHeight="1">
      <c r="E67" s="38">
        <v>28</v>
      </c>
      <c r="F67" s="20">
        <f t="shared" si="153"/>
        <v>0.55460000000000009</v>
      </c>
      <c r="G67" s="20">
        <f t="shared" si="151"/>
        <v>6.9873740480381032</v>
      </c>
      <c r="H67" s="29">
        <f t="shared" si="152"/>
        <v>49601.549295774654</v>
      </c>
      <c r="M67" s="43">
        <f t="shared" si="154"/>
        <v>0.5842775405402636</v>
      </c>
      <c r="N67" s="43">
        <f t="shared" si="154"/>
        <v>0</v>
      </c>
      <c r="O67" s="43">
        <f t="shared" si="154"/>
        <v>0.5842775405402636</v>
      </c>
      <c r="P67" s="43">
        <f t="shared" si="154"/>
        <v>0</v>
      </c>
      <c r="Q67" s="43"/>
      <c r="R67" s="43"/>
      <c r="W67" s="43">
        <f t="shared" si="155"/>
        <v>0.44523730583210147</v>
      </c>
      <c r="X67" s="43">
        <f t="shared" si="155"/>
        <v>0.89047461166420294</v>
      </c>
      <c r="Y67" s="43">
        <f t="shared" si="155"/>
        <v>1.3357119174963044</v>
      </c>
      <c r="Z67" s="43">
        <f t="shared" si="155"/>
        <v>8.150072141994022E-2</v>
      </c>
      <c r="AA67" s="43"/>
      <c r="AB67" s="43"/>
      <c r="AG67" s="43">
        <f t="shared" ref="AG67:AJ67" si="180">AG8+AG38</f>
        <v>0.40451802403156012</v>
      </c>
      <c r="AH67" s="43">
        <f t="shared" si="180"/>
        <v>1.6180720961262405</v>
      </c>
      <c r="AI67" s="43">
        <f t="shared" si="180"/>
        <v>2.0225901201578007</v>
      </c>
      <c r="AJ67" s="43">
        <f t="shared" si="180"/>
        <v>9.5012432794613036E-2</v>
      </c>
      <c r="AK67" s="43"/>
      <c r="AL67" s="43"/>
      <c r="AQ67" s="43">
        <f t="shared" si="157"/>
        <v>0.3636609826219187</v>
      </c>
      <c r="AR67" s="43">
        <f t="shared" si="157"/>
        <v>2.1819658957315116</v>
      </c>
      <c r="AS67" s="43">
        <f t="shared" si="157"/>
        <v>2.5456268783534304</v>
      </c>
      <c r="AT67" s="43">
        <f t="shared" si="157"/>
        <v>0.10602375550918755</v>
      </c>
      <c r="AU67" s="43"/>
      <c r="AV67" s="43">
        <f t="shared" si="158"/>
        <v>0.23212110619733733</v>
      </c>
      <c r="BA67" s="43">
        <f t="shared" si="159"/>
        <v>0.3369222686036748</v>
      </c>
      <c r="BB67" s="43">
        <f t="shared" si="159"/>
        <v>2.6953781488293984</v>
      </c>
      <c r="BC67" s="43">
        <f t="shared" si="159"/>
        <v>3.0323004174330737</v>
      </c>
      <c r="BD67" s="43">
        <f t="shared" si="159"/>
        <v>0.13500450022810892</v>
      </c>
      <c r="BE67" s="43"/>
      <c r="BF67" s="43">
        <f t="shared" si="160"/>
        <v>0.29025836401504956</v>
      </c>
      <c r="BK67" s="43">
        <f t="shared" si="161"/>
        <v>0.3030364929890621</v>
      </c>
      <c r="BL67" s="43">
        <f t="shared" ref="BL67:BM67" si="181">BL8+BL38</f>
        <v>3.030364929890621</v>
      </c>
      <c r="BM67" s="43">
        <f t="shared" si="181"/>
        <v>3.3334014228796831</v>
      </c>
      <c r="BN67" s="43">
        <f t="shared" ref="BN67" si="182">BN8+BN38</f>
        <v>0.13538128497046589</v>
      </c>
      <c r="BO67" s="43"/>
      <c r="BP67" s="43">
        <f t="shared" si="164"/>
        <v>0.33785955299573217</v>
      </c>
      <c r="BU67" s="43">
        <f t="shared" si="165"/>
        <v>0.27069863300659869</v>
      </c>
      <c r="BV67" s="43">
        <f t="shared" ref="BV67:BW67" si="183">BV8+BV38</f>
        <v>3.2483835960791838</v>
      </c>
      <c r="BW67" s="43">
        <f t="shared" si="183"/>
        <v>3.5190822290857824</v>
      </c>
      <c r="BX67" s="43">
        <f t="shared" si="166"/>
        <v>0.20637778895028622</v>
      </c>
      <c r="BY67" s="43"/>
      <c r="BZ67" s="43">
        <f t="shared" si="167"/>
        <v>0.37448608054240501</v>
      </c>
    </row>
    <row r="68" spans="5:78" ht="20.100000000000001" customHeight="1">
      <c r="E68" s="38">
        <v>30</v>
      </c>
      <c r="F68" s="20">
        <f t="shared" si="153"/>
        <v>0.59460000000000002</v>
      </c>
      <c r="G68" s="20">
        <f t="shared" si="151"/>
        <v>7.4913317868075282</v>
      </c>
      <c r="H68" s="29">
        <f t="shared" si="152"/>
        <v>53179.014084507042</v>
      </c>
      <c r="M68" s="43">
        <f t="shared" si="154"/>
        <v>0.7249790861760439</v>
      </c>
      <c r="N68" s="43">
        <f t="shared" si="154"/>
        <v>0</v>
      </c>
      <c r="O68" s="43">
        <f t="shared" si="154"/>
        <v>0.7249790861760439</v>
      </c>
      <c r="P68" s="43">
        <f t="shared" si="154"/>
        <v>0</v>
      </c>
      <c r="Q68" s="43"/>
      <c r="R68" s="43"/>
      <c r="W68" s="43">
        <f t="shared" si="155"/>
        <v>0.58094140541636297</v>
      </c>
      <c r="X68" s="43">
        <f t="shared" si="155"/>
        <v>1.1618828108327259</v>
      </c>
      <c r="Y68" s="43">
        <f t="shared" si="155"/>
        <v>1.7428242162490888</v>
      </c>
      <c r="Z68" s="43">
        <f t="shared" si="155"/>
        <v>0.13736675674666049</v>
      </c>
      <c r="AA68" s="43"/>
      <c r="AB68" s="43"/>
      <c r="AG68" s="43">
        <f t="shared" ref="AG68:AJ68" si="184">AG9+AG39</f>
        <v>0.48197295747933</v>
      </c>
      <c r="AH68" s="43">
        <f t="shared" si="184"/>
        <v>1.92789182991732</v>
      </c>
      <c r="AI68" s="43">
        <f t="shared" si="184"/>
        <v>2.4098647873966499</v>
      </c>
      <c r="AJ68" s="43">
        <f t="shared" si="184"/>
        <v>0.30634052588251992</v>
      </c>
      <c r="AK68" s="43"/>
      <c r="AL68" s="43"/>
      <c r="AQ68" s="43">
        <f t="shared" si="157"/>
        <v>0.45502061241249603</v>
      </c>
      <c r="AR68" s="43">
        <f t="shared" si="157"/>
        <v>2.7301236744749762</v>
      </c>
      <c r="AS68" s="43">
        <f t="shared" si="157"/>
        <v>3.1851442868874718</v>
      </c>
      <c r="AT68" s="43">
        <f t="shared" si="157"/>
        <v>0.46851314014276024</v>
      </c>
      <c r="AU68" s="43"/>
      <c r="AV68" s="43">
        <f t="shared" si="158"/>
        <v>0.22176741530478844</v>
      </c>
      <c r="BA68" s="43">
        <f t="shared" si="159"/>
        <v>0.41219606421928467</v>
      </c>
      <c r="BB68" s="43">
        <f t="shared" si="159"/>
        <v>3.2975685137542774</v>
      </c>
      <c r="BC68" s="43">
        <f t="shared" si="159"/>
        <v>3.7097645779735617</v>
      </c>
      <c r="BD68" s="43">
        <f t="shared" si="159"/>
        <v>0.27094959503034421</v>
      </c>
      <c r="BE68" s="43"/>
      <c r="BF68" s="43">
        <f t="shared" si="160"/>
        <v>0.2755869035360774</v>
      </c>
      <c r="BK68" s="43">
        <f t="shared" si="161"/>
        <v>0.37500784452529645</v>
      </c>
      <c r="BL68" s="43">
        <f t="shared" ref="BL68:BM68" si="185">BL9+BL39</f>
        <v>3.7500784452529636</v>
      </c>
      <c r="BM68" s="43">
        <f t="shared" si="185"/>
        <v>4.1250862897782596</v>
      </c>
      <c r="BN68" s="43">
        <f t="shared" ref="BN68" si="186">BN9+BN39</f>
        <v>0.23170074956938103</v>
      </c>
      <c r="BO68" s="43"/>
      <c r="BP68" s="43">
        <f t="shared" si="164"/>
        <v>0.31932034326127551</v>
      </c>
      <c r="BU68" s="43">
        <f t="shared" si="165"/>
        <v>0.34082463582727007</v>
      </c>
      <c r="BV68" s="43">
        <f t="shared" ref="BV68:BW68" si="187">BV9+BV39</f>
        <v>4.0898956299272404</v>
      </c>
      <c r="BW68" s="43">
        <f t="shared" si="187"/>
        <v>4.4307202657545108</v>
      </c>
      <c r="BX68" s="43">
        <f t="shared" si="166"/>
        <v>0.24608412022052345</v>
      </c>
      <c r="BY68" s="43"/>
      <c r="BZ68" s="43">
        <f t="shared" si="167"/>
        <v>0.35993394771528359</v>
      </c>
    </row>
    <row r="69" spans="5:78" ht="20.100000000000001" customHeight="1">
      <c r="E69" s="38">
        <v>32</v>
      </c>
      <c r="F69" s="20">
        <f t="shared" si="153"/>
        <v>0.63460000000000005</v>
      </c>
      <c r="G69" s="20">
        <f t="shared" si="151"/>
        <v>7.9952895255769558</v>
      </c>
      <c r="H69" s="29">
        <f t="shared" si="152"/>
        <v>56756.478873239437</v>
      </c>
      <c r="M69" s="43">
        <f t="shared" si="154"/>
        <v>0.85126676736002227</v>
      </c>
      <c r="N69" s="43">
        <f t="shared" si="154"/>
        <v>0</v>
      </c>
      <c r="O69" s="43">
        <f t="shared" si="154"/>
        <v>0.85126676736002227</v>
      </c>
      <c r="P69" s="43">
        <f t="shared" si="154"/>
        <v>0</v>
      </c>
      <c r="Q69" s="43"/>
      <c r="R69" s="43"/>
      <c r="W69" s="43">
        <f t="shared" si="155"/>
        <v>0.71786476961629453</v>
      </c>
      <c r="X69" s="43">
        <f t="shared" si="155"/>
        <v>1.4357295392325891</v>
      </c>
      <c r="Y69" s="43">
        <f t="shared" si="155"/>
        <v>2.1535943088488838</v>
      </c>
      <c r="Z69" s="43">
        <f t="shared" si="155"/>
        <v>0.10529648833329137</v>
      </c>
      <c r="AA69" s="43"/>
      <c r="AB69" s="43"/>
      <c r="AG69" s="43">
        <f t="shared" ref="AG69:AJ69" si="188">AG10+AG40</f>
        <v>0.59441104959749458</v>
      </c>
      <c r="AH69" s="43">
        <f t="shared" si="188"/>
        <v>2.3776441983899783</v>
      </c>
      <c r="AI69" s="43">
        <f t="shared" si="188"/>
        <v>2.9720552479874724</v>
      </c>
      <c r="AJ69" s="43">
        <f t="shared" si="188"/>
        <v>0.29938328459778618</v>
      </c>
      <c r="AK69" s="43"/>
      <c r="AL69" s="43"/>
      <c r="AQ69" s="43">
        <f t="shared" si="157"/>
        <v>0.51213262727725273</v>
      </c>
      <c r="AR69" s="43">
        <f t="shared" si="157"/>
        <v>3.0727957636635166</v>
      </c>
      <c r="AS69" s="43">
        <f t="shared" si="157"/>
        <v>3.5849283909407692</v>
      </c>
      <c r="AT69" s="43">
        <f t="shared" si="157"/>
        <v>0.57752659634375403</v>
      </c>
      <c r="AU69" s="43"/>
      <c r="AV69" s="43">
        <f t="shared" si="158"/>
        <v>0.20246196587153795</v>
      </c>
      <c r="BA69" s="43">
        <f t="shared" si="159"/>
        <v>0.4502180432360815</v>
      </c>
      <c r="BB69" s="43">
        <f t="shared" si="159"/>
        <v>3.601744345888652</v>
      </c>
      <c r="BC69" s="43">
        <f t="shared" si="159"/>
        <v>4.0519623891247338</v>
      </c>
      <c r="BD69" s="43">
        <f t="shared" si="159"/>
        <v>0.42005500455290851</v>
      </c>
      <c r="BE69" s="43"/>
      <c r="BF69" s="43">
        <f t="shared" si="160"/>
        <v>0.24753994993401951</v>
      </c>
      <c r="BK69" s="43">
        <f t="shared" si="161"/>
        <v>0.42963732265390053</v>
      </c>
      <c r="BL69" s="43">
        <f t="shared" ref="BL69:BM69" si="189">BL10+BL40</f>
        <v>4.2963732265390053</v>
      </c>
      <c r="BM69" s="43">
        <f t="shared" si="189"/>
        <v>4.7260105491929059</v>
      </c>
      <c r="BN69" s="43">
        <f t="shared" ref="BN69" si="190">BN10+BN40</f>
        <v>0.33692230705065102</v>
      </c>
      <c r="BO69" s="43"/>
      <c r="BP69" s="43">
        <f t="shared" si="164"/>
        <v>0.29665625106520699</v>
      </c>
      <c r="BU69" s="43">
        <f t="shared" si="165"/>
        <v>0.34995464633063378</v>
      </c>
      <c r="BV69" s="43">
        <f t="shared" ref="BV69:BW69" si="191">BV10+BV40</f>
        <v>4.1994557559676053</v>
      </c>
      <c r="BW69" s="43">
        <f t="shared" si="191"/>
        <v>4.5494104022982391</v>
      </c>
      <c r="BX69" s="43">
        <f t="shared" si="166"/>
        <v>0.89288345888446186</v>
      </c>
      <c r="BY69" s="43"/>
      <c r="BZ69" s="43">
        <f t="shared" si="167"/>
        <v>0.30999540273781184</v>
      </c>
    </row>
    <row r="70" spans="5:78" ht="20.100000000000001" customHeight="1">
      <c r="E70" s="38">
        <v>34</v>
      </c>
      <c r="F70" s="20">
        <f t="shared" si="153"/>
        <v>0.67460000000000009</v>
      </c>
      <c r="G70" s="20">
        <f t="shared" si="151"/>
        <v>8.4992472643463834</v>
      </c>
      <c r="H70" s="29">
        <f t="shared" si="152"/>
        <v>60333.94366197184</v>
      </c>
      <c r="M70" s="43">
        <f t="shared" si="154"/>
        <v>0.89628267529962236</v>
      </c>
      <c r="N70" s="43">
        <f t="shared" si="154"/>
        <v>0</v>
      </c>
      <c r="O70" s="43">
        <f t="shared" si="154"/>
        <v>0.89628267529962236</v>
      </c>
      <c r="P70" s="43">
        <f t="shared" si="154"/>
        <v>0</v>
      </c>
      <c r="Q70" s="43"/>
      <c r="R70" s="43"/>
      <c r="W70" s="43">
        <f t="shared" si="155"/>
        <v>0.75788479187362245</v>
      </c>
      <c r="X70" s="43">
        <f t="shared" si="155"/>
        <v>1.5157695837472449</v>
      </c>
      <c r="Y70" s="43">
        <f t="shared" si="155"/>
        <v>2.2736543756208674</v>
      </c>
      <c r="Z70" s="43">
        <f t="shared" si="155"/>
        <v>0.14652108500698013</v>
      </c>
      <c r="AA70" s="43"/>
      <c r="AB70" s="43"/>
      <c r="AG70" s="43">
        <f t="shared" ref="AG70:AJ70" si="192">AG11+AG41</f>
        <v>0.71118079206681695</v>
      </c>
      <c r="AH70" s="43">
        <f t="shared" si="192"/>
        <v>2.8447231682672678</v>
      </c>
      <c r="AI70" s="43">
        <f t="shared" si="192"/>
        <v>3.5559039603340845</v>
      </c>
      <c r="AJ70" s="43">
        <f t="shared" si="192"/>
        <v>0.2974774110114049</v>
      </c>
      <c r="AK70" s="43"/>
      <c r="AL70" s="43"/>
      <c r="AQ70" s="43">
        <f t="shared" si="157"/>
        <v>0.57533857869758287</v>
      </c>
      <c r="AR70" s="43">
        <f t="shared" si="157"/>
        <v>3.4520314721854972</v>
      </c>
      <c r="AS70" s="43">
        <f t="shared" si="157"/>
        <v>4.0273700508830803</v>
      </c>
      <c r="AT70" s="43">
        <f t="shared" si="157"/>
        <v>0.40728336182742003</v>
      </c>
      <c r="AU70" s="43"/>
      <c r="AV70" s="43">
        <f t="shared" si="158"/>
        <v>0.18058183486024321</v>
      </c>
      <c r="BA70" s="43">
        <f t="shared" si="159"/>
        <v>0.50555992188300447</v>
      </c>
      <c r="BB70" s="43">
        <f t="shared" si="159"/>
        <v>4.0444793750640358</v>
      </c>
      <c r="BC70" s="43">
        <f t="shared" si="159"/>
        <v>4.5500392969470402</v>
      </c>
      <c r="BD70" s="43">
        <f t="shared" si="159"/>
        <v>0.73929528222194896</v>
      </c>
      <c r="BE70" s="43"/>
      <c r="BF70" s="43">
        <f t="shared" si="160"/>
        <v>0.22217361084157844</v>
      </c>
      <c r="BK70" s="43">
        <f t="shared" si="161"/>
        <v>0.43329843241417004</v>
      </c>
      <c r="BL70" s="43">
        <f t="shared" ref="BL70:BM70" si="193">BL11+BL41</f>
        <v>4.3329843241416999</v>
      </c>
      <c r="BM70" s="43">
        <f t="shared" si="193"/>
        <v>4.7662827565558699</v>
      </c>
      <c r="BN70" s="43">
        <f t="shared" ref="BN70" si="194">BN11+BN41</f>
        <v>0.93749836218495153</v>
      </c>
      <c r="BO70" s="43"/>
      <c r="BP70" s="43">
        <f t="shared" si="164"/>
        <v>0.2491387511219576</v>
      </c>
      <c r="BU70" s="43">
        <f t="shared" si="165"/>
        <v>0.36452677434515074</v>
      </c>
      <c r="BV70" s="43">
        <f t="shared" ref="BV70:BW70" si="195">BV11+BV41</f>
        <v>4.3743212921418086</v>
      </c>
      <c r="BW70" s="43">
        <f t="shared" si="195"/>
        <v>4.738848066486959</v>
      </c>
      <c r="BX70" s="43">
        <f t="shared" si="166"/>
        <v>0.98875851879700694</v>
      </c>
      <c r="BY70" s="43"/>
      <c r="BZ70" s="43">
        <f t="shared" si="167"/>
        <v>0.27057095869006187</v>
      </c>
    </row>
    <row r="71" spans="5:78" ht="20.100000000000001" customHeight="1">
      <c r="E71" s="38">
        <v>36</v>
      </c>
      <c r="F71" s="20">
        <f t="shared" si="153"/>
        <v>0.71460000000000001</v>
      </c>
      <c r="G71" s="20">
        <f t="shared" si="151"/>
        <v>9.0032050031158075</v>
      </c>
      <c r="H71" s="29">
        <f t="shared" si="152"/>
        <v>63911.408450704221</v>
      </c>
      <c r="M71" s="43">
        <f t="shared" si="154"/>
        <v>0.94995605766012181</v>
      </c>
      <c r="N71" s="43">
        <f t="shared" si="154"/>
        <v>0</v>
      </c>
      <c r="O71" s="43">
        <f t="shared" si="154"/>
        <v>0.94995605766012181</v>
      </c>
      <c r="P71" s="43">
        <f t="shared" si="154"/>
        <v>0</v>
      </c>
      <c r="Q71" s="43"/>
      <c r="R71" s="43"/>
      <c r="W71" s="43">
        <f t="shared" si="155"/>
        <v>0.85820997840633773</v>
      </c>
      <c r="X71" s="43">
        <f t="shared" si="155"/>
        <v>1.7164199568126755</v>
      </c>
      <c r="Y71" s="43">
        <f t="shared" si="155"/>
        <v>2.5746299352190132</v>
      </c>
      <c r="Z71" s="43">
        <f t="shared" si="155"/>
        <v>0.15786388208011612</v>
      </c>
      <c r="AA71" s="43"/>
      <c r="AB71" s="43"/>
      <c r="AG71" s="43">
        <f t="shared" ref="AG71:AJ71" si="196">AG12+AG42</f>
        <v>0.77497448715655604</v>
      </c>
      <c r="AH71" s="43">
        <f t="shared" si="196"/>
        <v>3.0998979486262241</v>
      </c>
      <c r="AI71" s="43">
        <f t="shared" si="196"/>
        <v>3.87487243578278</v>
      </c>
      <c r="AJ71" s="43">
        <f t="shared" si="196"/>
        <v>0.35438227748692031</v>
      </c>
      <c r="AK71" s="43"/>
      <c r="AL71" s="43"/>
      <c r="AQ71" s="43">
        <f t="shared" si="157"/>
        <v>0.67074398951755576</v>
      </c>
      <c r="AR71" s="43">
        <f t="shared" si="157"/>
        <v>4.0244639371053346</v>
      </c>
      <c r="AS71" s="43">
        <f t="shared" si="157"/>
        <v>4.6952079266228903</v>
      </c>
      <c r="AT71" s="43">
        <f t="shared" si="157"/>
        <v>0.50746227077092421</v>
      </c>
      <c r="AU71" s="43"/>
      <c r="AV71" s="43">
        <f t="shared" si="158"/>
        <v>0.17291539784741927</v>
      </c>
      <c r="BA71" s="43">
        <f t="shared" si="159"/>
        <v>0.57928680399036558</v>
      </c>
      <c r="BB71" s="43">
        <f t="shared" si="159"/>
        <v>4.6342944319229247</v>
      </c>
      <c r="BC71" s="43">
        <f t="shared" si="159"/>
        <v>5.2135812359132903</v>
      </c>
      <c r="BD71" s="43">
        <f t="shared" si="159"/>
        <v>0.70359089035297417</v>
      </c>
      <c r="BE71" s="43"/>
      <c r="BF71" s="43">
        <f t="shared" si="160"/>
        <v>0.20821369762468966</v>
      </c>
      <c r="BK71" s="43">
        <f t="shared" si="161"/>
        <v>0.45014641108688203</v>
      </c>
      <c r="BL71" s="43">
        <f t="shared" ref="BL71:BM71" si="197">BL12+BL42</f>
        <v>4.5014641108688203</v>
      </c>
      <c r="BM71" s="43">
        <f t="shared" si="197"/>
        <v>4.9516105219557023</v>
      </c>
      <c r="BN71" s="43">
        <f t="shared" ref="BN71" si="198">BN12+BN42</f>
        <v>0.86065192458903028</v>
      </c>
      <c r="BO71" s="43"/>
      <c r="BP71" s="43">
        <f t="shared" si="164"/>
        <v>0.22320020317006545</v>
      </c>
      <c r="BU71" s="43">
        <f t="shared" si="165"/>
        <v>0.41970099790538268</v>
      </c>
      <c r="BV71" s="43">
        <f t="shared" ref="BV71:BW71" si="199">BV12+BV42</f>
        <v>5.0364119748645919</v>
      </c>
      <c r="BW71" s="43">
        <f t="shared" si="199"/>
        <v>5.456112972769974</v>
      </c>
      <c r="BX71" s="43">
        <f t="shared" si="166"/>
        <v>1.2003935556840957</v>
      </c>
      <c r="BY71" s="43"/>
      <c r="BZ71" s="43">
        <f t="shared" si="167"/>
        <v>0.2581120517402673</v>
      </c>
    </row>
    <row r="72" spans="5:78" ht="20.100000000000001" customHeight="1">
      <c r="E72" s="38">
        <v>38</v>
      </c>
      <c r="F72" s="20">
        <f t="shared" si="153"/>
        <v>0.75460000000000005</v>
      </c>
      <c r="G72" s="20">
        <f t="shared" si="151"/>
        <v>9.5071627418852351</v>
      </c>
      <c r="H72" s="29">
        <f t="shared" si="152"/>
        <v>67488.873239436623</v>
      </c>
      <c r="M72" s="43">
        <f t="shared" si="154"/>
        <v>1.2101655023118081</v>
      </c>
      <c r="N72" s="43">
        <f t="shared" si="154"/>
        <v>0</v>
      </c>
      <c r="O72" s="43">
        <f t="shared" si="154"/>
        <v>1.2101655023118081</v>
      </c>
      <c r="P72" s="43">
        <f t="shared" si="154"/>
        <v>0</v>
      </c>
      <c r="Q72" s="43"/>
      <c r="R72" s="43"/>
      <c r="W72" s="43">
        <f t="shared" si="155"/>
        <v>0.90910386757844974</v>
      </c>
      <c r="X72" s="43">
        <f t="shared" si="155"/>
        <v>1.8182077351568995</v>
      </c>
      <c r="Y72" s="43">
        <f t="shared" si="155"/>
        <v>2.727311602735349</v>
      </c>
      <c r="Z72" s="43">
        <f t="shared" si="155"/>
        <v>0.15278993374721667</v>
      </c>
      <c r="AA72" s="43"/>
      <c r="AB72" s="43"/>
      <c r="AG72" s="43">
        <f t="shared" ref="AG72:AJ72" si="200">AG13+AG43</f>
        <v>0.8179179064908122</v>
      </c>
      <c r="AH72" s="43">
        <f t="shared" si="200"/>
        <v>3.2716716259632488</v>
      </c>
      <c r="AI72" s="43">
        <f t="shared" si="200"/>
        <v>4.0895895324540614</v>
      </c>
      <c r="AJ72" s="43">
        <f t="shared" si="200"/>
        <v>0.3448017455854826</v>
      </c>
      <c r="AK72" s="43"/>
      <c r="AL72" s="43"/>
      <c r="AQ72" s="43">
        <f t="shared" si="157"/>
        <v>0.65258840977024124</v>
      </c>
      <c r="AR72" s="43">
        <f t="shared" si="157"/>
        <v>3.9155304586214479</v>
      </c>
      <c r="AS72" s="43">
        <f t="shared" si="157"/>
        <v>4.5681188683916893</v>
      </c>
      <c r="AT72" s="43">
        <f t="shared" si="157"/>
        <v>0.68414172932466855</v>
      </c>
      <c r="AU72" s="43"/>
      <c r="AV72" s="43">
        <f t="shared" si="158"/>
        <v>0.14511852527452457</v>
      </c>
      <c r="BA72" s="43">
        <f t="shared" si="159"/>
        <v>0.51022861034616795</v>
      </c>
      <c r="BB72" s="43">
        <f t="shared" si="159"/>
        <v>4.0818288827693436</v>
      </c>
      <c r="BC72" s="43">
        <f t="shared" si="159"/>
        <v>4.5920574931155116</v>
      </c>
      <c r="BD72" s="43">
        <f t="shared" si="159"/>
        <v>0.85765601300789129</v>
      </c>
      <c r="BE72" s="43"/>
      <c r="BF72" s="43">
        <f t="shared" si="160"/>
        <v>0.16292756114607071</v>
      </c>
      <c r="BK72" s="43">
        <f t="shared" si="161"/>
        <v>0.42717018345779245</v>
      </c>
      <c r="BL72" s="43">
        <f t="shared" ref="BL72:BM72" si="201">BL13+BL43</f>
        <v>4.2717018345779234</v>
      </c>
      <c r="BM72" s="43">
        <f t="shared" si="201"/>
        <v>4.6988720180357157</v>
      </c>
      <c r="BN72" s="43">
        <f t="shared" ref="BN72" si="202">BN13+BN43</f>
        <v>1.0647709731133892</v>
      </c>
      <c r="BO72" s="43"/>
      <c r="BP72" s="43">
        <f t="shared" si="164"/>
        <v>0.18249286981352117</v>
      </c>
      <c r="BU72" s="43">
        <f t="shared" si="165"/>
        <v>0.38274286858592987</v>
      </c>
      <c r="BV72" s="43">
        <f t="shared" ref="BV72:BW72" si="203">BV13+BV43</f>
        <v>4.592914423031158</v>
      </c>
      <c r="BW72" s="43">
        <f t="shared" si="203"/>
        <v>4.9756572916170878</v>
      </c>
      <c r="BX72" s="43">
        <f t="shared" si="166"/>
        <v>1.1705710765795958</v>
      </c>
      <c r="BY72" s="43"/>
      <c r="BZ72" s="43">
        <f t="shared" si="167"/>
        <v>0.200105495282906</v>
      </c>
    </row>
    <row r="73" spans="5:78" ht="20.100000000000001" customHeight="1">
      <c r="E73" s="38">
        <v>40</v>
      </c>
      <c r="F73" s="20">
        <f t="shared" si="153"/>
        <v>0.79460000000000008</v>
      </c>
      <c r="G73" s="20">
        <f t="shared" si="151"/>
        <v>10.011120480654663</v>
      </c>
      <c r="H73" s="29">
        <f t="shared" si="152"/>
        <v>71066.338028169019</v>
      </c>
      <c r="M73" s="43">
        <f t="shared" si="154"/>
        <v>0.98832325122115994</v>
      </c>
      <c r="N73" s="43">
        <f t="shared" si="154"/>
        <v>0</v>
      </c>
      <c r="O73" s="43">
        <f t="shared" si="154"/>
        <v>0.98832325122115994</v>
      </c>
      <c r="P73" s="43">
        <f t="shared" si="154"/>
        <v>0</v>
      </c>
      <c r="Q73" s="43"/>
      <c r="R73" s="43"/>
      <c r="W73" s="43">
        <f t="shared" si="155"/>
        <v>0.66707269465590679</v>
      </c>
      <c r="X73" s="43">
        <f t="shared" si="155"/>
        <v>1.3341453893118136</v>
      </c>
      <c r="Y73" s="43">
        <f t="shared" si="155"/>
        <v>2.0012180839677205</v>
      </c>
      <c r="Z73" s="43">
        <f t="shared" si="155"/>
        <v>9.5771264170304932E-2</v>
      </c>
      <c r="AA73" s="43"/>
      <c r="AB73" s="43"/>
      <c r="AG73" s="43">
        <f t="shared" ref="AG73:AJ73" si="204">AG14+AG44</f>
        <v>0.61290773672676291</v>
      </c>
      <c r="AH73" s="43">
        <f t="shared" si="204"/>
        <v>2.4516309469070516</v>
      </c>
      <c r="AI73" s="43">
        <f t="shared" si="204"/>
        <v>3.0645386836338142</v>
      </c>
      <c r="AJ73" s="43">
        <f t="shared" si="204"/>
        <v>0.31887169852289932</v>
      </c>
      <c r="AK73" s="43"/>
      <c r="AL73" s="43"/>
      <c r="AQ73" s="43">
        <f t="shared" si="157"/>
        <v>0.51270336969400188</v>
      </c>
      <c r="AR73" s="43">
        <f t="shared" si="157"/>
        <v>3.0762202181640115</v>
      </c>
      <c r="AS73" s="43">
        <f t="shared" si="157"/>
        <v>3.5889235878580132</v>
      </c>
      <c r="AT73" s="43">
        <f t="shared" si="157"/>
        <v>0.46976605807903127</v>
      </c>
      <c r="AU73" s="43"/>
      <c r="AV73" s="43">
        <f t="shared" si="158"/>
        <v>9.6977645648680111E-2</v>
      </c>
      <c r="BA73" s="43">
        <f t="shared" si="159"/>
        <v>0.47538611396149022</v>
      </c>
      <c r="BB73" s="43">
        <f t="shared" si="159"/>
        <v>3.8030889116919218</v>
      </c>
      <c r="BC73" s="43">
        <f t="shared" si="159"/>
        <v>4.2784750256534121</v>
      </c>
      <c r="BD73" s="43">
        <f t="shared" si="159"/>
        <v>0.92497457572453801</v>
      </c>
      <c r="BE73" s="43"/>
      <c r="BF73" s="43">
        <f t="shared" si="160"/>
        <v>0.13302575385227564</v>
      </c>
      <c r="BK73" s="43">
        <f t="shared" si="161"/>
        <v>0.39219507716546526</v>
      </c>
      <c r="BL73" s="43">
        <f t="shared" ref="BL73:BM73" si="205">BL14+BL44</f>
        <v>3.921950771654652</v>
      </c>
      <c r="BM73" s="43">
        <f t="shared" si="205"/>
        <v>4.3141458488201172</v>
      </c>
      <c r="BN73" s="43">
        <f t="shared" ref="BN73" si="206">BN14+BN44</f>
        <v>1.034247327146177</v>
      </c>
      <c r="BO73" s="43"/>
      <c r="BP73" s="43">
        <f t="shared" si="164"/>
        <v>0.14247796297814552</v>
      </c>
      <c r="BU73" s="43">
        <f t="shared" si="165"/>
        <v>0.35364256877406014</v>
      </c>
      <c r="BV73" s="43">
        <f t="shared" ref="BV73:BW73" si="207">BV14+BV44</f>
        <v>4.243710825288721</v>
      </c>
      <c r="BW73" s="43">
        <f t="shared" si="207"/>
        <v>4.5973533940627807</v>
      </c>
      <c r="BX73" s="43">
        <f t="shared" si="166"/>
        <v>0.98662350117314945</v>
      </c>
      <c r="BY73" s="43"/>
      <c r="BZ73" s="43">
        <f t="shared" si="167"/>
        <v>0.15570197492826299</v>
      </c>
    </row>
    <row r="74" spans="5:78" ht="20.100000000000001" customHeight="1">
      <c r="E74" s="38">
        <v>42</v>
      </c>
      <c r="F74" s="20">
        <f t="shared" si="153"/>
        <v>0.83460000000000001</v>
      </c>
      <c r="G74" s="20">
        <f t="shared" si="151"/>
        <v>10.515078219424089</v>
      </c>
      <c r="H74" s="29">
        <f t="shared" si="152"/>
        <v>74643.8028169014</v>
      </c>
      <c r="M74" s="43">
        <f t="shared" si="154"/>
        <v>1.0393166717819327</v>
      </c>
      <c r="N74" s="43">
        <f t="shared" si="154"/>
        <v>0</v>
      </c>
      <c r="O74" s="43">
        <f t="shared" si="154"/>
        <v>1.0393166717819327</v>
      </c>
      <c r="P74" s="43">
        <f t="shared" si="154"/>
        <v>0</v>
      </c>
      <c r="Q74" s="43"/>
      <c r="R74" s="43"/>
      <c r="W74" s="43">
        <f t="shared" si="155"/>
        <v>0.81742253726223546</v>
      </c>
      <c r="X74" s="43">
        <f t="shared" si="155"/>
        <v>1.6348450745244709</v>
      </c>
      <c r="Y74" s="43">
        <f t="shared" si="155"/>
        <v>2.4522676117867066</v>
      </c>
      <c r="Z74" s="43">
        <f t="shared" si="155"/>
        <v>0.10409445995738834</v>
      </c>
      <c r="AA74" s="43"/>
      <c r="AB74" s="43"/>
      <c r="AG74" s="43">
        <f t="shared" ref="AG74:AJ74" si="208">AG15+AG45</f>
        <v>0.69445143128524545</v>
      </c>
      <c r="AH74" s="43">
        <f t="shared" si="208"/>
        <v>2.7778057251409818</v>
      </c>
      <c r="AI74" s="43">
        <f t="shared" si="208"/>
        <v>3.4722571564262266</v>
      </c>
      <c r="AJ74" s="43">
        <f t="shared" si="208"/>
        <v>0.38365112848296318</v>
      </c>
      <c r="AK74" s="43"/>
      <c r="AL74" s="43"/>
      <c r="AQ74" s="43">
        <f t="shared" si="157"/>
        <v>0.54124920327081882</v>
      </c>
      <c r="AR74" s="43">
        <f t="shared" si="157"/>
        <v>3.2474952196249127</v>
      </c>
      <c r="AS74" s="43">
        <f t="shared" si="157"/>
        <v>3.7887444228957317</v>
      </c>
      <c r="AT74" s="43">
        <f t="shared" si="157"/>
        <v>0.31375311963584895</v>
      </c>
      <c r="AU74" s="43"/>
      <c r="AV74" s="43">
        <f t="shared" si="158"/>
        <v>8.3585969870327931E-2</v>
      </c>
      <c r="BA74" s="43">
        <f t="shared" si="159"/>
        <v>0.46962693628101193</v>
      </c>
      <c r="BB74" s="43">
        <f t="shared" si="159"/>
        <v>3.7570154902480954</v>
      </c>
      <c r="BC74" s="43">
        <f t="shared" si="159"/>
        <v>4.226642426529108</v>
      </c>
      <c r="BD74" s="43">
        <f t="shared" si="159"/>
        <v>0.56934382611090817</v>
      </c>
      <c r="BE74" s="43"/>
      <c r="BF74" s="43">
        <f t="shared" si="160"/>
        <v>0.10483933042815774</v>
      </c>
      <c r="BK74" s="43">
        <f t="shared" si="161"/>
        <v>0.42924460683915866</v>
      </c>
      <c r="BL74" s="43">
        <f t="shared" ref="BL74:BM74" si="209">BL15+BL45</f>
        <v>4.2924460683915857</v>
      </c>
      <c r="BM74" s="43">
        <f t="shared" si="209"/>
        <v>4.7216906752307448</v>
      </c>
      <c r="BN74" s="43">
        <f t="shared" ref="BN74" si="210">BN15+BN45</f>
        <v>0.40441748064785743</v>
      </c>
      <c r="BO74" s="43"/>
      <c r="BP74" s="43">
        <f t="shared" si="164"/>
        <v>0.12465598352836559</v>
      </c>
      <c r="BU74" s="43">
        <f t="shared" si="165"/>
        <v>0.39303683164219849</v>
      </c>
      <c r="BV74" s="43">
        <f t="shared" ref="BV74:BW74" si="211">BV15+BV45</f>
        <v>4.7164419797063815</v>
      </c>
      <c r="BW74" s="43">
        <f t="shared" si="211"/>
        <v>5.1094788113485805</v>
      </c>
      <c r="BX74" s="43">
        <f t="shared" si="166"/>
        <v>0.92797639758358308</v>
      </c>
      <c r="BY74" s="43"/>
      <c r="BZ74" s="43">
        <f t="shared" si="167"/>
        <v>0.1427477580612217</v>
      </c>
    </row>
    <row r="75" spans="5:78" ht="20.100000000000001" customHeight="1">
      <c r="E75" s="38">
        <v>44</v>
      </c>
      <c r="F75" s="20">
        <f t="shared" si="153"/>
        <v>0.87460000000000004</v>
      </c>
      <c r="G75" s="20">
        <f t="shared" si="151"/>
        <v>11.019035958193516</v>
      </c>
      <c r="H75" s="29">
        <f t="shared" si="152"/>
        <v>78221.267605633795</v>
      </c>
      <c r="M75" s="43">
        <f t="shared" si="154"/>
        <v>1.048952284655529</v>
      </c>
      <c r="N75" s="43">
        <f t="shared" si="154"/>
        <v>0</v>
      </c>
      <c r="O75" s="43">
        <f t="shared" si="154"/>
        <v>1.048952284655529</v>
      </c>
      <c r="P75" s="43">
        <f t="shared" si="154"/>
        <v>0</v>
      </c>
      <c r="Q75" s="43"/>
      <c r="R75" s="43"/>
      <c r="W75" s="43">
        <f t="shared" si="155"/>
        <v>0.86441002975706338</v>
      </c>
      <c r="X75" s="43">
        <f t="shared" si="155"/>
        <v>1.7288200595141268</v>
      </c>
      <c r="Y75" s="43">
        <f t="shared" si="155"/>
        <v>2.5932300892711897</v>
      </c>
      <c r="Z75" s="43">
        <f t="shared" si="155"/>
        <v>7.8848560196160197E-2</v>
      </c>
      <c r="AA75" s="43"/>
      <c r="AB75" s="43"/>
      <c r="AG75" s="43">
        <f t="shared" ref="AG75:AJ75" si="212">AG16+AG46</f>
        <v>0.78004222169571369</v>
      </c>
      <c r="AH75" s="43">
        <f t="shared" si="212"/>
        <v>3.1201688867828548</v>
      </c>
      <c r="AI75" s="43">
        <f t="shared" si="212"/>
        <v>3.9002111084785689</v>
      </c>
      <c r="AJ75" s="43">
        <f t="shared" si="212"/>
        <v>0.19802390411901838</v>
      </c>
      <c r="AK75" s="43"/>
      <c r="AL75" s="43"/>
      <c r="AQ75" s="43">
        <f t="shared" si="157"/>
        <v>0.6234986620898153</v>
      </c>
      <c r="AR75" s="43">
        <f t="shared" si="157"/>
        <v>3.7409919725388914</v>
      </c>
      <c r="AS75" s="43">
        <f t="shared" si="157"/>
        <v>4.3644906346287069</v>
      </c>
      <c r="AT75" s="43">
        <f t="shared" si="157"/>
        <v>0.2378868224998113</v>
      </c>
      <c r="AU75" s="43"/>
      <c r="AV75" s="43">
        <f t="shared" si="158"/>
        <v>8.265276306890984E-2</v>
      </c>
      <c r="BA75" s="43">
        <f t="shared" si="159"/>
        <v>0.55803681682892159</v>
      </c>
      <c r="BB75" s="43">
        <f t="shared" si="159"/>
        <v>4.4642945346313727</v>
      </c>
      <c r="BC75" s="43">
        <f t="shared" si="159"/>
        <v>5.0223313514602941</v>
      </c>
      <c r="BD75" s="43">
        <f t="shared" si="159"/>
        <v>0.36139851388323063</v>
      </c>
      <c r="BE75" s="43"/>
      <c r="BF75" s="43">
        <f t="shared" si="160"/>
        <v>0.10293529416862171</v>
      </c>
      <c r="BK75" s="43">
        <f t="shared" si="161"/>
        <v>0.49845324930487972</v>
      </c>
      <c r="BL75" s="43">
        <f t="shared" ref="BL75:BM75" si="213">BL16+BL46</f>
        <v>4.9845324930487962</v>
      </c>
      <c r="BM75" s="43">
        <f t="shared" si="213"/>
        <v>5.4829857423536765</v>
      </c>
      <c r="BN75" s="43">
        <f t="shared" ref="BN75" si="214">BN16+BN46</f>
        <v>0.54328878805668612</v>
      </c>
      <c r="BO75" s="43"/>
      <c r="BP75" s="43">
        <f t="shared" si="164"/>
        <v>0.11870930474027491</v>
      </c>
      <c r="BU75" s="43">
        <f t="shared" si="165"/>
        <v>0.41919328294691949</v>
      </c>
      <c r="BV75" s="43">
        <f t="shared" ref="BV75:BW75" si="215">BV16+BV46</f>
        <v>5.0303193953630334</v>
      </c>
      <c r="BW75" s="43">
        <f t="shared" si="215"/>
        <v>5.4495126783099526</v>
      </c>
      <c r="BX75" s="43">
        <f t="shared" si="166"/>
        <v>0.66027909995093026</v>
      </c>
      <c r="BY75" s="43"/>
      <c r="BZ75" s="43">
        <f t="shared" si="167"/>
        <v>0.12469595600668501</v>
      </c>
    </row>
    <row r="76" spans="5:78" ht="20.100000000000001" customHeight="1">
      <c r="E76" s="38">
        <v>46</v>
      </c>
      <c r="F76" s="20">
        <f t="shared" si="153"/>
        <v>0.91460000000000008</v>
      </c>
      <c r="G76" s="20">
        <f t="shared" si="151"/>
        <v>11.522993696962944</v>
      </c>
      <c r="H76" s="29">
        <f t="shared" si="152"/>
        <v>81798.732394366205</v>
      </c>
      <c r="M76" s="43">
        <f t="shared" si="154"/>
        <v>1.8279672820918726</v>
      </c>
      <c r="N76" s="43">
        <f t="shared" si="154"/>
        <v>0</v>
      </c>
      <c r="O76" s="43">
        <f t="shared" si="154"/>
        <v>1.8279672820918726</v>
      </c>
      <c r="P76" s="43">
        <f t="shared" si="154"/>
        <v>0</v>
      </c>
      <c r="Q76" s="43"/>
      <c r="R76" s="43"/>
      <c r="W76" s="43">
        <f t="shared" si="155"/>
        <v>1.9109081051454195</v>
      </c>
      <c r="X76" s="43">
        <f t="shared" si="155"/>
        <v>3.8218162102908391</v>
      </c>
      <c r="Y76" s="43">
        <f t="shared" si="155"/>
        <v>5.7327243154362595</v>
      </c>
      <c r="Z76" s="43">
        <f t="shared" si="155"/>
        <v>0.14292047853443141</v>
      </c>
      <c r="AA76" s="43"/>
      <c r="AB76" s="43"/>
      <c r="AG76" s="43">
        <f t="shared" ref="AG76:AJ76" si="216">AG17+AG47</f>
        <v>1.5969702951300064</v>
      </c>
      <c r="AH76" s="43">
        <f t="shared" si="216"/>
        <v>6.3878811805200257</v>
      </c>
      <c r="AI76" s="43">
        <f t="shared" si="216"/>
        <v>7.9848514756500322</v>
      </c>
      <c r="AJ76" s="43">
        <f t="shared" si="216"/>
        <v>0.20863085682430091</v>
      </c>
      <c r="AK76" s="43"/>
      <c r="AL76" s="43"/>
      <c r="AQ76" s="43">
        <f t="shared" si="157"/>
        <v>1.3295276735194492</v>
      </c>
      <c r="AR76" s="43">
        <f t="shared" si="157"/>
        <v>7.9771660411166962</v>
      </c>
      <c r="AS76" s="43">
        <f t="shared" si="157"/>
        <v>9.306693714636145</v>
      </c>
      <c r="AT76" s="43">
        <f t="shared" si="157"/>
        <v>0.2106023880433387</v>
      </c>
      <c r="AU76" s="43"/>
      <c r="AV76" s="43">
        <f t="shared" si="158"/>
        <v>0.1241667567821555</v>
      </c>
      <c r="BA76" s="43">
        <f t="shared" si="159"/>
        <v>1.1495978227921408</v>
      </c>
      <c r="BB76" s="43">
        <f t="shared" si="159"/>
        <v>9.1967825823371268</v>
      </c>
      <c r="BC76" s="43">
        <f t="shared" si="159"/>
        <v>10.346380405129267</v>
      </c>
      <c r="BD76" s="43">
        <f t="shared" si="159"/>
        <v>0.25266168784421406</v>
      </c>
      <c r="BE76" s="43"/>
      <c r="BF76" s="43">
        <f t="shared" si="160"/>
        <v>0.15172238066795699</v>
      </c>
      <c r="BK76" s="43">
        <f t="shared" si="161"/>
        <v>0.99915697200621967</v>
      </c>
      <c r="BL76" s="43">
        <f t="shared" ref="BL76:BM76" si="217">BL17+BL47</f>
        <v>9.9915697200621949</v>
      </c>
      <c r="BM76" s="43">
        <f t="shared" si="217"/>
        <v>10.990726692068415</v>
      </c>
      <c r="BN76" s="43">
        <f t="shared" ref="BN76" si="218">BN17+BN47</f>
        <v>0.31630222592684776</v>
      </c>
      <c r="BO76" s="43"/>
      <c r="BP76" s="43">
        <f t="shared" si="164"/>
        <v>0.17495480711520162</v>
      </c>
      <c r="BU76" s="43">
        <f t="shared" si="165"/>
        <v>0.55769998873224291</v>
      </c>
      <c r="BV76" s="43">
        <f t="shared" ref="BV76:BW76" si="219">BV17+BV47</f>
        <v>6.6923998647869141</v>
      </c>
      <c r="BW76" s="43">
        <f t="shared" si="219"/>
        <v>7.2500998535191572</v>
      </c>
      <c r="BX76" s="43">
        <f t="shared" si="166"/>
        <v>0.59356908624049742</v>
      </c>
      <c r="BY76" s="43"/>
      <c r="BZ76" s="43">
        <f t="shared" si="167"/>
        <v>0.1247830203427637</v>
      </c>
    </row>
    <row r="77" spans="5:78" ht="20.100000000000001" customHeight="1">
      <c r="E77" s="38">
        <v>48</v>
      </c>
      <c r="F77" s="20">
        <f t="shared" si="153"/>
        <v>0.9546</v>
      </c>
      <c r="G77" s="20">
        <f t="shared" si="151"/>
        <v>12.02695143573237</v>
      </c>
      <c r="H77" s="29">
        <f t="shared" si="152"/>
        <v>85376.1971830986</v>
      </c>
      <c r="M77" s="43">
        <f t="shared" si="154"/>
        <v>4.0986609932963116</v>
      </c>
      <c r="N77" s="43">
        <f t="shared" si="154"/>
        <v>0</v>
      </c>
      <c r="O77" s="43">
        <f t="shared" si="154"/>
        <v>4.0986609932963116</v>
      </c>
      <c r="P77" s="43">
        <f t="shared" si="154"/>
        <v>0</v>
      </c>
      <c r="Q77" s="43"/>
      <c r="R77" s="43"/>
      <c r="W77" s="43">
        <f t="shared" si="155"/>
        <v>2.3723226152026862</v>
      </c>
      <c r="X77" s="43">
        <f t="shared" si="155"/>
        <v>4.7446452304053723</v>
      </c>
      <c r="Y77" s="43">
        <f t="shared" si="155"/>
        <v>7.1169678456080581</v>
      </c>
      <c r="Z77" s="43">
        <f t="shared" si="155"/>
        <v>0.13855925797944202</v>
      </c>
      <c r="AA77" s="43"/>
      <c r="AB77" s="43"/>
      <c r="AG77" s="43">
        <f t="shared" ref="AG77:AJ77" si="220">AG18+AG48</f>
        <v>2.2853044301765562</v>
      </c>
      <c r="AH77" s="43">
        <f t="shared" si="220"/>
        <v>9.1412177207062246</v>
      </c>
      <c r="AI77" s="43">
        <f t="shared" si="220"/>
        <v>11.42652215088278</v>
      </c>
      <c r="AJ77" s="43">
        <f t="shared" si="220"/>
        <v>0.27120285182019277</v>
      </c>
      <c r="AK77" s="43"/>
      <c r="AL77" s="43"/>
      <c r="AQ77" s="43">
        <f t="shared" si="157"/>
        <v>1.4021909113083604</v>
      </c>
      <c r="AR77" s="43">
        <f t="shared" si="157"/>
        <v>8.4131454678501623</v>
      </c>
      <c r="AS77" s="43">
        <f t="shared" si="157"/>
        <v>9.8153363791585218</v>
      </c>
      <c r="AT77" s="43">
        <f t="shared" si="157"/>
        <v>0.3844936794263632</v>
      </c>
      <c r="AU77" s="43"/>
      <c r="AV77" s="43">
        <f t="shared" si="158"/>
        <v>9.7567926702954749E-2</v>
      </c>
      <c r="BA77" s="43">
        <f t="shared" si="159"/>
        <v>0.93861071134534613</v>
      </c>
      <c r="BB77" s="43">
        <f t="shared" si="159"/>
        <v>7.508885690762769</v>
      </c>
      <c r="BC77" s="43">
        <f t="shared" si="159"/>
        <v>8.4474964021081149</v>
      </c>
      <c r="BD77" s="43">
        <f t="shared" si="159"/>
        <v>0.21092179792683222</v>
      </c>
      <c r="BE77" s="43"/>
      <c r="BF77" s="43">
        <f t="shared" si="160"/>
        <v>9.6000786749400963E-2</v>
      </c>
      <c r="BK77" s="43">
        <f t="shared" si="161"/>
        <v>0.8769219456622408</v>
      </c>
      <c r="BL77" s="43">
        <f t="shared" ref="BL77:BM77" si="221">BL18+BL48</f>
        <v>8.7692194566224071</v>
      </c>
      <c r="BM77" s="43">
        <f t="shared" si="221"/>
        <v>9.6461414022846483</v>
      </c>
      <c r="BN77" s="43">
        <f t="shared" ref="BN77" si="222">BN18+BN48</f>
        <v>0.80701364193824543</v>
      </c>
      <c r="BO77" s="43"/>
      <c r="BP77" s="43">
        <f t="shared" si="164"/>
        <v>0.1244404128155934</v>
      </c>
      <c r="BU77" s="43">
        <f t="shared" si="165"/>
        <v>0.7122748852736811</v>
      </c>
      <c r="BV77" s="43">
        <f t="shared" ref="BV77:BW77" si="223">BV18+BV48</f>
        <v>8.5472986232841723</v>
      </c>
      <c r="BW77" s="43">
        <f t="shared" si="223"/>
        <v>9.2595735085578532</v>
      </c>
      <c r="BX77" s="43">
        <f t="shared" si="166"/>
        <v>0.4791961446805505</v>
      </c>
      <c r="BY77" s="43"/>
      <c r="BZ77" s="43">
        <f t="shared" si="167"/>
        <v>0.11738474003787724</v>
      </c>
    </row>
    <row r="78" spans="5:78" ht="20.100000000000001" customHeight="1">
      <c r="E78" s="38">
        <v>50</v>
      </c>
      <c r="F78" s="20">
        <f t="shared" si="153"/>
        <v>0.99460000000000004</v>
      </c>
      <c r="G78" s="20">
        <f t="shared" si="151"/>
        <v>12.530909174501796</v>
      </c>
      <c r="H78" s="29">
        <f t="shared" si="152"/>
        <v>88953.661971830996</v>
      </c>
      <c r="M78" s="43">
        <f t="shared" si="154"/>
        <v>3.6128115401711138</v>
      </c>
      <c r="N78" s="43">
        <f t="shared" si="154"/>
        <v>0</v>
      </c>
      <c r="O78" s="43">
        <f t="shared" si="154"/>
        <v>3.6128115401711138</v>
      </c>
      <c r="P78" s="43">
        <f t="shared" si="154"/>
        <v>0</v>
      </c>
      <c r="Q78" s="43"/>
      <c r="R78" s="43"/>
      <c r="W78" s="43">
        <f t="shared" si="155"/>
        <v>2.9852032637683994</v>
      </c>
      <c r="X78" s="43">
        <f t="shared" si="155"/>
        <v>5.9704065275367988</v>
      </c>
      <c r="Y78" s="43">
        <f t="shared" si="155"/>
        <v>8.9556097913051964</v>
      </c>
      <c r="Z78" s="43">
        <f t="shared" si="155"/>
        <v>0.10463941321090524</v>
      </c>
      <c r="AA78" s="43"/>
      <c r="AB78" s="43"/>
      <c r="AG78" s="43">
        <f t="shared" ref="AG78:AJ78" si="224">AG19+AG49</f>
        <v>1.7187301462248907</v>
      </c>
      <c r="AH78" s="43">
        <f t="shared" si="224"/>
        <v>6.8749205848995629</v>
      </c>
      <c r="AI78" s="43">
        <f t="shared" si="224"/>
        <v>8.5936507311244519</v>
      </c>
      <c r="AJ78" s="43">
        <f t="shared" si="224"/>
        <v>8.7491638936700075E-2</v>
      </c>
      <c r="AK78" s="43"/>
      <c r="AL78" s="43"/>
      <c r="AQ78" s="43">
        <f t="shared" si="157"/>
        <v>1.4605288198070494</v>
      </c>
      <c r="AR78" s="43">
        <f t="shared" si="157"/>
        <v>8.7631729188422955</v>
      </c>
      <c r="AS78" s="43">
        <f t="shared" si="157"/>
        <v>10.223701738649346</v>
      </c>
      <c r="AT78" s="43">
        <f t="shared" si="157"/>
        <v>0.12588673841794881</v>
      </c>
      <c r="AU78" s="43"/>
      <c r="AV78" s="43">
        <f t="shared" si="158"/>
        <v>8.4751975078800612E-2</v>
      </c>
      <c r="BA78" s="43">
        <f t="shared" si="159"/>
        <v>1.1674807878638631</v>
      </c>
      <c r="BB78" s="43">
        <f t="shared" si="159"/>
        <v>9.3398463029109049</v>
      </c>
      <c r="BC78" s="43">
        <f t="shared" si="159"/>
        <v>10.507327090774769</v>
      </c>
      <c r="BD78" s="43">
        <f t="shared" si="159"/>
        <v>0.14213818374610437</v>
      </c>
      <c r="BE78" s="43"/>
      <c r="BF78" s="43">
        <f t="shared" si="160"/>
        <v>9.6933857338385748E-2</v>
      </c>
      <c r="BK78" s="43">
        <f t="shared" si="161"/>
        <v>0.97559571856624749</v>
      </c>
      <c r="BL78" s="43">
        <f t="shared" ref="BL78:BM78" si="225">BL19+BL49</f>
        <v>9.7559571856624743</v>
      </c>
      <c r="BM78" s="43">
        <f t="shared" si="225"/>
        <v>10.731552904228721</v>
      </c>
      <c r="BN78" s="43">
        <f t="shared" ref="BN78" si="226">BN19+BN49</f>
        <v>0.20798185056995402</v>
      </c>
      <c r="BO78" s="43"/>
      <c r="BP78" s="43">
        <f t="shared" si="164"/>
        <v>0.10629052209529047</v>
      </c>
      <c r="BU78" s="43">
        <f t="shared" si="165"/>
        <v>0.85881610370865413</v>
      </c>
      <c r="BV78" s="43">
        <f t="shared" ref="BV78:BW78" si="227">BV19+BV49</f>
        <v>10.30579324450385</v>
      </c>
      <c r="BW78" s="43">
        <f t="shared" si="227"/>
        <v>11.164609348212505</v>
      </c>
      <c r="BX78" s="43">
        <f t="shared" si="166"/>
        <v>0.1710097407732985</v>
      </c>
      <c r="BY78" s="43"/>
      <c r="BZ78" s="43">
        <f t="shared" si="167"/>
        <v>0.11554452631107628</v>
      </c>
    </row>
    <row r="79" spans="5:78" ht="20.100000000000001" customHeight="1">
      <c r="E79" s="38">
        <v>52</v>
      </c>
      <c r="F79" s="20">
        <f t="shared" si="153"/>
        <v>1.0346</v>
      </c>
      <c r="G79" s="20">
        <f t="shared" si="151"/>
        <v>13.034866913271221</v>
      </c>
      <c r="H79" s="29">
        <f t="shared" si="152"/>
        <v>92531.126760563377</v>
      </c>
      <c r="M79" s="43">
        <f t="shared" ref="M79:P82" si="228">M20+M50</f>
        <v>2.9839057830249915</v>
      </c>
      <c r="N79" s="43">
        <f t="shared" si="228"/>
        <v>0</v>
      </c>
      <c r="O79" s="43">
        <f t="shared" si="228"/>
        <v>2.9839057830249915</v>
      </c>
      <c r="P79" s="43">
        <f t="shared" si="228"/>
        <v>0</v>
      </c>
      <c r="Q79" s="43"/>
      <c r="R79" s="43"/>
      <c r="W79" s="43">
        <f t="shared" ref="W79:Z82" si="229">W20+W50</f>
        <v>3.2677704274330974</v>
      </c>
      <c r="X79" s="43">
        <f t="shared" si="229"/>
        <v>6.5355408548661948</v>
      </c>
      <c r="Y79" s="43">
        <f t="shared" si="229"/>
        <v>9.8033112822992923</v>
      </c>
      <c r="Z79" s="43">
        <f t="shared" si="229"/>
        <v>6.4616414243183429E-2</v>
      </c>
      <c r="AA79" s="43"/>
      <c r="AB79" s="43"/>
      <c r="AG79" s="43">
        <f t="shared" ref="AG79:AJ79" si="230">AG20+AG50</f>
        <v>2.9061614801770936</v>
      </c>
      <c r="AH79" s="43">
        <f t="shared" si="230"/>
        <v>11.624645920708375</v>
      </c>
      <c r="AI79" s="43">
        <f t="shared" si="230"/>
        <v>14.530807400885468</v>
      </c>
      <c r="AJ79" s="43">
        <f t="shared" si="230"/>
        <v>9.00120594656839E-2</v>
      </c>
      <c r="AK79" s="43"/>
      <c r="AL79" s="43"/>
      <c r="AQ79" s="43">
        <f t="shared" ref="AQ79:AT82" si="231">AQ20+AQ50</f>
        <v>2.5890639585170598</v>
      </c>
      <c r="AR79" s="43">
        <f t="shared" si="231"/>
        <v>15.534383751102357</v>
      </c>
      <c r="AS79" s="43">
        <f t="shared" si="231"/>
        <v>18.12344770961942</v>
      </c>
      <c r="AT79" s="43">
        <f t="shared" si="231"/>
        <v>0.1301021862512643</v>
      </c>
      <c r="AU79" s="43"/>
      <c r="AV79" s="43">
        <f t="shared" si="158"/>
        <v>0.11986454219898957</v>
      </c>
      <c r="BA79" s="43">
        <f t="shared" ref="BA79:BD82" si="232">BA20+BA50</f>
        <v>2.2253443564077116</v>
      </c>
      <c r="BB79" s="43">
        <f t="shared" si="232"/>
        <v>17.802754851261692</v>
      </c>
      <c r="BC79" s="43">
        <f t="shared" si="232"/>
        <v>20.028099207669403</v>
      </c>
      <c r="BD79" s="43">
        <f t="shared" si="232"/>
        <v>0.16572409720500186</v>
      </c>
      <c r="BE79" s="43"/>
      <c r="BF79" s="43">
        <f t="shared" si="160"/>
        <v>0.14493939821492846</v>
      </c>
      <c r="BK79" s="43">
        <f t="shared" si="161"/>
        <v>1.7895639167328203</v>
      </c>
      <c r="BL79" s="43">
        <f t="shared" ref="BL79:BM79" si="233">BL20+BL50</f>
        <v>17.895639167328202</v>
      </c>
      <c r="BM79" s="43">
        <f t="shared" si="233"/>
        <v>19.685203084061023</v>
      </c>
      <c r="BN79" s="43">
        <f t="shared" ref="BN79" si="234">BN20+BN50</f>
        <v>0.2598734331465537</v>
      </c>
      <c r="BO79" s="43"/>
      <c r="BP79" s="43">
        <f t="shared" si="164"/>
        <v>0.15669791125611765</v>
      </c>
      <c r="BU79" s="43">
        <f t="shared" si="165"/>
        <v>1.2169612201219628</v>
      </c>
      <c r="BV79" s="43">
        <f t="shared" ref="BV79:BX86" si="235">BV20+BV50</f>
        <v>14.603534641463554</v>
      </c>
      <c r="BW79" s="43">
        <f t="shared" si="235"/>
        <v>15.820495861585517</v>
      </c>
      <c r="BX79" s="43">
        <f t="shared" si="235"/>
        <v>0.53778942119777351</v>
      </c>
      <c r="BY79" s="43"/>
      <c r="BZ79" s="43">
        <f t="shared" si="167"/>
        <v>0.14200211059581813</v>
      </c>
    </row>
    <row r="80" spans="5:78" ht="20.100000000000001" customHeight="1">
      <c r="E80" s="38">
        <v>54</v>
      </c>
      <c r="F80" s="20">
        <f t="shared" si="153"/>
        <v>1.0746</v>
      </c>
      <c r="G80" s="20">
        <f t="shared" si="151"/>
        <v>13.538824652040649</v>
      </c>
      <c r="H80" s="29">
        <f t="shared" si="152"/>
        <v>96108.591549295772</v>
      </c>
      <c r="M80" s="43">
        <f t="shared" si="228"/>
        <v>3.1227054114867192</v>
      </c>
      <c r="N80" s="43">
        <f t="shared" si="228"/>
        <v>0</v>
      </c>
      <c r="O80" s="43">
        <f t="shared" si="228"/>
        <v>3.1227054114867192</v>
      </c>
      <c r="P80" s="43">
        <f t="shared" si="228"/>
        <v>0</v>
      </c>
      <c r="Q80" s="43"/>
      <c r="R80" s="43"/>
      <c r="W80" s="43">
        <f t="shared" si="229"/>
        <v>3.4119788325912879</v>
      </c>
      <c r="X80" s="43">
        <f t="shared" si="229"/>
        <v>6.8239576651825757</v>
      </c>
      <c r="Y80" s="43">
        <f t="shared" si="229"/>
        <v>10.235936497773864</v>
      </c>
      <c r="Z80" s="43">
        <f t="shared" si="229"/>
        <v>0.11666738947818571</v>
      </c>
      <c r="AA80" s="43"/>
      <c r="AB80" s="43"/>
      <c r="AG80" s="43">
        <f t="shared" ref="AG80:AJ80" si="236">AG21+AG51</f>
        <v>2.310337915640754</v>
      </c>
      <c r="AH80" s="43">
        <f t="shared" si="236"/>
        <v>9.2413516625630159</v>
      </c>
      <c r="AI80" s="43">
        <f t="shared" si="236"/>
        <v>11.551689578203771</v>
      </c>
      <c r="AJ80" s="43">
        <f t="shared" si="236"/>
        <v>0.24179679528993256</v>
      </c>
      <c r="AK80" s="43"/>
      <c r="AL80" s="43"/>
      <c r="AQ80" s="43">
        <f t="shared" si="231"/>
        <v>1.5307507500591782</v>
      </c>
      <c r="AR80" s="43">
        <f t="shared" si="231"/>
        <v>9.184504500355068</v>
      </c>
      <c r="AS80" s="43">
        <f t="shared" si="231"/>
        <v>10.715255250414247</v>
      </c>
      <c r="AT80" s="43">
        <f t="shared" si="231"/>
        <v>0.15202436410208225</v>
      </c>
      <c r="AU80" s="43"/>
      <c r="AV80" s="43">
        <f t="shared" si="158"/>
        <v>6.8405282953204083E-2</v>
      </c>
      <c r="BA80" s="43">
        <f t="shared" si="232"/>
        <v>1.2832214907891162</v>
      </c>
      <c r="BB80" s="43">
        <f t="shared" si="232"/>
        <v>10.265771926312929</v>
      </c>
      <c r="BC80" s="43">
        <f t="shared" si="232"/>
        <v>11.548993417102047</v>
      </c>
      <c r="BD80" s="43">
        <f t="shared" si="232"/>
        <v>0.1748873223248972</v>
      </c>
      <c r="BE80" s="43"/>
      <c r="BF80" s="43">
        <f t="shared" si="160"/>
        <v>8.0836238905623414E-2</v>
      </c>
      <c r="BK80" s="43">
        <f t="shared" si="161"/>
        <v>1.0831855802965231</v>
      </c>
      <c r="BL80" s="43">
        <f t="shared" ref="BL80:BM80" si="237">BL21+BL51</f>
        <v>10.831855802965231</v>
      </c>
      <c r="BM80" s="43">
        <f t="shared" si="237"/>
        <v>11.915041383261755</v>
      </c>
      <c r="BN80" s="43">
        <f t="shared" ref="BN80" si="238">BN21+BN51</f>
        <v>0.14968308082829421</v>
      </c>
      <c r="BO80" s="43"/>
      <c r="BP80" s="43">
        <f t="shared" si="164"/>
        <v>9.0119642490408325E-2</v>
      </c>
      <c r="BU80" s="43">
        <f t="shared" si="165"/>
        <v>0.94839595133819132</v>
      </c>
      <c r="BV80" s="43">
        <f t="shared" ref="BV80:BW80" si="239">BV21+BV51</f>
        <v>11.380751416058295</v>
      </c>
      <c r="BW80" s="43">
        <f t="shared" si="239"/>
        <v>12.329147367396487</v>
      </c>
      <c r="BX80" s="43">
        <f t="shared" si="235"/>
        <v>0.20701903171206842</v>
      </c>
      <c r="BY80" s="43"/>
      <c r="BZ80" s="43">
        <f t="shared" si="167"/>
        <v>9.7900472011480458E-2</v>
      </c>
    </row>
    <row r="81" spans="5:78" ht="20.100000000000001" customHeight="1">
      <c r="E81" s="38">
        <v>56</v>
      </c>
      <c r="F81" s="20">
        <f t="shared" si="153"/>
        <v>1.1146</v>
      </c>
      <c r="G81" s="21">
        <f t="shared" si="151"/>
        <v>14.042782390810077</v>
      </c>
      <c r="H81" s="30">
        <f t="shared" si="152"/>
        <v>99686.056338028182</v>
      </c>
      <c r="M81" s="43">
        <f t="shared" si="228"/>
        <v>3.8151745097118184</v>
      </c>
      <c r="N81" s="43">
        <f t="shared" si="228"/>
        <v>0</v>
      </c>
      <c r="O81" s="43">
        <f t="shared" si="228"/>
        <v>3.8151745097118184</v>
      </c>
      <c r="P81" s="43">
        <f t="shared" si="228"/>
        <v>0</v>
      </c>
      <c r="Q81" s="43"/>
      <c r="R81" s="43"/>
      <c r="W81" s="43">
        <f t="shared" si="229"/>
        <v>3.1664710379874963</v>
      </c>
      <c r="X81" s="43">
        <f t="shared" si="229"/>
        <v>6.3329420759749926</v>
      </c>
      <c r="Y81" s="43">
        <f t="shared" si="229"/>
        <v>9.499413113962488</v>
      </c>
      <c r="Z81" s="43">
        <f t="shared" si="229"/>
        <v>0.1158950729883225</v>
      </c>
      <c r="AA81" s="43"/>
      <c r="AB81" s="43"/>
      <c r="AG81" s="43">
        <f t="shared" ref="AG81:AJ81" si="240">AG22+AG52</f>
        <v>2.7481654730539189</v>
      </c>
      <c r="AH81" s="43">
        <f t="shared" si="240"/>
        <v>10.992661892215676</v>
      </c>
      <c r="AI81" s="43">
        <f t="shared" si="240"/>
        <v>13.740827365269595</v>
      </c>
      <c r="AJ81" s="43">
        <f t="shared" si="240"/>
        <v>0.20576238733747867</v>
      </c>
      <c r="AK81" s="43"/>
      <c r="AL81" s="43"/>
      <c r="AQ81" s="43">
        <f t="shared" si="231"/>
        <v>1.6561989869680556</v>
      </c>
      <c r="AR81" s="43">
        <f t="shared" si="231"/>
        <v>9.9371939218083334</v>
      </c>
      <c r="AS81" s="43">
        <f t="shared" si="231"/>
        <v>11.593392908776387</v>
      </c>
      <c r="AT81" s="43">
        <f t="shared" si="231"/>
        <v>0.14203814302647097</v>
      </c>
      <c r="AU81" s="43"/>
      <c r="AV81" s="43">
        <f t="shared" si="158"/>
        <v>6.5691377096635278E-2</v>
      </c>
      <c r="BA81" s="43">
        <f t="shared" si="232"/>
        <v>1.3348692441290049</v>
      </c>
      <c r="BB81" s="43">
        <f t="shared" si="232"/>
        <v>10.678953953032039</v>
      </c>
      <c r="BC81" s="43">
        <f t="shared" si="232"/>
        <v>12.013823197161045</v>
      </c>
      <c r="BD81" s="43">
        <f t="shared" si="232"/>
        <v>0.15328495834884018</v>
      </c>
      <c r="BE81" s="43"/>
      <c r="BF81" s="43">
        <f t="shared" si="160"/>
        <v>7.5007437918039793E-2</v>
      </c>
      <c r="BK81" s="43">
        <f t="shared" si="161"/>
        <v>1.1944434738154661</v>
      </c>
      <c r="BL81" s="43">
        <f t="shared" ref="BL81:BM81" si="241">BL22+BL52</f>
        <v>11.944434738154659</v>
      </c>
      <c r="BM81" s="43">
        <f t="shared" si="241"/>
        <v>13.138878211970123</v>
      </c>
      <c r="BN81" s="43">
        <f t="shared" ref="BN81" si="242">BN22+BN52</f>
        <v>0.17163496823503493</v>
      </c>
      <c r="BO81" s="43"/>
      <c r="BP81" s="43">
        <f t="shared" si="164"/>
        <v>8.6344674338017846E-2</v>
      </c>
      <c r="BU81" s="43">
        <f t="shared" si="165"/>
        <v>1.0549554341792249</v>
      </c>
      <c r="BV81" s="43">
        <f t="shared" ref="BV81:BW81" si="243">BV22+BV52</f>
        <v>12.659465210150699</v>
      </c>
      <c r="BW81" s="43">
        <f t="shared" si="243"/>
        <v>13.714420644329923</v>
      </c>
      <c r="BX81" s="43">
        <f t="shared" si="235"/>
        <v>0.20731566515864336</v>
      </c>
      <c r="BY81" s="43"/>
      <c r="BZ81" s="43">
        <f t="shared" si="167"/>
        <v>9.4721155453032446E-2</v>
      </c>
    </row>
    <row r="82" spans="5:78" ht="20.100000000000001" customHeight="1">
      <c r="E82" s="38">
        <v>58</v>
      </c>
      <c r="F82" s="20">
        <f t="shared" si="153"/>
        <v>1.1545999999999998</v>
      </c>
      <c r="G82" s="21">
        <f t="shared" si="151"/>
        <v>14.546740129579501</v>
      </c>
      <c r="H82" s="30">
        <f t="shared" si="152"/>
        <v>103263.52112676055</v>
      </c>
      <c r="M82" s="43">
        <f t="shared" si="228"/>
        <v>3.7236071355676121</v>
      </c>
      <c r="N82" s="43">
        <f t="shared" si="228"/>
        <v>0</v>
      </c>
      <c r="O82" s="43">
        <f t="shared" si="228"/>
        <v>3.7236071355676121</v>
      </c>
      <c r="P82" s="43">
        <f t="shared" si="228"/>
        <v>0</v>
      </c>
      <c r="Q82" s="43"/>
      <c r="R82" s="43"/>
      <c r="W82" s="43">
        <f t="shared" si="229"/>
        <v>2.9602698424096872</v>
      </c>
      <c r="X82" s="43">
        <f t="shared" si="229"/>
        <v>5.9205396848193743</v>
      </c>
      <c r="Y82" s="43">
        <f t="shared" si="229"/>
        <v>8.8808095272290615</v>
      </c>
      <c r="Z82" s="43">
        <f t="shared" si="229"/>
        <v>0.13092448189192929</v>
      </c>
      <c r="AA82" s="43"/>
      <c r="AB82" s="43"/>
      <c r="AG82" s="43">
        <f t="shared" ref="AG82:AJ82" si="244">AG23+AG53</f>
        <v>1.9015844140470581</v>
      </c>
      <c r="AH82" s="43">
        <f t="shared" si="244"/>
        <v>7.6063376561882325</v>
      </c>
      <c r="AI82" s="43">
        <f t="shared" si="244"/>
        <v>9.5079220702352902</v>
      </c>
      <c r="AJ82" s="43">
        <f t="shared" si="244"/>
        <v>0.19637182947114407</v>
      </c>
      <c r="AK82" s="43"/>
      <c r="AL82" s="43"/>
      <c r="AQ82" s="43">
        <f t="shared" si="231"/>
        <v>1.4668235951756947</v>
      </c>
      <c r="AR82" s="43">
        <f t="shared" si="231"/>
        <v>8.8009415710541674</v>
      </c>
      <c r="AS82" s="43">
        <f t="shared" si="231"/>
        <v>10.267765166229861</v>
      </c>
      <c r="AT82" s="43">
        <f t="shared" si="231"/>
        <v>0.15592371687647866</v>
      </c>
      <c r="AU82" s="43"/>
      <c r="AV82" s="43">
        <f t="shared" si="158"/>
        <v>5.4155077756218847E-2</v>
      </c>
      <c r="BA82" s="43">
        <f t="shared" si="232"/>
        <v>1.295590087174459</v>
      </c>
      <c r="BB82" s="43">
        <f t="shared" si="232"/>
        <v>10.364720697395672</v>
      </c>
      <c r="BC82" s="43">
        <f t="shared" si="232"/>
        <v>11.660310784570132</v>
      </c>
      <c r="BD82" s="43">
        <f t="shared" si="232"/>
        <v>0.15790873749733098</v>
      </c>
      <c r="BE82" s="43"/>
      <c r="BF82" s="43">
        <f t="shared" si="160"/>
        <v>6.5971371319930694E-2</v>
      </c>
      <c r="BK82" s="43">
        <f t="shared" si="161"/>
        <v>1.1248644969622195</v>
      </c>
      <c r="BL82" s="43">
        <f t="shared" ref="BL82:BM82" si="245">BL23+BL53</f>
        <v>11.248644969622195</v>
      </c>
      <c r="BM82" s="43">
        <f t="shared" si="245"/>
        <v>12.373509466584412</v>
      </c>
      <c r="BN82" s="43">
        <f t="shared" ref="BN82" si="246">BN23+BN53</f>
        <v>0.15129257632107157</v>
      </c>
      <c r="BO82" s="43"/>
      <c r="BP82" s="43">
        <f t="shared" si="164"/>
        <v>7.4518840650315804E-2</v>
      </c>
      <c r="BU82" s="43">
        <f t="shared" si="165"/>
        <v>0.96028020371003531</v>
      </c>
      <c r="BV82" s="43">
        <f t="shared" ref="BV82:BW82" si="247">BV23+BV53</f>
        <v>11.523362444520423</v>
      </c>
      <c r="BW82" s="43">
        <f t="shared" si="247"/>
        <v>12.483642648230457</v>
      </c>
      <c r="BX82" s="43">
        <f t="shared" si="235"/>
        <v>0.28253880867325987</v>
      </c>
      <c r="BY82" s="43"/>
      <c r="BZ82" s="43">
        <f t="shared" si="167"/>
        <v>7.9297099973587609E-2</v>
      </c>
    </row>
    <row r="83" spans="5:78" ht="20.100000000000001" customHeight="1">
      <c r="E83" s="38">
        <v>60</v>
      </c>
      <c r="F83" s="20">
        <f t="shared" si="153"/>
        <v>1.1945999999999999</v>
      </c>
      <c r="G83" s="21">
        <f t="shared" si="151"/>
        <v>15.050697868348928</v>
      </c>
      <c r="H83" s="30">
        <f t="shared" si="152"/>
        <v>106840.98591549294</v>
      </c>
      <c r="M83" s="43">
        <f t="shared" ref="M83:M86" si="248">N24+N54</f>
        <v>0</v>
      </c>
      <c r="N83" s="43">
        <f>N24+N54</f>
        <v>0</v>
      </c>
      <c r="O83" s="43">
        <f>O24+O54</f>
        <v>3.6697579297071279</v>
      </c>
      <c r="P83" s="43">
        <f>P24+P54</f>
        <v>0</v>
      </c>
      <c r="Q83" s="43"/>
      <c r="R83" s="43"/>
      <c r="W83" s="43">
        <f>W24+W54</f>
        <v>2.8568116411974716</v>
      </c>
      <c r="X83" s="43">
        <f>X24+X54</f>
        <v>5.7136232823949431</v>
      </c>
      <c r="Y83" s="43">
        <f>Y24+Y54</f>
        <v>8.5704349235924155</v>
      </c>
      <c r="Z83" s="43">
        <f>Z24+Z54</f>
        <v>0.1236485748679943</v>
      </c>
      <c r="AA83" s="43"/>
      <c r="AB83" s="43"/>
      <c r="AG83" s="43">
        <f>AG24+AG54</f>
        <v>1.8471683197847071</v>
      </c>
      <c r="AH83" s="43">
        <f>AH24+AH54</f>
        <v>7.3886732791388283</v>
      </c>
      <c r="AI83" s="43">
        <f>AI24+AI54</f>
        <v>9.2358415989235354</v>
      </c>
      <c r="AJ83" s="43">
        <f>AJ24+AJ54</f>
        <v>8.507269262938244E-2</v>
      </c>
      <c r="AK83" s="43"/>
      <c r="AL83" s="43"/>
      <c r="AQ83" s="43">
        <f>AQ24+AQ54</f>
        <v>1.484231888032634</v>
      </c>
      <c r="AR83" s="43">
        <f>AR24+AR54</f>
        <v>8.9053913281958046</v>
      </c>
      <c r="AS83" s="43">
        <f>AS24+AS54</f>
        <v>10.389623216228438</v>
      </c>
      <c r="AT83" s="43">
        <f>AT24+AT54</f>
        <v>0.11592431090349668</v>
      </c>
      <c r="AU83" s="43"/>
      <c r="AV83" s="43">
        <f t="shared" si="158"/>
        <v>4.9140079157910195E-2</v>
      </c>
      <c r="BA83" s="43">
        <f>BA24+BA54</f>
        <v>1.2400722527448145</v>
      </c>
      <c r="BB83" s="43">
        <f>BB24+BB54</f>
        <v>9.9205780219585158</v>
      </c>
      <c r="BC83" s="43">
        <f>BC24+BC54</f>
        <v>11.160650274703331</v>
      </c>
      <c r="BD83" s="43">
        <f>BD24+BD54</f>
        <v>0.13254648586904499</v>
      </c>
      <c r="BE83" s="43"/>
      <c r="BF83" s="43">
        <f t="shared" si="160"/>
        <v>5.7898847754399581E-2</v>
      </c>
      <c r="BK83" s="43">
        <f t="shared" si="161"/>
        <v>1.072813230245403</v>
      </c>
      <c r="BL83" s="43">
        <f t="shared" ref="BL83:BM83" si="249">BL24+BL54</f>
        <v>10.728132302454028</v>
      </c>
      <c r="BM83" s="43">
        <f t="shared" si="249"/>
        <v>11.800945532699432</v>
      </c>
      <c r="BN83" s="43">
        <f t="shared" ref="BN83" si="250">BN24+BN54</f>
        <v>0.21878220456644615</v>
      </c>
      <c r="BO83" s="43"/>
      <c r="BP83" s="43">
        <f t="shared" si="164"/>
        <v>6.4970458036799156E-2</v>
      </c>
      <c r="BU83" s="43">
        <f t="shared" si="165"/>
        <v>1.0550974007008165</v>
      </c>
      <c r="BV83" s="43">
        <f t="shared" ref="BV83:BW83" si="251">BV24+BV54</f>
        <v>12.661168808409798</v>
      </c>
      <c r="BW83" s="43">
        <f t="shared" si="251"/>
        <v>13.716266209110614</v>
      </c>
      <c r="BX83" s="43">
        <f t="shared" si="235"/>
        <v>0.36264021248654277</v>
      </c>
      <c r="BY83" s="43"/>
      <c r="BZ83" s="43">
        <f t="shared" si="167"/>
        <v>7.7339636309879861E-2</v>
      </c>
    </row>
    <row r="84" spans="5:78" ht="20.100000000000001" customHeight="1">
      <c r="E84" s="38">
        <v>62</v>
      </c>
      <c r="F84" s="20">
        <f t="shared" si="153"/>
        <v>1.2345999999999999</v>
      </c>
      <c r="G84" s="21">
        <f t="shared" si="151"/>
        <v>15.554655607118354</v>
      </c>
      <c r="H84" s="30">
        <f t="shared" si="152"/>
        <v>110418.45070422534</v>
      </c>
      <c r="M84" s="43">
        <f t="shared" si="248"/>
        <v>0</v>
      </c>
      <c r="N84" s="43">
        <f t="shared" ref="N84:P84" si="252">N25+N55</f>
        <v>0</v>
      </c>
      <c r="O84" s="43">
        <f t="shared" si="252"/>
        <v>3.8468382023964356</v>
      </c>
      <c r="P84" s="43">
        <f t="shared" si="252"/>
        <v>0</v>
      </c>
      <c r="Q84" s="43"/>
      <c r="R84" s="43"/>
      <c r="W84" s="43">
        <f t="shared" ref="W84:Z84" si="253">W25+W55</f>
        <v>3.5845564578629476</v>
      </c>
      <c r="X84" s="43">
        <f t="shared" si="253"/>
        <v>7.1691129157258953</v>
      </c>
      <c r="Y84" s="43">
        <f t="shared" si="253"/>
        <v>10.753669373588842</v>
      </c>
      <c r="Z84" s="43">
        <f t="shared" si="253"/>
        <v>6.0276707175996883E-2</v>
      </c>
      <c r="AA84" s="43"/>
      <c r="AB84" s="43"/>
      <c r="AG84" s="43">
        <f t="shared" ref="AG84:AJ84" si="254">AG25+AG55</f>
        <v>3.0698689149719294</v>
      </c>
      <c r="AH84" s="43">
        <f t="shared" si="254"/>
        <v>12.279475659887717</v>
      </c>
      <c r="AI84" s="43">
        <f t="shared" si="254"/>
        <v>15.349344574859646</v>
      </c>
      <c r="AJ84" s="43">
        <f t="shared" si="254"/>
        <v>0.23926696290778796</v>
      </c>
      <c r="AK84" s="43"/>
      <c r="AL84" s="43"/>
      <c r="AQ84" s="43">
        <f t="shared" ref="AQ84:AT84" si="255">AQ25+AQ55</f>
        <v>3.0389002359122288</v>
      </c>
      <c r="AR84" s="43">
        <f t="shared" si="255"/>
        <v>18.233401415473374</v>
      </c>
      <c r="AS84" s="43">
        <f t="shared" si="255"/>
        <v>21.2723016513856</v>
      </c>
      <c r="AT84" s="43">
        <f t="shared" si="255"/>
        <v>0.14433621829083065</v>
      </c>
      <c r="AU84" s="43"/>
      <c r="AV84" s="43">
        <f t="shared" si="158"/>
        <v>7.8906764160308951E-2</v>
      </c>
      <c r="BA84" s="43">
        <f t="shared" ref="BA84:BD84" si="256">BA25+BA55</f>
        <v>2.0478545495720115</v>
      </c>
      <c r="BB84" s="43">
        <f t="shared" si="256"/>
        <v>16.382836396576092</v>
      </c>
      <c r="BC84" s="43">
        <f t="shared" si="256"/>
        <v>18.430690946148104</v>
      </c>
      <c r="BD84" s="43">
        <f t="shared" si="256"/>
        <v>0.20411932436273608</v>
      </c>
      <c r="BE84" s="43"/>
      <c r="BF84" s="43">
        <f t="shared" si="160"/>
        <v>7.7559727410243515E-2</v>
      </c>
      <c r="BK84" s="43">
        <f t="shared" si="161"/>
        <v>1.7715815158476271</v>
      </c>
      <c r="BL84" s="43">
        <f t="shared" ref="BL84:BM84" si="257">BL25+BL55</f>
        <v>17.715815158476268</v>
      </c>
      <c r="BM84" s="43">
        <f t="shared" si="257"/>
        <v>19.487396674323897</v>
      </c>
      <c r="BN84" s="43">
        <f t="shared" ref="BN84" si="258">BN25+BN55</f>
        <v>0.24327498980954093</v>
      </c>
      <c r="BO84" s="43"/>
      <c r="BP84" s="43">
        <f t="shared" si="164"/>
        <v>8.8829792193696605E-2</v>
      </c>
      <c r="BU84" s="43">
        <f t="shared" si="165"/>
        <v>1.17018497743714</v>
      </c>
      <c r="BV84" s="43">
        <f t="shared" ref="BV84:BW84" si="259">BV25+BV55</f>
        <v>14.04221972924568</v>
      </c>
      <c r="BW84" s="43">
        <f t="shared" si="259"/>
        <v>15.212404706682818</v>
      </c>
      <c r="BX84" s="43">
        <f t="shared" si="235"/>
        <v>0.17441360635701397</v>
      </c>
      <c r="BY84" s="43"/>
      <c r="BZ84" s="43">
        <f t="shared" si="167"/>
        <v>7.4321261484549761E-2</v>
      </c>
    </row>
    <row r="85" spans="5:78" ht="20.100000000000001" customHeight="1" thickBot="1">
      <c r="E85" s="38">
        <v>64</v>
      </c>
      <c r="F85" s="24">
        <f t="shared" si="153"/>
        <v>1.2746</v>
      </c>
      <c r="G85" s="25">
        <f t="shared" si="151"/>
        <v>16.058613345887782</v>
      </c>
      <c r="H85" s="31">
        <f t="shared" si="152"/>
        <v>113995.91549295773</v>
      </c>
      <c r="M85" s="43">
        <f t="shared" si="248"/>
        <v>0</v>
      </c>
      <c r="N85" s="43">
        <f t="shared" ref="N85:P85" si="260">N26+N56</f>
        <v>0</v>
      </c>
      <c r="O85" s="43">
        <f t="shared" si="260"/>
        <v>4.5520582509224301</v>
      </c>
      <c r="P85" s="43">
        <f t="shared" si="260"/>
        <v>0</v>
      </c>
      <c r="Q85" s="43"/>
      <c r="R85" s="43"/>
      <c r="W85" s="43">
        <f t="shared" ref="W85:Z85" si="261">W26+W56</f>
        <v>3.2451470469749131</v>
      </c>
      <c r="X85" s="43">
        <f t="shared" si="261"/>
        <v>6.4902940939498261</v>
      </c>
      <c r="Y85" s="43">
        <f t="shared" si="261"/>
        <v>9.7354411409247383</v>
      </c>
      <c r="Z85" s="43">
        <f t="shared" si="261"/>
        <v>0.10168176265178712</v>
      </c>
      <c r="AA85" s="43"/>
      <c r="AB85" s="43"/>
      <c r="AG85" s="43">
        <f t="shared" ref="AG85:AJ85" si="262">AG26+AG56</f>
        <v>3.6124418506349221</v>
      </c>
      <c r="AH85" s="43">
        <f t="shared" si="262"/>
        <v>14.449767402539688</v>
      </c>
      <c r="AI85" s="43">
        <f t="shared" si="262"/>
        <v>18.062209253174611</v>
      </c>
      <c r="AJ85" s="43">
        <f t="shared" si="262"/>
        <v>0.21773278484464265</v>
      </c>
      <c r="AK85" s="43"/>
      <c r="AL85" s="43"/>
      <c r="AQ85" s="43">
        <f t="shared" ref="AQ85:AT85" si="263">AQ26+AQ56</f>
        <v>3.0917830618075675</v>
      </c>
      <c r="AR85" s="43">
        <f t="shared" si="263"/>
        <v>18.550698370845403</v>
      </c>
      <c r="AS85" s="43">
        <f t="shared" si="263"/>
        <v>21.642481432652971</v>
      </c>
      <c r="AT85" s="43">
        <f t="shared" si="263"/>
        <v>0.28089571520861023</v>
      </c>
      <c r="AU85" s="43"/>
      <c r="AV85" s="43">
        <f t="shared" si="158"/>
        <v>7.2336473766231563E-2</v>
      </c>
      <c r="BA85" s="43">
        <f t="shared" ref="BA85:BD86" si="264">BA26+BA56</f>
        <v>1.6338632154723713</v>
      </c>
      <c r="BB85" s="43">
        <f t="shared" si="264"/>
        <v>13.070905723778971</v>
      </c>
      <c r="BC85" s="43">
        <f t="shared" si="264"/>
        <v>14.704768939251341</v>
      </c>
      <c r="BD85" s="43">
        <f t="shared" si="264"/>
        <v>0.13094719496700982</v>
      </c>
      <c r="BE85" s="43"/>
      <c r="BF85" s="43">
        <f t="shared" si="160"/>
        <v>5.6926576740507481E-2</v>
      </c>
      <c r="BK85" s="43">
        <f t="shared" si="161"/>
        <v>1.3491389998304286</v>
      </c>
      <c r="BL85" s="43">
        <f t="shared" ref="BL85:BM85" si="265">BL26+BL56</f>
        <v>13.491389998304285</v>
      </c>
      <c r="BM85" s="43">
        <f t="shared" si="265"/>
        <v>14.840528998134712</v>
      </c>
      <c r="BN85" s="43">
        <f t="shared" ref="BN85" si="266">BN26+BN56</f>
        <v>0.16733993840966929</v>
      </c>
      <c r="BO85" s="43"/>
      <c r="BP85" s="43">
        <f t="shared" si="164"/>
        <v>6.2352873347934643E-2</v>
      </c>
      <c r="BU85" s="43">
        <f t="shared" si="165"/>
        <v>1.1825514531469419</v>
      </c>
      <c r="BV85" s="43">
        <f t="shared" ref="BV85:BW85" si="267">BV26+BV56</f>
        <v>14.190617437763304</v>
      </c>
      <c r="BW85" s="43">
        <f t="shared" si="267"/>
        <v>15.373168890910247</v>
      </c>
      <c r="BX85" s="43">
        <f t="shared" si="235"/>
        <v>0.19508029797330259</v>
      </c>
      <c r="BY85" s="43"/>
      <c r="BZ85" s="43">
        <f t="shared" si="167"/>
        <v>6.7941824952913246E-2</v>
      </c>
    </row>
    <row r="86" spans="5:78" ht="20.100000000000001" customHeight="1">
      <c r="E86" s="38">
        <v>66</v>
      </c>
      <c r="F86" s="20">
        <f t="shared" si="153"/>
        <v>1.3146</v>
      </c>
      <c r="G86" s="21">
        <f t="shared" si="151"/>
        <v>16.562571084657208</v>
      </c>
      <c r="H86" s="30">
        <f t="shared" si="152"/>
        <v>117573.38028169014</v>
      </c>
      <c r="M86" s="43">
        <f t="shared" si="248"/>
        <v>0</v>
      </c>
      <c r="N86" s="43">
        <f t="shared" ref="N86:P86" si="268">N27+N57</f>
        <v>0</v>
      </c>
      <c r="O86" s="43">
        <f t="shared" si="268"/>
        <v>5.1842312461513194</v>
      </c>
      <c r="P86" s="43">
        <f t="shared" si="268"/>
        <v>0</v>
      </c>
      <c r="Q86" s="43"/>
      <c r="R86" s="43"/>
      <c r="W86" s="43">
        <f t="shared" ref="W86:Z86" si="269">W27+W57</f>
        <v>3.2505449037453058</v>
      </c>
      <c r="X86" s="43">
        <f t="shared" si="269"/>
        <v>6.5010898074906116</v>
      </c>
      <c r="Y86" s="43">
        <f t="shared" si="269"/>
        <v>9.7516347112359174</v>
      </c>
      <c r="Z86" s="43">
        <f t="shared" si="269"/>
        <v>0.14282947664300308</v>
      </c>
      <c r="AA86" s="43"/>
      <c r="AB86" s="43"/>
      <c r="AG86" s="43">
        <f t="shared" ref="AG86:AJ86" si="270">AG27+AG57</f>
        <v>2.4753708744380059</v>
      </c>
      <c r="AH86" s="43">
        <f t="shared" si="270"/>
        <v>9.9014834977520234</v>
      </c>
      <c r="AI86" s="43">
        <f t="shared" si="270"/>
        <v>12.376854372190028</v>
      </c>
      <c r="AJ86" s="43">
        <f t="shared" si="270"/>
        <v>9.1526509343119775E-2</v>
      </c>
      <c r="AK86" s="43"/>
      <c r="AL86" s="43"/>
      <c r="AQ86" s="43">
        <f t="shared" ref="AQ86:AT86" si="271">AQ27+AQ57</f>
        <v>2.0445530417464743</v>
      </c>
      <c r="AR86" s="43">
        <f t="shared" si="271"/>
        <v>12.267318250478846</v>
      </c>
      <c r="AS86" s="43">
        <f t="shared" si="271"/>
        <v>14.31187129222532</v>
      </c>
      <c r="AT86" s="43">
        <f t="shared" si="271"/>
        <v>0.14307309290538861</v>
      </c>
      <c r="AU86" s="43"/>
      <c r="AV86" s="43">
        <f t="shared" si="158"/>
        <v>4.5433426896772378E-2</v>
      </c>
      <c r="BA86" s="43">
        <f t="shared" si="264"/>
        <v>1.6913629913774582</v>
      </c>
      <c r="BB86" s="43">
        <f t="shared" si="264"/>
        <v>13.530903931019665</v>
      </c>
      <c r="BC86" s="43">
        <f t="shared" si="264"/>
        <v>15.222266922397122</v>
      </c>
      <c r="BD86" s="43">
        <f t="shared" si="264"/>
        <v>0.16441559235706876</v>
      </c>
      <c r="BE86" s="43"/>
      <c r="BF86" s="43">
        <f t="shared" si="160"/>
        <v>5.3688057186356886E-2</v>
      </c>
      <c r="BK86" s="43">
        <f t="shared" si="161"/>
        <v>1.5251371098175819</v>
      </c>
      <c r="BL86" s="43">
        <f t="shared" ref="BL86:BM86" si="272">BL27+BL57</f>
        <v>15.251371098175817</v>
      </c>
      <c r="BM86" s="43">
        <f t="shared" si="272"/>
        <v>16.776508207993398</v>
      </c>
      <c r="BN86" s="43">
        <f t="shared" ref="BN86" si="273">BN27+BN57</f>
        <v>0.26468050046523262</v>
      </c>
      <c r="BO86" s="43"/>
      <c r="BP86" s="43">
        <f t="shared" si="164"/>
        <v>6.2817717301966433E-2</v>
      </c>
      <c r="BU86" s="43">
        <f t="shared" si="165"/>
        <v>1.413543122508448</v>
      </c>
      <c r="BV86" s="43">
        <f t="shared" ref="BV86:BW86" si="274">BV27+BV57</f>
        <v>16.962517470101378</v>
      </c>
      <c r="BW86" s="43">
        <f t="shared" si="274"/>
        <v>18.376060592609825</v>
      </c>
      <c r="BX86" s="43">
        <f t="shared" si="235"/>
        <v>0.2811609659656169</v>
      </c>
      <c r="BY86" s="43"/>
      <c r="BZ86" s="43">
        <f t="shared" si="167"/>
        <v>7.2059012609524881E-2</v>
      </c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>
      <c r="BL106" s="43"/>
    </row>
    <row r="107" spans="64:64" ht="20.100000000000001" customHeight="1">
      <c r="BL107" s="43"/>
    </row>
    <row r="108" spans="64:64" ht="20.100000000000001" customHeight="1">
      <c r="BL108" s="43"/>
    </row>
  </sheetData>
  <mergeCells count="45">
    <mergeCell ref="BL1:BM1"/>
    <mergeCell ref="AW1:BA1"/>
    <mergeCell ref="BB1:BC1"/>
    <mergeCell ref="BQ1:BU1"/>
    <mergeCell ref="BV1:BW1"/>
    <mergeCell ref="E1:H1"/>
    <mergeCell ref="I1:M1"/>
    <mergeCell ref="N1:O1"/>
    <mergeCell ref="S1:W1"/>
    <mergeCell ref="X1:Y1"/>
    <mergeCell ref="AC1:AG1"/>
    <mergeCell ref="AH1:AI1"/>
    <mergeCell ref="AM1:AQ1"/>
    <mergeCell ref="AR1:AS1"/>
    <mergeCell ref="BG1:BK1"/>
    <mergeCell ref="E31:H31"/>
    <mergeCell ref="I31:M31"/>
    <mergeCell ref="N31:O31"/>
    <mergeCell ref="S31:W31"/>
    <mergeCell ref="X31:Y31"/>
    <mergeCell ref="AC31:AG31"/>
    <mergeCell ref="AH31:AI31"/>
    <mergeCell ref="AM31:AQ31"/>
    <mergeCell ref="AR31:AS31"/>
    <mergeCell ref="AW31:BA31"/>
    <mergeCell ref="BB31:BC31"/>
    <mergeCell ref="BG31:BK31"/>
    <mergeCell ref="BL31:BM31"/>
    <mergeCell ref="BQ31:BU31"/>
    <mergeCell ref="BV31:BW31"/>
    <mergeCell ref="E60:H60"/>
    <mergeCell ref="I60:M60"/>
    <mergeCell ref="N60:O60"/>
    <mergeCell ref="S60:W60"/>
    <mergeCell ref="X60:Y60"/>
    <mergeCell ref="AC60:AG60"/>
    <mergeCell ref="AH60:AI60"/>
    <mergeCell ref="AM60:AQ60"/>
    <mergeCell ref="AR60:AS60"/>
    <mergeCell ref="AW60:BA60"/>
    <mergeCell ref="BB60:BC60"/>
    <mergeCell ref="BG60:BK60"/>
    <mergeCell ref="BL60:BM60"/>
    <mergeCell ref="BQ60:BU60"/>
    <mergeCell ref="BV60:BW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opLeftCell="A49" zoomScale="70" zoomScaleNormal="70" zoomScalePageLayoutView="70" workbookViewId="0">
      <selection activeCell="Q61" sqref="Q61:R8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26" width="11.140625" style="1" customWidth="1"/>
    <col min="27" max="27" width="14" style="1" customWidth="1"/>
    <col min="28" max="36" width="11.140625" style="1" customWidth="1"/>
    <col min="37" max="37" width="13.85546875" style="1" customWidth="1"/>
    <col min="38" max="56" width="11.140625" style="1" customWidth="1"/>
    <col min="57" max="57" width="16.28515625" style="1" customWidth="1"/>
    <col min="58" max="66" width="11.140625" style="1" customWidth="1"/>
    <col min="67" max="67" width="15" style="1" customWidth="1"/>
    <col min="68" max="76" width="11.140625" style="1" customWidth="1"/>
    <col min="77" max="78" width="19.57031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4" t="s">
        <v>19</v>
      </c>
      <c r="F1" s="85"/>
      <c r="G1" s="85"/>
      <c r="H1" s="86"/>
      <c r="I1" s="81" t="s">
        <v>21</v>
      </c>
      <c r="J1" s="82"/>
      <c r="K1" s="82"/>
      <c r="L1" s="82"/>
      <c r="M1" s="83"/>
      <c r="N1" s="79">
        <v>0</v>
      </c>
      <c r="O1" s="80"/>
      <c r="P1" s="32"/>
      <c r="S1" s="81" t="s">
        <v>21</v>
      </c>
      <c r="T1" s="82"/>
      <c r="U1" s="82"/>
      <c r="V1" s="82"/>
      <c r="W1" s="83"/>
      <c r="X1" s="79">
        <v>0.04</v>
      </c>
      <c r="Y1" s="80"/>
      <c r="Z1" s="32"/>
      <c r="AC1" s="81" t="s">
        <v>21</v>
      </c>
      <c r="AD1" s="82"/>
      <c r="AE1" s="82"/>
      <c r="AF1" s="82"/>
      <c r="AG1" s="83"/>
      <c r="AH1" s="79">
        <v>0.08</v>
      </c>
      <c r="AI1" s="80"/>
      <c r="AJ1" s="32"/>
      <c r="AM1" s="81" t="s">
        <v>21</v>
      </c>
      <c r="AN1" s="82"/>
      <c r="AO1" s="82"/>
      <c r="AP1" s="82"/>
      <c r="AQ1" s="83"/>
      <c r="AR1" s="79">
        <v>0.12</v>
      </c>
      <c r="AS1" s="80"/>
      <c r="AT1" s="32"/>
      <c r="AW1" s="81" t="s">
        <v>21</v>
      </c>
      <c r="AX1" s="82"/>
      <c r="AY1" s="82"/>
      <c r="AZ1" s="82"/>
      <c r="BA1" s="83"/>
      <c r="BB1" s="79">
        <v>0.16</v>
      </c>
      <c r="BC1" s="80"/>
      <c r="BD1" s="32"/>
      <c r="BG1" s="81" t="s">
        <v>21</v>
      </c>
      <c r="BH1" s="82"/>
      <c r="BI1" s="82"/>
      <c r="BJ1" s="82"/>
      <c r="BK1" s="83"/>
      <c r="BL1" s="79">
        <v>0.2</v>
      </c>
      <c r="BM1" s="80"/>
      <c r="BN1" s="32"/>
      <c r="BQ1" s="81" t="s">
        <v>21</v>
      </c>
      <c r="BR1" s="82"/>
      <c r="BS1" s="82"/>
      <c r="BT1" s="82"/>
      <c r="BU1" s="83"/>
      <c r="BV1" s="79">
        <v>0.24</v>
      </c>
      <c r="BW1" s="80"/>
      <c r="BX1" s="32"/>
    </row>
    <row r="2" spans="2:78" ht="20.100000000000001" customHeight="1">
      <c r="B2" s="4" t="s">
        <v>1</v>
      </c>
      <c r="C2" s="5">
        <v>600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5" t="s">
        <v>67</v>
      </c>
      <c r="R2" s="75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5" t="s">
        <v>67</v>
      </c>
      <c r="AB2" s="75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5" t="s">
        <v>67</v>
      </c>
      <c r="AL2" s="75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5" t="s">
        <v>67</v>
      </c>
      <c r="AV2" s="75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5" t="s">
        <v>67</v>
      </c>
      <c r="BF2" s="75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5" t="s">
        <v>67</v>
      </c>
      <c r="BP2" s="75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5" t="s">
        <v>67</v>
      </c>
      <c r="BZ2" s="75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18</v>
      </c>
      <c r="F3" s="20">
        <f>0.02*E3-0.0054</f>
        <v>0.35459999999999997</v>
      </c>
      <c r="G3" s="20">
        <f t="shared" ref="G3:G27" si="0">F3/$C$14/$C$7</f>
        <v>3.6477681666997088</v>
      </c>
      <c r="H3" s="29">
        <f t="shared" ref="H3:H27" si="1">F3*$C$7/$C$5</f>
        <v>31714.225352112673</v>
      </c>
      <c r="I3" s="19">
        <v>0.28210000000000002</v>
      </c>
      <c r="J3" s="19">
        <v>3.5000000000000003E-2</v>
      </c>
      <c r="K3" s="19">
        <v>1.1499999999999999</v>
      </c>
      <c r="L3" s="19">
        <f t="shared" ref="L3:L27" si="2">K3/$C$14</f>
        <v>1.0516908587776219</v>
      </c>
      <c r="M3" s="19">
        <f>4*PI()^2*$C$13*SQRT($C$11*$C$2)*($C$7*I3*K3)^2</f>
        <v>4.3421878732506462E-2</v>
      </c>
      <c r="N3" s="19">
        <f>4*PI()^2*N$1*SQRT($C$11*$C$2)*($C$7*I3*K3)^2</f>
        <v>0</v>
      </c>
      <c r="O3" s="19">
        <f>M3+N3</f>
        <v>4.3421878732506462E-2</v>
      </c>
      <c r="P3" s="36">
        <f t="shared" ref="P3:P27" si="3">2*PI()^2*N$1*2*SQRT($C$2*$C$11)*J3*$C$7^2*K3^2/SQRT(2)</f>
        <v>0</v>
      </c>
      <c r="Q3" s="17">
        <f t="shared" ref="Q3:Q7" si="4">0.5926*0.5*$C$6*$F3^3*($C$7*I3*2+$C$7)*$C$8</f>
        <v>1.6444372213896359</v>
      </c>
      <c r="R3" s="76">
        <f t="shared" ref="R3:R25" si="5">N3/Q3</f>
        <v>0</v>
      </c>
      <c r="S3" s="22">
        <v>0</v>
      </c>
      <c r="T3" s="19">
        <v>0</v>
      </c>
      <c r="U3" s="19">
        <v>0</v>
      </c>
      <c r="V3" s="19">
        <f t="shared" ref="V3:V27" si="6">U3/$C$14</f>
        <v>0</v>
      </c>
      <c r="W3" s="19">
        <f>4*PI()^2*$C$13*SQRT($C$11*$C$2)*($C$7*S3*U3)^2</f>
        <v>0</v>
      </c>
      <c r="X3" s="19">
        <f>4*PI()^2*X$1*SQRT($C$11*$C$2)*($C$7*S3*U3)^2</f>
        <v>0</v>
      </c>
      <c r="Y3" s="19">
        <f>W3+X3</f>
        <v>0</v>
      </c>
      <c r="Z3" s="36">
        <f>2*PI()^2*X$1*2*SQRT($C$2*$C$11)*T3*$C$7^2*U3^2/SQRT(2)</f>
        <v>0</v>
      </c>
      <c r="AA3" s="17">
        <f t="shared" ref="AA3:AA7" si="7">0.5926*0.5*$C$6*$F3^3*($C$7*S3*2+$C$7)*$C$8</f>
        <v>1.0512960116287149</v>
      </c>
      <c r="AB3" s="76">
        <f t="shared" ref="AB3:AB27" si="8">X3/AA3</f>
        <v>0</v>
      </c>
      <c r="AC3" s="26"/>
      <c r="AD3" s="20"/>
      <c r="AE3" s="20"/>
      <c r="AF3" s="19"/>
      <c r="AG3" s="19"/>
      <c r="AH3" s="19"/>
      <c r="AI3" s="19"/>
      <c r="AJ3" s="36"/>
      <c r="AK3" s="17">
        <f t="shared" ref="AK3:AK7" si="9">0.5926*0.5*$C$6*$F3^3*($C$7*AC3*2+$C$7)*$C$8</f>
        <v>1.0512960116287149</v>
      </c>
      <c r="AL3" s="76">
        <f t="shared" ref="AL3:AL27" si="10">AH3/AK3</f>
        <v>0</v>
      </c>
      <c r="AM3" s="26"/>
      <c r="AN3" s="20"/>
      <c r="AO3" s="20"/>
      <c r="AP3" s="19"/>
      <c r="AQ3" s="19"/>
      <c r="AR3" s="19"/>
      <c r="AS3" s="19"/>
      <c r="AT3" s="36"/>
      <c r="AU3" s="17">
        <f t="shared" ref="AU3:AU7" si="11">0.5926*0.5*$C$6*$F3^3*($C$7*AM3*2+$C$7)*$C$8</f>
        <v>1.0512960116287149</v>
      </c>
      <c r="AV3" s="76">
        <f t="shared" ref="AV3:AV27" si="12">AR3/AU3</f>
        <v>0</v>
      </c>
      <c r="AW3" s="26"/>
      <c r="AX3" s="20"/>
      <c r="AY3" s="20"/>
      <c r="AZ3" s="19"/>
      <c r="BA3" s="19"/>
      <c r="BB3" s="19"/>
      <c r="BC3" s="19"/>
      <c r="BD3" s="36"/>
      <c r="BE3" s="17">
        <f t="shared" ref="BE3:BE7" si="13">0.5926*0.5*$C$6*$F3^3*($C$7*AW3*2+$C$7)*$C$8</f>
        <v>1.0512960116287149</v>
      </c>
      <c r="BF3" s="76">
        <f t="shared" ref="BF3:BF27" si="14">BB3/BE3</f>
        <v>0</v>
      </c>
      <c r="BG3" s="22"/>
      <c r="BH3" s="20"/>
      <c r="BI3" s="20"/>
      <c r="BJ3" s="19"/>
      <c r="BK3" s="19"/>
      <c r="BL3" s="19"/>
      <c r="BM3" s="19"/>
      <c r="BN3" s="36"/>
      <c r="BO3" s="17">
        <f t="shared" ref="BO3:BO7" si="15">0.5926*0.5*$C$6*$F3^3*($C$7*BG3*2+$C$7)*$C$8</f>
        <v>1.0512960116287149</v>
      </c>
      <c r="BP3" s="76">
        <f t="shared" ref="BP3:BP27" si="16">BL3/BO3</f>
        <v>0</v>
      </c>
      <c r="BQ3" s="26"/>
      <c r="BR3" s="20"/>
      <c r="BS3" s="20"/>
      <c r="BT3" s="19"/>
      <c r="BU3" s="19"/>
      <c r="BV3" s="19"/>
      <c r="BW3" s="19"/>
      <c r="BX3" s="36"/>
      <c r="BY3" s="17">
        <f t="shared" ref="BY3:BY7" si="17">0.5926*0.5*$C$6*$F3^3*($C$7*BQ3*2+$C$7)*$C$8</f>
        <v>1.0512960116287149</v>
      </c>
      <c r="BZ3" s="76">
        <f t="shared" ref="BZ3:BZ27" si="18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20</v>
      </c>
      <c r="F4" s="20">
        <f t="shared" ref="F4:F26" si="19">0.02*E4-0.0054</f>
        <v>0.39460000000000001</v>
      </c>
      <c r="G4" s="20">
        <f t="shared" si="0"/>
        <v>4.0592479373370143</v>
      </c>
      <c r="H4" s="29">
        <f t="shared" si="1"/>
        <v>35291.690140845072</v>
      </c>
      <c r="I4" s="19">
        <v>0.85199999999999998</v>
      </c>
      <c r="J4" s="19">
        <v>4.2999999999999997E-2</v>
      </c>
      <c r="K4" s="19">
        <v>1.0640000000000001</v>
      </c>
      <c r="L4" s="19">
        <f t="shared" si="2"/>
        <v>0.97304267281686074</v>
      </c>
      <c r="M4" s="19">
        <f t="shared" ref="M4:M26" si="20">4*PI()^2*$C$13*SQRT($C$11*$C$2)*($C$7*I4*K4)^2</f>
        <v>0.33905425779745185</v>
      </c>
      <c r="N4" s="19">
        <f t="shared" ref="N4:N26" si="21">4*PI()^2*N$1*SQRT($C$11*$C$2)*($C$7*I4*K4)^2</f>
        <v>0</v>
      </c>
      <c r="O4" s="19">
        <f t="shared" ref="O4:O26" si="22">M4+N4</f>
        <v>0.33905425779745185</v>
      </c>
      <c r="P4" s="36">
        <f t="shared" si="3"/>
        <v>0</v>
      </c>
      <c r="Q4" s="17">
        <f t="shared" si="4"/>
        <v>3.9172992827002746</v>
      </c>
      <c r="R4" s="76">
        <f t="shared" si="5"/>
        <v>0</v>
      </c>
      <c r="S4" s="26">
        <v>0.73609999999999998</v>
      </c>
      <c r="T4" s="20">
        <v>2.1999999999999999E-2</v>
      </c>
      <c r="U4" s="19">
        <v>1.0509999999999999</v>
      </c>
      <c r="V4" s="19">
        <f t="shared" si="6"/>
        <v>0.96115399354372222</v>
      </c>
      <c r="W4" s="19">
        <f t="shared" ref="W4:W26" si="23">4*PI()^2*$C$13*SQRT($C$11*$C$2)*($C$7*S4*U4)^2</f>
        <v>0.24693680495169515</v>
      </c>
      <c r="X4" s="19">
        <f t="shared" ref="X4:X26" si="24">4*PI()^2*X$1*SQRT($C$11*$C$2)*($C$7*S4*U4)^2</f>
        <v>0.4938736099033903</v>
      </c>
      <c r="Y4" s="19">
        <f t="shared" ref="Y4:Y26" si="25">W4+X4</f>
        <v>0.74081041485508548</v>
      </c>
      <c r="Z4" s="36">
        <f t="shared" ref="Z4:Z26" si="26">2*PI()^2*X$1*2*SQRT($C$2*$C$11)*T4*$C$7^2*U4^2/SQRT(2)</f>
        <v>1.4179139255909233E-2</v>
      </c>
      <c r="AA4" s="17">
        <f t="shared" si="7"/>
        <v>3.5814893811729367</v>
      </c>
      <c r="AB4" s="76">
        <f t="shared" si="8"/>
        <v>0.13789615362244823</v>
      </c>
      <c r="AC4" s="26">
        <v>0.5867</v>
      </c>
      <c r="AD4" s="20">
        <v>0.02</v>
      </c>
      <c r="AE4" s="19">
        <v>1.0369999999999999</v>
      </c>
      <c r="AF4" s="19">
        <f t="shared" ref="AF4:AF27" si="27">AE4/$C$14</f>
        <v>0.94835080048034248</v>
      </c>
      <c r="AG4" s="19">
        <f t="shared" ref="AG4:AG26" si="28">4*PI()^2*$C$13*SQRT($C$11*$C$2)*($C$7*AC4*AE4)^2</f>
        <v>0.15272018670285736</v>
      </c>
      <c r="AH4" s="19">
        <f t="shared" ref="AH4:AH26" si="29">4*PI()^2*AH$1*SQRT($C$11*$C$2)*($C$7*AC4*AE4)^2</f>
        <v>0.61088074681142945</v>
      </c>
      <c r="AI4" s="19">
        <f t="shared" ref="AI4:AI26" si="30">AG4+AH4</f>
        <v>0.76360093351428682</v>
      </c>
      <c r="AJ4" s="36">
        <f t="shared" ref="AJ4:AJ26" si="31">2*PI()^2*AH$1*2*SQRT($C$2*$C$11)*AD4*$C$7^2*AE4^2/SQRT(2)</f>
        <v>2.5098008326474866E-2</v>
      </c>
      <c r="AK4" s="17">
        <f t="shared" si="9"/>
        <v>3.1486162207917077</v>
      </c>
      <c r="AL4" s="76">
        <f t="shared" si="10"/>
        <v>0.19401562590496527</v>
      </c>
      <c r="AM4" s="26">
        <v>0.43120000000000003</v>
      </c>
      <c r="AN4" s="20">
        <v>2.3E-2</v>
      </c>
      <c r="AO4" s="19">
        <v>1.083</v>
      </c>
      <c r="AP4" s="19">
        <f t="shared" ref="AP4:AP27" si="32">AO4/$C$14</f>
        <v>0.99041843483144743</v>
      </c>
      <c r="AQ4" s="19">
        <f t="shared" ref="AQ4:AQ26" si="33">4*PI()^2*$C$13*SQRT($C$11*$C$2)*($C$7*AM4*AO4)^2</f>
        <v>8.9974858994702714E-2</v>
      </c>
      <c r="AR4" s="19">
        <f t="shared" ref="AR4:AR26" si="34">4*PI()^2*AR$1*SQRT($C$11*$C$2)*($C$7*AM4*AO4)^2</f>
        <v>0.5398491539682162</v>
      </c>
      <c r="AS4" s="19">
        <f t="shared" ref="AS4:AS26" si="35">AQ4+AR4</f>
        <v>0.6298240129629189</v>
      </c>
      <c r="AT4" s="36">
        <f t="shared" ref="AT4:AT26" si="36">2*PI()^2*AR$1*2*SQRT($C$2*$C$11)*AN4*$C$7^2*AO4^2/SQRT(2)</f>
        <v>4.7220193121480257E-2</v>
      </c>
      <c r="AU4" s="17">
        <f t="shared" si="11"/>
        <v>2.6980688550669347</v>
      </c>
      <c r="AV4" s="76">
        <f t="shared" si="12"/>
        <v>0.2000872412705062</v>
      </c>
      <c r="AW4" s="26">
        <v>0.25509999999999999</v>
      </c>
      <c r="AX4" s="20">
        <v>3.4000000000000002E-2</v>
      </c>
      <c r="AY4" s="19">
        <v>1.157</v>
      </c>
      <c r="AZ4" s="19">
        <f t="shared" ref="AZ4:AZ27" si="37">AY4/$C$14</f>
        <v>1.0580924553093118</v>
      </c>
      <c r="BA4" s="19">
        <f t="shared" ref="BA4:BA26" si="38">4*PI()^2*$C$13*SQRT($C$11*$C$2)*($C$7*AW4*AY4)^2</f>
        <v>3.5941350540559712E-2</v>
      </c>
      <c r="BB4" s="19">
        <f t="shared" ref="BB4:BB26" si="39">4*PI()^2*BB$1*SQRT($C$11*$C$2)*($C$7*AW4*AY4)^2</f>
        <v>0.2875308043244777</v>
      </c>
      <c r="BC4" s="19">
        <f t="shared" ref="BC4:BC26" si="40">BA4+BB4</f>
        <v>0.32347215486503739</v>
      </c>
      <c r="BD4" s="36">
        <f t="shared" ref="BD4:BD26" si="41">2*PI()^2*BB$1*2*SQRT($C$2*$C$11)*AX4*$C$7^2*AY4^2/SQRT(2)</f>
        <v>0.10622515689402677</v>
      </c>
      <c r="BE4" s="17">
        <f t="shared" si="13"/>
        <v>2.1878348286737999</v>
      </c>
      <c r="BF4" s="76">
        <f t="shared" si="14"/>
        <v>0.13142253727570938</v>
      </c>
      <c r="BG4" s="22">
        <v>0.1181</v>
      </c>
      <c r="BH4" s="19">
        <v>3.6999999999999998E-2</v>
      </c>
      <c r="BI4" s="19">
        <v>1.6839999999999999</v>
      </c>
      <c r="BJ4" s="19">
        <f t="shared" ref="BJ4:BJ27" si="42">BI4/$C$14</f>
        <v>1.540041222766535</v>
      </c>
      <c r="BK4" s="19">
        <f t="shared" ref="BK4:BK26" si="43">4*PI()^2*$C$13*SQRT($C$11*$C$2)*($C$7*BG4*BI4)^2</f>
        <v>1.6318894195679622E-2</v>
      </c>
      <c r="BL4" s="19">
        <f t="shared" ref="BL4:BL26" si="44">4*PI()^2*BL$1*SQRT($C$11*$C$2)*($C$7*BG4*BI4)^2</f>
        <v>0.1631889419567962</v>
      </c>
      <c r="BM4" s="19">
        <f t="shared" ref="BM4:BM26" si="45">BK4+BL4</f>
        <v>0.17950783615247581</v>
      </c>
      <c r="BN4" s="36">
        <f t="shared" ref="BN4:BN26" si="46">2*PI()^2*BL$1*2*SQRT($C$2*$C$11)*BH4*$C$7^2*BI4^2/SQRT(2)</f>
        <v>0.30611009889690155</v>
      </c>
      <c r="BO4" s="17">
        <f t="shared" si="15"/>
        <v>1.7908895611220708</v>
      </c>
      <c r="BP4" s="76">
        <f t="shared" si="16"/>
        <v>9.1121722689896739E-2</v>
      </c>
      <c r="BQ4" s="26">
        <v>0</v>
      </c>
      <c r="BR4" s="20">
        <v>0</v>
      </c>
      <c r="BS4" s="19">
        <v>0</v>
      </c>
      <c r="BT4" s="19">
        <f t="shared" ref="BT4:BT27" si="47">BS4/$C$14</f>
        <v>0</v>
      </c>
      <c r="BU4" s="19">
        <f t="shared" ref="BU4:BU26" si="48">4*PI()^2*$C$13*SQRT($C$11*$C$2)*($C$7*BQ4*BS4)^2</f>
        <v>0</v>
      </c>
      <c r="BV4" s="19">
        <f t="shared" ref="BV4:BV26" si="49">4*PI()^2*BV$1*SQRT($C$11*$C$2)*($C$7*BQ4*BS4)^2</f>
        <v>0</v>
      </c>
      <c r="BW4" s="19">
        <f t="shared" ref="BW4:BW26" si="50">BU4+BV4</f>
        <v>0</v>
      </c>
      <c r="BX4" s="36">
        <f t="shared" ref="BX4:BX26" si="51">2*PI()^2*BV$1*2*SQRT($C$2*$C$11)*BR4*$C$7^2*BS4^2/SQRT(2)</f>
        <v>0</v>
      </c>
      <c r="BY4" s="17">
        <f t="shared" si="17"/>
        <v>1.4487053560282079</v>
      </c>
      <c r="BZ4" s="76">
        <f t="shared" si="18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22</v>
      </c>
      <c r="F5" s="20">
        <f t="shared" si="19"/>
        <v>0.43459999999999999</v>
      </c>
      <c r="G5" s="20">
        <f t="shared" si="0"/>
        <v>4.4707277079743193</v>
      </c>
      <c r="H5" s="29">
        <f t="shared" si="1"/>
        <v>38869.15492957746</v>
      </c>
      <c r="I5" s="19">
        <v>0.93989999999999996</v>
      </c>
      <c r="J5" s="19">
        <v>0.02</v>
      </c>
      <c r="K5" s="19">
        <v>1.1200000000000001</v>
      </c>
      <c r="L5" s="19">
        <f t="shared" si="2"/>
        <v>1.0242554450703798</v>
      </c>
      <c r="M5" s="19">
        <f t="shared" si="20"/>
        <v>0.45719987359409242</v>
      </c>
      <c r="N5" s="19">
        <f t="shared" si="21"/>
        <v>0</v>
      </c>
      <c r="O5" s="19">
        <f t="shared" si="22"/>
        <v>0.45719987359409242</v>
      </c>
      <c r="P5" s="36">
        <f t="shared" si="3"/>
        <v>0</v>
      </c>
      <c r="Q5" s="17">
        <f t="shared" si="4"/>
        <v>5.5736579933062886</v>
      </c>
      <c r="R5" s="76">
        <f t="shared" si="5"/>
        <v>0</v>
      </c>
      <c r="S5" s="26">
        <v>0.87490000000000001</v>
      </c>
      <c r="T5" s="20">
        <v>4.7E-2</v>
      </c>
      <c r="U5" s="20">
        <v>1.1120000000000001</v>
      </c>
      <c r="V5" s="19">
        <f t="shared" si="6"/>
        <v>1.0169393347484483</v>
      </c>
      <c r="W5" s="19">
        <f t="shared" si="23"/>
        <v>0.39051090376243014</v>
      </c>
      <c r="X5" s="19">
        <f t="shared" si="24"/>
        <v>0.78102180752486028</v>
      </c>
      <c r="Y5" s="19">
        <f t="shared" si="25"/>
        <v>1.1715327112872904</v>
      </c>
      <c r="Z5" s="36">
        <f t="shared" si="26"/>
        <v>3.391010912483227E-2</v>
      </c>
      <c r="AA5" s="17">
        <f t="shared" si="7"/>
        <v>5.3220517917888852</v>
      </c>
      <c r="AB5" s="76">
        <f t="shared" si="8"/>
        <v>0.1467520118330787</v>
      </c>
      <c r="AC5" s="26">
        <v>0.78859999999999997</v>
      </c>
      <c r="AD5" s="20">
        <v>0.02</v>
      </c>
      <c r="AE5" s="20">
        <v>1.0920000000000001</v>
      </c>
      <c r="AF5" s="19">
        <f t="shared" si="27"/>
        <v>0.99864905894362022</v>
      </c>
      <c r="AG5" s="19">
        <f t="shared" si="28"/>
        <v>0.30596065311960363</v>
      </c>
      <c r="AH5" s="19">
        <f t="shared" si="29"/>
        <v>1.2238426124784145</v>
      </c>
      <c r="AI5" s="19">
        <f t="shared" si="30"/>
        <v>1.529803265598018</v>
      </c>
      <c r="AJ5" s="36">
        <f t="shared" si="31"/>
        <v>2.7830885399357373E-2</v>
      </c>
      <c r="AK5" s="17">
        <f t="shared" si="9"/>
        <v>4.9879961734665486</v>
      </c>
      <c r="AL5" s="76">
        <f t="shared" si="10"/>
        <v>0.24535756843371245</v>
      </c>
      <c r="AM5" s="26">
        <v>0.69059999999999999</v>
      </c>
      <c r="AN5" s="20">
        <v>2.1999999999999999E-2</v>
      </c>
      <c r="AO5" s="20">
        <v>1.079</v>
      </c>
      <c r="AP5" s="19">
        <f t="shared" si="32"/>
        <v>0.9867603796704818</v>
      </c>
      <c r="AQ5" s="19">
        <f t="shared" si="33"/>
        <v>0.22908823935716438</v>
      </c>
      <c r="AR5" s="19">
        <f t="shared" si="34"/>
        <v>1.3745294361429861</v>
      </c>
      <c r="AS5" s="19">
        <f t="shared" si="35"/>
        <v>1.6036176755001503</v>
      </c>
      <c r="AT5" s="36">
        <f t="shared" si="36"/>
        <v>4.4834112769513206E-2</v>
      </c>
      <c r="AU5" s="17">
        <f t="shared" si="11"/>
        <v>4.6086514388710791</v>
      </c>
      <c r="AV5" s="76">
        <f t="shared" si="12"/>
        <v>0.29824981437079273</v>
      </c>
      <c r="AW5" s="26">
        <v>0.57410000000000005</v>
      </c>
      <c r="AX5" s="20">
        <v>1.4999999999999999E-2</v>
      </c>
      <c r="AY5" s="20">
        <v>1.0920000000000001</v>
      </c>
      <c r="AZ5" s="19">
        <f t="shared" si="37"/>
        <v>0.99864905894362022</v>
      </c>
      <c r="BA5" s="19">
        <f t="shared" si="38"/>
        <v>0.16215379886470463</v>
      </c>
      <c r="BB5" s="19">
        <f t="shared" si="39"/>
        <v>1.297230390917637</v>
      </c>
      <c r="BC5" s="19">
        <f t="shared" si="40"/>
        <v>1.4593841897823416</v>
      </c>
      <c r="BD5" s="36">
        <f t="shared" si="41"/>
        <v>4.1746328099036056E-2</v>
      </c>
      <c r="BE5" s="17">
        <f t="shared" si="13"/>
        <v>4.1576957084591184</v>
      </c>
      <c r="BF5" s="76">
        <f t="shared" si="14"/>
        <v>0.31200705435906056</v>
      </c>
      <c r="BG5" s="26">
        <v>0.57499999999999996</v>
      </c>
      <c r="BH5" s="20">
        <v>1.4E-2</v>
      </c>
      <c r="BI5" s="20">
        <v>1.0629999999999999</v>
      </c>
      <c r="BJ5" s="19">
        <f t="shared" si="42"/>
        <v>0.9721281590266192</v>
      </c>
      <c r="BK5" s="19">
        <f t="shared" si="43"/>
        <v>0.15413773593743604</v>
      </c>
      <c r="BL5" s="19">
        <f t="shared" si="44"/>
        <v>1.54137735937436</v>
      </c>
      <c r="BM5" s="19">
        <f t="shared" si="45"/>
        <v>1.6955150953117961</v>
      </c>
      <c r="BN5" s="36">
        <f t="shared" si="46"/>
        <v>4.6151553465510288E-2</v>
      </c>
      <c r="BO5" s="17">
        <f t="shared" si="15"/>
        <v>4.1611794866339746</v>
      </c>
      <c r="BP5" s="76">
        <f t="shared" si="16"/>
        <v>0.37041837880951339</v>
      </c>
      <c r="BQ5" s="26">
        <v>0.49099999999999999</v>
      </c>
      <c r="BR5" s="20">
        <v>1.6E-2</v>
      </c>
      <c r="BS5" s="20">
        <v>1.0740000000000001</v>
      </c>
      <c r="BT5" s="19">
        <f t="shared" si="47"/>
        <v>0.98218781071927486</v>
      </c>
      <c r="BU5" s="19">
        <f t="shared" si="48"/>
        <v>0.11473034620140332</v>
      </c>
      <c r="BV5" s="19">
        <f t="shared" si="49"/>
        <v>1.3767641544168396</v>
      </c>
      <c r="BW5" s="19">
        <f t="shared" si="50"/>
        <v>1.491494500618243</v>
      </c>
      <c r="BX5" s="36">
        <f t="shared" si="51"/>
        <v>6.4610269224548447E-2</v>
      </c>
      <c r="BY5" s="17">
        <f t="shared" si="17"/>
        <v>3.8360268569807152</v>
      </c>
      <c r="BZ5" s="76">
        <f t="shared" si="18"/>
        <v>0.35890367970480586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24</v>
      </c>
      <c r="F6" s="20">
        <f t="shared" si="19"/>
        <v>0.47459999999999997</v>
      </c>
      <c r="G6" s="20">
        <f t="shared" si="0"/>
        <v>4.8822074786116243</v>
      </c>
      <c r="H6" s="29">
        <f t="shared" si="1"/>
        <v>42446.619718309856</v>
      </c>
      <c r="I6" s="19">
        <v>0.9556</v>
      </c>
      <c r="J6" s="19">
        <v>0.02</v>
      </c>
      <c r="K6" s="19">
        <v>1.1279999999999999</v>
      </c>
      <c r="L6" s="19">
        <f t="shared" si="2"/>
        <v>1.0315715553923108</v>
      </c>
      <c r="M6" s="19">
        <f t="shared" si="20"/>
        <v>0.47937705005600945</v>
      </c>
      <c r="N6" s="19">
        <f t="shared" si="21"/>
        <v>0</v>
      </c>
      <c r="O6" s="19">
        <f t="shared" si="22"/>
        <v>0.47937705005600945</v>
      </c>
      <c r="P6" s="36">
        <f t="shared" si="3"/>
        <v>0</v>
      </c>
      <c r="Q6" s="17">
        <f t="shared" si="4"/>
        <v>7.3377695339755062</v>
      </c>
      <c r="R6" s="76">
        <f t="shared" si="5"/>
        <v>0</v>
      </c>
      <c r="S6" s="26">
        <v>0.89759999999999995</v>
      </c>
      <c r="T6" s="20">
        <v>1.4999999999999999E-2</v>
      </c>
      <c r="U6" s="20">
        <v>1.149</v>
      </c>
      <c r="V6" s="19">
        <f t="shared" si="6"/>
        <v>1.0507763449873806</v>
      </c>
      <c r="W6" s="19">
        <f t="shared" si="23"/>
        <v>0.43884636186419435</v>
      </c>
      <c r="X6" s="19">
        <f t="shared" si="24"/>
        <v>0.87769272372838869</v>
      </c>
      <c r="Y6" s="19">
        <f t="shared" si="25"/>
        <v>1.3165390855925829</v>
      </c>
      <c r="Z6" s="36">
        <f t="shared" si="26"/>
        <v>1.1554550934593307E-2</v>
      </c>
      <c r="AA6" s="17">
        <f t="shared" si="7"/>
        <v>7.0453879504562842</v>
      </c>
      <c r="AB6" s="76">
        <f t="shared" si="8"/>
        <v>0.12457691895753537</v>
      </c>
      <c r="AC6" s="26">
        <v>0.85929999999999995</v>
      </c>
      <c r="AD6" s="20">
        <v>1.7000000000000001E-2</v>
      </c>
      <c r="AE6" s="20">
        <v>1.1559999999999999</v>
      </c>
      <c r="AF6" s="19">
        <f t="shared" si="27"/>
        <v>1.0571779415190703</v>
      </c>
      <c r="AG6" s="19">
        <f t="shared" si="28"/>
        <v>0.4071102611684877</v>
      </c>
      <c r="AH6" s="19">
        <f t="shared" si="29"/>
        <v>1.6284410446739508</v>
      </c>
      <c r="AI6" s="19">
        <f t="shared" si="30"/>
        <v>2.0355513058424384</v>
      </c>
      <c r="AJ6" s="36">
        <f t="shared" si="31"/>
        <v>2.6510403635145612E-2</v>
      </c>
      <c r="AK6" s="17">
        <f t="shared" si="9"/>
        <v>6.8523152840979025</v>
      </c>
      <c r="AL6" s="76">
        <f t="shared" si="10"/>
        <v>0.23764829508838525</v>
      </c>
      <c r="AM6" s="26">
        <v>0.78400000000000003</v>
      </c>
      <c r="AN6" s="20">
        <v>2.9000000000000001E-2</v>
      </c>
      <c r="AO6" s="20">
        <v>1.147</v>
      </c>
      <c r="AP6" s="19">
        <f t="shared" si="32"/>
        <v>1.0489473174068977</v>
      </c>
      <c r="AQ6" s="19">
        <f t="shared" si="33"/>
        <v>0.33363047844983751</v>
      </c>
      <c r="AR6" s="19">
        <f t="shared" si="34"/>
        <v>2.0017828706990248</v>
      </c>
      <c r="AS6" s="19">
        <f t="shared" si="35"/>
        <v>2.3354133491488622</v>
      </c>
      <c r="AT6" s="36">
        <f t="shared" si="36"/>
        <v>6.6783295091394662E-2</v>
      </c>
      <c r="AU6" s="17">
        <f t="shared" si="11"/>
        <v>6.4727233317013955</v>
      </c>
      <c r="AV6" s="76">
        <f t="shared" si="12"/>
        <v>0.30926439585250182</v>
      </c>
      <c r="AW6" s="26">
        <v>0.70309999999999995</v>
      </c>
      <c r="AX6" s="20">
        <v>3.4000000000000002E-2</v>
      </c>
      <c r="AY6" s="20">
        <v>1.137</v>
      </c>
      <c r="AZ6" s="19">
        <f t="shared" si="37"/>
        <v>1.0398021795044836</v>
      </c>
      <c r="BA6" s="19">
        <f t="shared" si="38"/>
        <v>0.2636707061825328</v>
      </c>
      <c r="BB6" s="19">
        <f t="shared" si="39"/>
        <v>2.1093656494602624</v>
      </c>
      <c r="BC6" s="19">
        <f t="shared" si="40"/>
        <v>2.3730363556427951</v>
      </c>
      <c r="BD6" s="36">
        <f t="shared" si="41"/>
        <v>0.10258446377858133</v>
      </c>
      <c r="BE6" s="17">
        <f t="shared" si="13"/>
        <v>6.0649014333099283</v>
      </c>
      <c r="BF6" s="76">
        <f t="shared" si="14"/>
        <v>0.34779883443366583</v>
      </c>
      <c r="BG6" s="26">
        <v>0.62419999999999998</v>
      </c>
      <c r="BH6" s="20">
        <v>2.1000000000000001E-2</v>
      </c>
      <c r="BI6" s="20">
        <v>1.1359999999999999</v>
      </c>
      <c r="BJ6" s="19">
        <f t="shared" si="42"/>
        <v>1.0388876657142421</v>
      </c>
      <c r="BK6" s="19">
        <f t="shared" si="43"/>
        <v>0.20744881029179635</v>
      </c>
      <c r="BL6" s="19">
        <f t="shared" si="44"/>
        <v>2.0744881029179632</v>
      </c>
      <c r="BM6" s="19">
        <f t="shared" si="45"/>
        <v>2.2819369132097593</v>
      </c>
      <c r="BN6" s="36">
        <f t="shared" si="46"/>
        <v>7.9061985516010402E-2</v>
      </c>
      <c r="BO6" s="17">
        <f t="shared" si="15"/>
        <v>5.6671616584880908</v>
      </c>
      <c r="BP6" s="76">
        <f t="shared" si="16"/>
        <v>0.36605416042982686</v>
      </c>
      <c r="BQ6" s="26">
        <v>0.60699999999999998</v>
      </c>
      <c r="BR6" s="20">
        <v>1.7999999999999999E-2</v>
      </c>
      <c r="BS6" s="20">
        <v>1.127</v>
      </c>
      <c r="BT6" s="19">
        <f t="shared" si="47"/>
        <v>1.0306570416020695</v>
      </c>
      <c r="BU6" s="19">
        <f t="shared" si="48"/>
        <v>0.19307763536714104</v>
      </c>
      <c r="BV6" s="19">
        <f t="shared" si="49"/>
        <v>2.3169316244056923</v>
      </c>
      <c r="BW6" s="19">
        <f t="shared" si="50"/>
        <v>2.5100092597728332</v>
      </c>
      <c r="BX6" s="36">
        <f t="shared" si="51"/>
        <v>8.0037468243721391E-2</v>
      </c>
      <c r="BY6" s="17">
        <f t="shared" si="17"/>
        <v>5.5804553957892855</v>
      </c>
      <c r="BZ6" s="76">
        <f t="shared" si="18"/>
        <v>0.41518683692981861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26</v>
      </c>
      <c r="F7" s="20">
        <f t="shared" si="19"/>
        <v>0.51460000000000006</v>
      </c>
      <c r="G7" s="20">
        <f t="shared" si="0"/>
        <v>5.2936872492489302</v>
      </c>
      <c r="H7" s="29">
        <f t="shared" si="1"/>
        <v>46024.084507042258</v>
      </c>
      <c r="I7" s="19">
        <v>1.0679000000000001</v>
      </c>
      <c r="J7" s="19">
        <v>3.5999999999999997E-2</v>
      </c>
      <c r="K7" s="19">
        <v>1.141</v>
      </c>
      <c r="L7" s="19">
        <f t="shared" si="2"/>
        <v>1.0434602346654493</v>
      </c>
      <c r="M7" s="19">
        <f t="shared" si="20"/>
        <v>0.61254672038571745</v>
      </c>
      <c r="N7" s="19">
        <f t="shared" si="21"/>
        <v>0</v>
      </c>
      <c r="O7" s="19">
        <f t="shared" si="22"/>
        <v>0.61254672038571745</v>
      </c>
      <c r="P7" s="36">
        <f t="shared" si="3"/>
        <v>0</v>
      </c>
      <c r="Q7" s="17">
        <f t="shared" si="4"/>
        <v>10.075498075726438</v>
      </c>
      <c r="R7" s="76">
        <f t="shared" si="5"/>
        <v>0</v>
      </c>
      <c r="S7" s="26">
        <v>1.0437000000000001</v>
      </c>
      <c r="T7" s="20">
        <v>1.7000000000000001E-2</v>
      </c>
      <c r="U7" s="20">
        <v>1.2410000000000001</v>
      </c>
      <c r="V7" s="19">
        <f t="shared" si="6"/>
        <v>1.1349116136895905</v>
      </c>
      <c r="W7" s="19">
        <f t="shared" si="23"/>
        <v>0.69215233292246248</v>
      </c>
      <c r="X7" s="19">
        <f t="shared" si="24"/>
        <v>1.384304665844925</v>
      </c>
      <c r="Y7" s="19">
        <f t="shared" si="25"/>
        <v>2.0764569987673873</v>
      </c>
      <c r="Z7" s="36">
        <f t="shared" si="26"/>
        <v>1.5276161437250326E-2</v>
      </c>
      <c r="AA7" s="17">
        <f t="shared" si="7"/>
        <v>9.9199862105356882</v>
      </c>
      <c r="AB7" s="76">
        <f t="shared" si="8"/>
        <v>0.13954703529473669</v>
      </c>
      <c r="AC7" s="26">
        <v>0.96179999999999999</v>
      </c>
      <c r="AD7" s="20">
        <v>1.7000000000000001E-2</v>
      </c>
      <c r="AE7" s="20">
        <v>1.2250000000000001</v>
      </c>
      <c r="AF7" s="19">
        <f t="shared" si="27"/>
        <v>1.1202793930457278</v>
      </c>
      <c r="AG7" s="19">
        <f t="shared" si="28"/>
        <v>0.57272808466897773</v>
      </c>
      <c r="AH7" s="19">
        <f t="shared" si="29"/>
        <v>2.2909123386759109</v>
      </c>
      <c r="AI7" s="19">
        <f t="shared" si="30"/>
        <v>2.8636404233448887</v>
      </c>
      <c r="AJ7" s="36">
        <f t="shared" si="31"/>
        <v>2.9769589725181688E-2</v>
      </c>
      <c r="AK7" s="17">
        <f t="shared" si="9"/>
        <v>9.393687790737232</v>
      </c>
      <c r="AL7" s="76">
        <f t="shared" si="10"/>
        <v>0.24387784539048601</v>
      </c>
      <c r="AM7" s="26">
        <v>0.87890000000000001</v>
      </c>
      <c r="AN7" s="20">
        <v>1.4E-2</v>
      </c>
      <c r="AO7" s="20">
        <v>1.196</v>
      </c>
      <c r="AP7" s="19">
        <f t="shared" si="32"/>
        <v>1.0937584931287267</v>
      </c>
      <c r="AQ7" s="19">
        <f t="shared" si="33"/>
        <v>0.4558773817912482</v>
      </c>
      <c r="AR7" s="19">
        <f t="shared" si="34"/>
        <v>2.7352642907474891</v>
      </c>
      <c r="AS7" s="19">
        <f t="shared" si="35"/>
        <v>3.1911416725387372</v>
      </c>
      <c r="AT7" s="36">
        <f t="shared" si="36"/>
        <v>3.5053662800619154E-2</v>
      </c>
      <c r="AU7" s="17">
        <f t="shared" si="11"/>
        <v>8.8609632608069315</v>
      </c>
      <c r="AV7" s="76">
        <f t="shared" si="12"/>
        <v>0.30868701406831023</v>
      </c>
      <c r="AW7" s="26">
        <v>0.78190000000000004</v>
      </c>
      <c r="AX7" s="20">
        <v>1.9E-2</v>
      </c>
      <c r="AY7" s="20">
        <v>1.1879999999999999</v>
      </c>
      <c r="AZ7" s="19">
        <f t="shared" si="37"/>
        <v>1.0864423828067955</v>
      </c>
      <c r="BA7" s="19">
        <f t="shared" si="38"/>
        <v>0.35599349695953153</v>
      </c>
      <c r="BB7" s="19">
        <f t="shared" si="39"/>
        <v>2.8479479756762522</v>
      </c>
      <c r="BC7" s="19">
        <f t="shared" si="40"/>
        <v>3.2039414726357838</v>
      </c>
      <c r="BD7" s="36">
        <f t="shared" si="41"/>
        <v>6.2584707742820059E-2</v>
      </c>
      <c r="BE7" s="17">
        <f t="shared" si="13"/>
        <v>8.2376305780175549</v>
      </c>
      <c r="BF7" s="76">
        <f t="shared" si="14"/>
        <v>0.34572416773290549</v>
      </c>
      <c r="BG7" s="26">
        <v>0.73719999999999997</v>
      </c>
      <c r="BH7" s="20">
        <v>1.7000000000000001E-2</v>
      </c>
      <c r="BI7" s="20">
        <v>1.173</v>
      </c>
      <c r="BJ7" s="19">
        <f t="shared" si="42"/>
        <v>1.0727246759531743</v>
      </c>
      <c r="BK7" s="19">
        <f t="shared" si="43"/>
        <v>0.3085129755250568</v>
      </c>
      <c r="BL7" s="19">
        <f t="shared" si="44"/>
        <v>3.0851297552505672</v>
      </c>
      <c r="BM7" s="19">
        <f t="shared" si="45"/>
        <v>3.3936427307756238</v>
      </c>
      <c r="BN7" s="36">
        <f t="shared" si="46"/>
        <v>6.8239636519749292E-2</v>
      </c>
      <c r="BO7" s="17">
        <f t="shared" si="15"/>
        <v>7.9503834551238919</v>
      </c>
      <c r="BP7" s="76">
        <f t="shared" si="16"/>
        <v>0.38804791902989932</v>
      </c>
      <c r="BQ7" s="26">
        <v>0.69899999999999995</v>
      </c>
      <c r="BR7" s="20">
        <v>1.4999999999999999E-2</v>
      </c>
      <c r="BS7" s="20">
        <v>1.171</v>
      </c>
      <c r="BT7" s="19">
        <f t="shared" si="47"/>
        <v>1.0708956483726917</v>
      </c>
      <c r="BU7" s="19">
        <f t="shared" si="48"/>
        <v>0.27642345999805973</v>
      </c>
      <c r="BV7" s="19">
        <f t="shared" si="49"/>
        <v>3.3170815199767167</v>
      </c>
      <c r="BW7" s="19">
        <f t="shared" si="50"/>
        <v>3.5935049799747762</v>
      </c>
      <c r="BX7" s="36">
        <f t="shared" si="51"/>
        <v>7.2007553295760238E-2</v>
      </c>
      <c r="BY7" s="17">
        <f t="shared" si="17"/>
        <v>7.70490604808725</v>
      </c>
      <c r="BZ7" s="76">
        <f t="shared" si="18"/>
        <v>0.43051550522153159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28</v>
      </c>
      <c r="F8" s="20">
        <f t="shared" si="19"/>
        <v>0.55460000000000009</v>
      </c>
      <c r="G8" s="20">
        <f t="shared" si="0"/>
        <v>5.7051670198862352</v>
      </c>
      <c r="H8" s="29">
        <f t="shared" si="1"/>
        <v>49601.549295774654</v>
      </c>
      <c r="I8" s="19">
        <v>1.1071</v>
      </c>
      <c r="J8" s="19">
        <v>0.04</v>
      </c>
      <c r="K8" s="19">
        <v>1.248</v>
      </c>
      <c r="L8" s="19">
        <f t="shared" si="2"/>
        <v>1.1413132102212802</v>
      </c>
      <c r="M8" s="19">
        <f t="shared" si="20"/>
        <v>0.78760711240357051</v>
      </c>
      <c r="N8" s="19">
        <f t="shared" si="21"/>
        <v>0</v>
      </c>
      <c r="O8" s="19">
        <f t="shared" si="22"/>
        <v>0.78760711240357051</v>
      </c>
      <c r="P8" s="36">
        <f t="shared" si="3"/>
        <v>0</v>
      </c>
      <c r="Q8" s="17">
        <f>0.5926*0.5*$C$6*$F8^3*($C$7*I8*2+$C$7)*$C$8</f>
        <v>12.927701493592005</v>
      </c>
      <c r="R8" s="76">
        <f t="shared" si="5"/>
        <v>0</v>
      </c>
      <c r="S8" s="26">
        <v>1.0448</v>
      </c>
      <c r="T8" s="20">
        <v>2.1999999999999999E-2</v>
      </c>
      <c r="U8" s="20">
        <v>1.2849999999999999</v>
      </c>
      <c r="V8" s="19">
        <f t="shared" si="6"/>
        <v>1.1751502204602122</v>
      </c>
      <c r="W8" s="19">
        <f t="shared" si="23"/>
        <v>0.74366842138742961</v>
      </c>
      <c r="X8" s="19">
        <f t="shared" si="24"/>
        <v>1.4873368427748592</v>
      </c>
      <c r="Y8" s="19">
        <f t="shared" si="25"/>
        <v>2.2310052641622891</v>
      </c>
      <c r="Z8" s="36">
        <f t="shared" si="26"/>
        <v>2.1195842858949723E-2</v>
      </c>
      <c r="AA8" s="17">
        <f>0.5926*0.5*$C$6*$F8^3*($C$7*S8*2+$C$7)*$C$8</f>
        <v>12.426552963288488</v>
      </c>
      <c r="AB8" s="76">
        <f t="shared" si="8"/>
        <v>0.11969021877336926</v>
      </c>
      <c r="AC8" s="26">
        <v>0.9859</v>
      </c>
      <c r="AD8" s="20">
        <v>1.7999999999999999E-2</v>
      </c>
      <c r="AE8" s="20">
        <v>1.274</v>
      </c>
      <c r="AF8" s="19">
        <f t="shared" si="27"/>
        <v>1.1650905687675568</v>
      </c>
      <c r="AG8" s="19">
        <f t="shared" si="28"/>
        <v>0.65089561585134226</v>
      </c>
      <c r="AH8" s="19">
        <f t="shared" si="29"/>
        <v>2.603582463405369</v>
      </c>
      <c r="AI8" s="19">
        <f t="shared" si="30"/>
        <v>3.2544780792567112</v>
      </c>
      <c r="AJ8" s="36">
        <f t="shared" si="31"/>
        <v>3.4092834614212773E-2</v>
      </c>
      <c r="AK8" s="17">
        <f>0.5926*0.5*$C$6*$F8^3*($C$7*AC8*2+$C$7)*$C$8</f>
        <v>11.95275443303364</v>
      </c>
      <c r="AL8" s="76">
        <f t="shared" si="10"/>
        <v>0.21782280209906171</v>
      </c>
      <c r="AM8" s="26">
        <v>0.93430000000000002</v>
      </c>
      <c r="AN8" s="20">
        <v>1.4999999999999999E-2</v>
      </c>
      <c r="AO8" s="20">
        <v>1.2569999999999999</v>
      </c>
      <c r="AP8" s="19">
        <f t="shared" si="32"/>
        <v>1.1495438343334528</v>
      </c>
      <c r="AQ8" s="19">
        <f t="shared" si="33"/>
        <v>0.56904945295080456</v>
      </c>
      <c r="AR8" s="19">
        <f t="shared" si="34"/>
        <v>3.4142967177048269</v>
      </c>
      <c r="AS8" s="19">
        <f t="shared" si="35"/>
        <v>3.9833461706556315</v>
      </c>
      <c r="AT8" s="36">
        <f t="shared" si="36"/>
        <v>4.1486311515412912E-2</v>
      </c>
      <c r="AU8" s="17">
        <f>0.5926*0.5*$C$6*$F8^3*($C$7*AM8*2+$C$7)*$C$8</f>
        <v>11.537677961706809</v>
      </c>
      <c r="AV8" s="76">
        <f t="shared" si="12"/>
        <v>0.29592581185198363</v>
      </c>
      <c r="AW8" s="26">
        <v>0.88349999999999995</v>
      </c>
      <c r="AX8" s="20">
        <v>1.2E-2</v>
      </c>
      <c r="AY8" s="20">
        <v>1.2410000000000001</v>
      </c>
      <c r="AZ8" s="19">
        <f t="shared" si="37"/>
        <v>1.1349116136895905</v>
      </c>
      <c r="BA8" s="19">
        <f t="shared" si="38"/>
        <v>0.49597915892223038</v>
      </c>
      <c r="BB8" s="19">
        <f t="shared" si="39"/>
        <v>3.967833271377843</v>
      </c>
      <c r="BC8" s="19">
        <f t="shared" si="40"/>
        <v>4.4638124303000737</v>
      </c>
      <c r="BD8" s="36">
        <f t="shared" si="41"/>
        <v>4.3132691116942096E-2</v>
      </c>
      <c r="BE8" s="17">
        <f>0.5926*0.5*$C$6*$F8^3*($C$7*AW8*2+$C$7)*$C$8</f>
        <v>11.129036784509079</v>
      </c>
      <c r="BF8" s="76">
        <f t="shared" si="14"/>
        <v>0.35652980111457783</v>
      </c>
      <c r="BG8" s="26">
        <v>0.82030000000000003</v>
      </c>
      <c r="BH8" s="20">
        <v>1.4E-2</v>
      </c>
      <c r="BI8" s="20">
        <v>1.24</v>
      </c>
      <c r="BJ8" s="19">
        <f t="shared" si="42"/>
        <v>1.1339970998993489</v>
      </c>
      <c r="BK8" s="19">
        <f t="shared" si="43"/>
        <v>0.42686991787078604</v>
      </c>
      <c r="BL8" s="19">
        <f t="shared" si="44"/>
        <v>4.2686991787078599</v>
      </c>
      <c r="BM8" s="19">
        <f t="shared" si="45"/>
        <v>4.6955690965786463</v>
      </c>
      <c r="BN8" s="36">
        <f t="shared" si="46"/>
        <v>6.2800509225092574E-2</v>
      </c>
      <c r="BO8" s="17">
        <f>0.5926*0.5*$C$6*$F8^3*($C$7*BG8*2+$C$7)*$C$8</f>
        <v>10.620648548310326</v>
      </c>
      <c r="BP8" s="76">
        <f t="shared" si="16"/>
        <v>0.40192453024791797</v>
      </c>
      <c r="BQ8" s="26">
        <v>0.77559999999999996</v>
      </c>
      <c r="BR8" s="20">
        <v>1.4999999999999999E-2</v>
      </c>
      <c r="BS8" s="20">
        <v>1.2310000000000001</v>
      </c>
      <c r="BT8" s="19">
        <f t="shared" si="47"/>
        <v>1.1257664757871764</v>
      </c>
      <c r="BU8" s="19">
        <f t="shared" si="48"/>
        <v>0.37609578290500989</v>
      </c>
      <c r="BV8" s="19">
        <f t="shared" si="49"/>
        <v>4.5131493948601182</v>
      </c>
      <c r="BW8" s="19">
        <f t="shared" si="50"/>
        <v>4.8892451777651278</v>
      </c>
      <c r="BX8" s="36">
        <f t="shared" si="51"/>
        <v>7.9575682152018892E-2</v>
      </c>
      <c r="BY8" s="17">
        <f>0.5926*0.5*$C$6*$F8^3*($C$7*BQ8*2+$C$7)*$C$8</f>
        <v>10.261076488846966</v>
      </c>
      <c r="BZ8" s="76">
        <f t="shared" si="18"/>
        <v>0.43983196107792188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30</v>
      </c>
      <c r="F9" s="20">
        <f t="shared" si="19"/>
        <v>0.59460000000000002</v>
      </c>
      <c r="G9" s="20">
        <f t="shared" si="0"/>
        <v>6.1166467905235393</v>
      </c>
      <c r="H9" s="29">
        <f t="shared" si="1"/>
        <v>53179.014084507042</v>
      </c>
      <c r="I9" s="19">
        <v>1.1579999999999999</v>
      </c>
      <c r="J9" s="19">
        <v>5.7000000000000002E-2</v>
      </c>
      <c r="K9" s="19">
        <v>1.089</v>
      </c>
      <c r="L9" s="19">
        <f t="shared" si="2"/>
        <v>0.99590551757289592</v>
      </c>
      <c r="M9" s="19">
        <f t="shared" si="20"/>
        <v>0.65611449957159018</v>
      </c>
      <c r="N9" s="19">
        <f t="shared" si="21"/>
        <v>0</v>
      </c>
      <c r="O9" s="19">
        <f t="shared" si="22"/>
        <v>0.65611449957159018</v>
      </c>
      <c r="P9" s="36">
        <f t="shared" si="3"/>
        <v>0</v>
      </c>
      <c r="Q9" s="17">
        <f t="shared" ref="Q9:Q25" si="52">0.5926*0.5*$C$6*$F9^3*($C$7*I9*2+$C$7)*$C$8</f>
        <v>16.436072924461602</v>
      </c>
      <c r="R9" s="76">
        <f t="shared" si="5"/>
        <v>0</v>
      </c>
      <c r="S9" s="26">
        <v>1.0929</v>
      </c>
      <c r="T9" s="20">
        <v>4.7E-2</v>
      </c>
      <c r="U9" s="20">
        <v>1.107</v>
      </c>
      <c r="V9" s="19">
        <f t="shared" si="6"/>
        <v>1.0123667657972413</v>
      </c>
      <c r="W9" s="19">
        <f t="shared" si="23"/>
        <v>0.60389697028969391</v>
      </c>
      <c r="X9" s="19">
        <f t="shared" si="24"/>
        <v>1.2077939405793878</v>
      </c>
      <c r="Y9" s="19">
        <f t="shared" si="25"/>
        <v>1.8116909108690817</v>
      </c>
      <c r="Z9" s="36">
        <f t="shared" si="26"/>
        <v>3.3605847682667639E-2</v>
      </c>
      <c r="AA9" s="17">
        <f t="shared" ref="AA9:AA11" si="53">0.5926*0.5*$C$6*$F9^3*($C$7*S9*2+$C$7)*$C$8</f>
        <v>15.790724102156142</v>
      </c>
      <c r="AB9" s="76">
        <f t="shared" si="8"/>
        <v>7.6487558946994064E-2</v>
      </c>
      <c r="AC9" s="26">
        <v>1.0072000000000001</v>
      </c>
      <c r="AD9" s="20">
        <v>2.4E-2</v>
      </c>
      <c r="AE9" s="20">
        <v>1.304</v>
      </c>
      <c r="AF9" s="19">
        <f t="shared" si="27"/>
        <v>1.1925259824747991</v>
      </c>
      <c r="AG9" s="19">
        <f t="shared" si="28"/>
        <v>0.71169411408008976</v>
      </c>
      <c r="AH9" s="19">
        <f t="shared" si="29"/>
        <v>2.846776456320359</v>
      </c>
      <c r="AI9" s="19">
        <f t="shared" si="30"/>
        <v>3.5584705704004489</v>
      </c>
      <c r="AJ9" s="36">
        <f t="shared" si="31"/>
        <v>4.7623156248474074E-2</v>
      </c>
      <c r="AK9" s="17">
        <f t="shared" ref="AK9:AK11" si="54">0.5926*0.5*$C$6*$F9^3*($C$7*AC9*2+$C$7)*$C$8</f>
        <v>14.941163517339284</v>
      </c>
      <c r="AL9" s="76">
        <f t="shared" si="10"/>
        <v>0.19053244769168498</v>
      </c>
      <c r="AM9" s="26">
        <v>0.9637</v>
      </c>
      <c r="AN9" s="20">
        <v>2.1000000000000001E-2</v>
      </c>
      <c r="AO9" s="20">
        <v>1.294</v>
      </c>
      <c r="AP9" s="19">
        <f t="shared" si="32"/>
        <v>1.183380844572385</v>
      </c>
      <c r="AQ9" s="19">
        <f t="shared" si="33"/>
        <v>0.64159212947391986</v>
      </c>
      <c r="AR9" s="19">
        <f t="shared" si="34"/>
        <v>3.8495527768435189</v>
      </c>
      <c r="AS9" s="19">
        <f t="shared" si="35"/>
        <v>4.4911449063174391</v>
      </c>
      <c r="AT9" s="36">
        <f t="shared" si="36"/>
        <v>6.1550396799131379E-2</v>
      </c>
      <c r="AU9" s="17">
        <f t="shared" ref="AU9:AU11" si="55">0.5926*0.5*$C$6*$F9^3*($C$7*AM9*2+$C$7)*$C$8</f>
        <v>14.509939649900151</v>
      </c>
      <c r="AV9" s="76">
        <f t="shared" si="12"/>
        <v>0.2653045339764738</v>
      </c>
      <c r="AW9" s="26">
        <v>0.8992</v>
      </c>
      <c r="AX9" s="20">
        <v>1.2999999999999999E-2</v>
      </c>
      <c r="AY9" s="20">
        <v>1.2949999999999999</v>
      </c>
      <c r="AZ9" s="19">
        <f t="shared" si="37"/>
        <v>1.1842953583626263</v>
      </c>
      <c r="BA9" s="19">
        <f t="shared" si="38"/>
        <v>0.559446924098571</v>
      </c>
      <c r="BB9" s="19">
        <f t="shared" si="39"/>
        <v>4.475575392788568</v>
      </c>
      <c r="BC9" s="19">
        <f t="shared" si="40"/>
        <v>5.0350223168871393</v>
      </c>
      <c r="BD9" s="36">
        <f t="shared" si="41"/>
        <v>5.0882054102190467E-2</v>
      </c>
      <c r="BE9" s="17">
        <f t="shared" ref="BE9:BE11" si="56">0.5926*0.5*$C$6*$F9^3*($C$7*AW9*2+$C$7)*$C$8</f>
        <v>13.870538743007643</v>
      </c>
      <c r="BF9" s="76">
        <f t="shared" si="14"/>
        <v>0.32266774028837025</v>
      </c>
      <c r="BG9" s="26">
        <v>0.85229999999999995</v>
      </c>
      <c r="BH9" s="20">
        <v>1.2999999999999999E-2</v>
      </c>
      <c r="BI9" s="20">
        <v>1.2849999999999999</v>
      </c>
      <c r="BJ9" s="19">
        <f t="shared" si="42"/>
        <v>1.1751502204602122</v>
      </c>
      <c r="BK9" s="19">
        <f t="shared" si="43"/>
        <v>0.49487781975645001</v>
      </c>
      <c r="BL9" s="19">
        <f t="shared" si="44"/>
        <v>4.9487781975644998</v>
      </c>
      <c r="BM9" s="19">
        <f t="shared" si="45"/>
        <v>5.4436560173209498</v>
      </c>
      <c r="BN9" s="36">
        <f t="shared" si="46"/>
        <v>6.2624081174169621E-2</v>
      </c>
      <c r="BO9" s="17">
        <f t="shared" ref="BO9:BO11" si="57">0.5926*0.5*$C$6*$F9^3*($C$7*BG9*2+$C$7)*$C$8</f>
        <v>13.405610021561776</v>
      </c>
      <c r="BP9" s="76">
        <f t="shared" si="16"/>
        <v>0.36915725503015634</v>
      </c>
      <c r="BQ9" s="26">
        <v>0.81140000000000001</v>
      </c>
      <c r="BR9" s="20">
        <v>1.4999999999999999E-2</v>
      </c>
      <c r="BS9" s="20">
        <v>1.274</v>
      </c>
      <c r="BT9" s="19">
        <f t="shared" si="47"/>
        <v>1.1650905687675568</v>
      </c>
      <c r="BU9" s="19">
        <f t="shared" si="48"/>
        <v>0.4408751493967607</v>
      </c>
      <c r="BV9" s="19">
        <f t="shared" si="49"/>
        <v>5.2905017927611278</v>
      </c>
      <c r="BW9" s="19">
        <f t="shared" si="50"/>
        <v>5.7313769421578886</v>
      </c>
      <c r="BX9" s="36">
        <f t="shared" si="51"/>
        <v>8.5232086535531909E-2</v>
      </c>
      <c r="BY9" s="17">
        <f t="shared" ref="BY9:BY11" si="58">0.5926*0.5*$C$6*$F9^3*($C$7*BQ9*2+$C$7)*$C$8</f>
        <v>13.000160454245446</v>
      </c>
      <c r="BZ9" s="76">
        <f t="shared" si="18"/>
        <v>0.40695665344910537</v>
      </c>
    </row>
    <row r="10" spans="2:78" ht="20.100000000000001" customHeight="1">
      <c r="B10" s="9" t="s">
        <v>7</v>
      </c>
      <c r="C10" s="10">
        <v>1.343</v>
      </c>
      <c r="D10" s="2"/>
      <c r="E10" s="38">
        <v>32</v>
      </c>
      <c r="F10" s="20">
        <f t="shared" si="19"/>
        <v>0.63460000000000005</v>
      </c>
      <c r="G10" s="20">
        <f t="shared" si="0"/>
        <v>6.5281265611608452</v>
      </c>
      <c r="H10" s="29">
        <f t="shared" si="1"/>
        <v>56756.478873239437</v>
      </c>
      <c r="I10" s="19">
        <v>1.0233000000000001</v>
      </c>
      <c r="J10" s="19">
        <v>0.107</v>
      </c>
      <c r="K10" s="19">
        <v>1.1399999999999999</v>
      </c>
      <c r="L10" s="19">
        <f t="shared" si="2"/>
        <v>1.0425457208752078</v>
      </c>
      <c r="M10" s="19">
        <f t="shared" si="20"/>
        <v>0.5614646369426769</v>
      </c>
      <c r="N10" s="19">
        <f t="shared" si="21"/>
        <v>0</v>
      </c>
      <c r="O10" s="19">
        <f t="shared" si="22"/>
        <v>0.5614646369426769</v>
      </c>
      <c r="P10" s="36">
        <f t="shared" si="3"/>
        <v>0</v>
      </c>
      <c r="Q10" s="17">
        <f t="shared" si="52"/>
        <v>18.357961894176714</v>
      </c>
      <c r="R10" s="76">
        <f t="shared" si="5"/>
        <v>0</v>
      </c>
      <c r="S10" s="26">
        <v>1.0346</v>
      </c>
      <c r="T10" s="20">
        <v>9.5000000000000001E-2</v>
      </c>
      <c r="U10" s="20">
        <v>1.1120000000000001</v>
      </c>
      <c r="V10" s="19">
        <f t="shared" si="6"/>
        <v>1.0169393347484483</v>
      </c>
      <c r="W10" s="19">
        <f t="shared" si="23"/>
        <v>0.54608629809324638</v>
      </c>
      <c r="X10" s="19">
        <f t="shared" si="24"/>
        <v>1.0921725961864928</v>
      </c>
      <c r="Y10" s="19">
        <f t="shared" si="25"/>
        <v>1.6382588942797391</v>
      </c>
      <c r="Z10" s="36">
        <f t="shared" si="26"/>
        <v>6.8541709933171602E-2</v>
      </c>
      <c r="AA10" s="17">
        <f t="shared" si="53"/>
        <v>18.494143190969332</v>
      </c>
      <c r="AB10" s="76">
        <f t="shared" si="8"/>
        <v>5.9055052451405229E-2</v>
      </c>
      <c r="AC10" s="26">
        <v>1.0572999999999999</v>
      </c>
      <c r="AD10" s="20">
        <v>0.06</v>
      </c>
      <c r="AE10" s="20">
        <v>1.0980000000000001</v>
      </c>
      <c r="AF10" s="19">
        <f t="shared" si="27"/>
        <v>1.0041361416850687</v>
      </c>
      <c r="AG10" s="19">
        <f t="shared" si="28"/>
        <v>0.55604239048698034</v>
      </c>
      <c r="AH10" s="19">
        <f t="shared" si="29"/>
        <v>2.2241695619479214</v>
      </c>
      <c r="AI10" s="19">
        <f t="shared" si="30"/>
        <v>2.7802119524349016</v>
      </c>
      <c r="AJ10" s="36">
        <f t="shared" si="31"/>
        <v>8.441267852364559E-2</v>
      </c>
      <c r="AK10" s="17">
        <f t="shared" si="54"/>
        <v>18.767710928773973</v>
      </c>
      <c r="AL10" s="76">
        <f t="shared" si="10"/>
        <v>0.1185104337118655</v>
      </c>
      <c r="AM10" s="26">
        <v>0.95709999999999995</v>
      </c>
      <c r="AN10" s="20">
        <v>5.8999999999999997E-2</v>
      </c>
      <c r="AO10" s="20">
        <v>1.0980000000000001</v>
      </c>
      <c r="AP10" s="19">
        <f t="shared" si="32"/>
        <v>1.0041361416850687</v>
      </c>
      <c r="AQ10" s="19">
        <f t="shared" si="33"/>
        <v>0.4556444343658394</v>
      </c>
      <c r="AR10" s="19">
        <f t="shared" si="34"/>
        <v>2.7338666061950363</v>
      </c>
      <c r="AS10" s="19">
        <f t="shared" si="35"/>
        <v>3.1895110405608755</v>
      </c>
      <c r="AT10" s="36">
        <f t="shared" si="36"/>
        <v>0.12450870082237725</v>
      </c>
      <c r="AU10" s="17">
        <f t="shared" si="55"/>
        <v>17.56015642093146</v>
      </c>
      <c r="AV10" s="76">
        <f t="shared" si="12"/>
        <v>0.15568577754445886</v>
      </c>
      <c r="AW10" s="26">
        <v>0.83440000000000003</v>
      </c>
      <c r="AX10" s="20">
        <v>4.4999999999999998E-2</v>
      </c>
      <c r="AY10" s="20">
        <v>1.1020000000000001</v>
      </c>
      <c r="AZ10" s="19">
        <f t="shared" si="37"/>
        <v>1.0077941968460342</v>
      </c>
      <c r="BA10" s="19">
        <f t="shared" si="38"/>
        <v>0.34883378234922485</v>
      </c>
      <c r="BB10" s="19">
        <f t="shared" si="39"/>
        <v>2.7906702587937988</v>
      </c>
      <c r="BC10" s="19">
        <f t="shared" si="40"/>
        <v>3.1395040411430237</v>
      </c>
      <c r="BD10" s="36">
        <f t="shared" si="41"/>
        <v>0.12754324112622717</v>
      </c>
      <c r="BE10" s="17">
        <f t="shared" si="56"/>
        <v>16.081444463723106</v>
      </c>
      <c r="BF10" s="76">
        <f t="shared" si="14"/>
        <v>0.17353355695684286</v>
      </c>
      <c r="BG10" s="26">
        <v>0.87529999999999997</v>
      </c>
      <c r="BH10" s="20">
        <v>3.9E-2</v>
      </c>
      <c r="BI10" s="20">
        <v>1.2430000000000001</v>
      </c>
      <c r="BJ10" s="19">
        <f t="shared" si="42"/>
        <v>1.1367406412700731</v>
      </c>
      <c r="BK10" s="19">
        <f t="shared" si="43"/>
        <v>0.48838562360722526</v>
      </c>
      <c r="BL10" s="19">
        <f t="shared" si="44"/>
        <v>4.8838562360722513</v>
      </c>
      <c r="BM10" s="19">
        <f t="shared" si="45"/>
        <v>5.3722418596794768</v>
      </c>
      <c r="BN10" s="36">
        <f t="shared" si="46"/>
        <v>0.17579180425575494</v>
      </c>
      <c r="BO10" s="17">
        <f t="shared" si="57"/>
        <v>16.574348449459222</v>
      </c>
      <c r="BP10" s="76">
        <f t="shared" si="16"/>
        <v>0.29466354294196095</v>
      </c>
      <c r="BQ10" s="26">
        <v>0.83850000000000002</v>
      </c>
      <c r="BR10" s="20">
        <v>0.04</v>
      </c>
      <c r="BS10" s="20">
        <v>1.258</v>
      </c>
      <c r="BT10" s="19">
        <f t="shared" si="47"/>
        <v>1.1504583481236943</v>
      </c>
      <c r="BU10" s="19">
        <f t="shared" si="48"/>
        <v>0.4590649900951409</v>
      </c>
      <c r="BV10" s="19">
        <f t="shared" si="49"/>
        <v>5.5087798811416899</v>
      </c>
      <c r="BW10" s="19">
        <f t="shared" si="50"/>
        <v>5.9678448712368306</v>
      </c>
      <c r="BX10" s="36">
        <f t="shared" si="51"/>
        <v>0.22161251318856715</v>
      </c>
      <c r="BY10" s="17">
        <f t="shared" si="58"/>
        <v>16.13085537671866</v>
      </c>
      <c r="BZ10" s="76">
        <f t="shared" si="18"/>
        <v>0.34150575108945563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34</v>
      </c>
      <c r="F11" s="20">
        <f t="shared" si="19"/>
        <v>0.67460000000000009</v>
      </c>
      <c r="G11" s="20">
        <f t="shared" si="0"/>
        <v>6.9396063317981502</v>
      </c>
      <c r="H11" s="29">
        <f t="shared" si="1"/>
        <v>60333.94366197184</v>
      </c>
      <c r="I11" s="19">
        <v>0.73160000000000003</v>
      </c>
      <c r="J11" s="19">
        <v>0.112</v>
      </c>
      <c r="K11" s="19">
        <v>1.246</v>
      </c>
      <c r="L11" s="19">
        <f t="shared" si="2"/>
        <v>1.1394841826407973</v>
      </c>
      <c r="M11" s="19">
        <f t="shared" si="20"/>
        <v>0.34283901238531961</v>
      </c>
      <c r="N11" s="19">
        <f t="shared" si="21"/>
        <v>0</v>
      </c>
      <c r="O11" s="19">
        <f t="shared" si="22"/>
        <v>0.34283901238531961</v>
      </c>
      <c r="P11" s="36">
        <f t="shared" si="3"/>
        <v>0</v>
      </c>
      <c r="Q11" s="17">
        <f t="shared" si="52"/>
        <v>17.829842607369361</v>
      </c>
      <c r="R11" s="76">
        <f t="shared" si="5"/>
        <v>0</v>
      </c>
      <c r="S11" s="26">
        <v>0.80230000000000001</v>
      </c>
      <c r="T11" s="20">
        <v>0.127</v>
      </c>
      <c r="U11" s="20">
        <v>1.2729999999999999</v>
      </c>
      <c r="V11" s="19">
        <f t="shared" si="6"/>
        <v>1.1641760549773152</v>
      </c>
      <c r="W11" s="19">
        <f t="shared" si="23"/>
        <v>0.43036520244682069</v>
      </c>
      <c r="X11" s="19">
        <f t="shared" si="24"/>
        <v>0.86073040489364139</v>
      </c>
      <c r="Y11" s="19">
        <f t="shared" si="25"/>
        <v>1.291095607340462</v>
      </c>
      <c r="Z11" s="36">
        <f t="shared" si="26"/>
        <v>0.1200832084750057</v>
      </c>
      <c r="AA11" s="17">
        <f t="shared" si="53"/>
        <v>18.853364751199351</v>
      </c>
      <c r="AB11" s="76">
        <f t="shared" si="8"/>
        <v>4.5653941153336375E-2</v>
      </c>
      <c r="AC11" s="26">
        <v>0.77690000000000003</v>
      </c>
      <c r="AD11" s="20">
        <v>0.106</v>
      </c>
      <c r="AE11" s="20">
        <v>1.2470000000000001</v>
      </c>
      <c r="AF11" s="19">
        <f t="shared" si="27"/>
        <v>1.1403986964310389</v>
      </c>
      <c r="AG11" s="19">
        <f t="shared" si="28"/>
        <v>0.38723081207807353</v>
      </c>
      <c r="AH11" s="19">
        <f t="shared" si="29"/>
        <v>1.5489232483122941</v>
      </c>
      <c r="AI11" s="19">
        <f t="shared" si="30"/>
        <v>1.9361540603903675</v>
      </c>
      <c r="AJ11" s="36">
        <f t="shared" si="31"/>
        <v>0.19234926132112781</v>
      </c>
      <c r="AK11" s="17">
        <f t="shared" si="54"/>
        <v>18.48564958212889</v>
      </c>
      <c r="AL11" s="76">
        <f t="shared" si="10"/>
        <v>8.3790577195065122E-2</v>
      </c>
      <c r="AM11" s="26">
        <v>0.8377</v>
      </c>
      <c r="AN11" s="20">
        <v>7.5999999999999998E-2</v>
      </c>
      <c r="AO11" s="20">
        <v>1.2649999999999999</v>
      </c>
      <c r="AP11" s="19">
        <f t="shared" si="32"/>
        <v>1.156859944655384</v>
      </c>
      <c r="AQ11" s="19">
        <f t="shared" si="33"/>
        <v>0.46330270838170978</v>
      </c>
      <c r="AR11" s="19">
        <f t="shared" si="34"/>
        <v>2.7798162502902581</v>
      </c>
      <c r="AS11" s="19">
        <f t="shared" si="35"/>
        <v>3.243118958671968</v>
      </c>
      <c r="AT11" s="36">
        <f t="shared" si="36"/>
        <v>0.21288136828672713</v>
      </c>
      <c r="AU11" s="17">
        <f t="shared" si="55"/>
        <v>19.365849671872361</v>
      </c>
      <c r="AV11" s="76">
        <f t="shared" si="12"/>
        <v>0.14354217849412312</v>
      </c>
      <c r="AW11" s="26">
        <v>0.83379999999999999</v>
      </c>
      <c r="AX11" s="20">
        <v>6.3E-2</v>
      </c>
      <c r="AY11" s="20">
        <v>1.2210000000000001</v>
      </c>
      <c r="AZ11" s="19">
        <f t="shared" si="37"/>
        <v>1.1166213378847623</v>
      </c>
      <c r="BA11" s="19">
        <f t="shared" si="38"/>
        <v>0.42762379813104967</v>
      </c>
      <c r="BB11" s="19">
        <f t="shared" si="39"/>
        <v>3.4209903850483974</v>
      </c>
      <c r="BC11" s="19">
        <f t="shared" si="40"/>
        <v>3.8486141831794471</v>
      </c>
      <c r="BD11" s="36">
        <f t="shared" si="41"/>
        <v>0.2192065987936567</v>
      </c>
      <c r="BE11" s="17">
        <f t="shared" si="56"/>
        <v>19.309389468747369</v>
      </c>
      <c r="BF11" s="76">
        <f t="shared" si="14"/>
        <v>0.17716719581348433</v>
      </c>
      <c r="BG11" s="26">
        <v>0.84140000000000004</v>
      </c>
      <c r="BH11" s="20">
        <v>4.7E-2</v>
      </c>
      <c r="BI11" s="20">
        <v>1.22</v>
      </c>
      <c r="BJ11" s="19">
        <f t="shared" si="42"/>
        <v>1.1157068240945207</v>
      </c>
      <c r="BK11" s="19">
        <f t="shared" si="43"/>
        <v>0.43474183466500843</v>
      </c>
      <c r="BL11" s="19">
        <f t="shared" si="44"/>
        <v>4.3474183466500831</v>
      </c>
      <c r="BM11" s="19">
        <f t="shared" si="45"/>
        <v>4.7821601813150911</v>
      </c>
      <c r="BN11" s="36">
        <f t="shared" si="46"/>
        <v>0.20408415075161226</v>
      </c>
      <c r="BO11" s="17">
        <f t="shared" si="57"/>
        <v>19.419414479965301</v>
      </c>
      <c r="BP11" s="76">
        <f t="shared" si="16"/>
        <v>0.22386969242225324</v>
      </c>
      <c r="BQ11" s="26">
        <v>0.81189999999999996</v>
      </c>
      <c r="BR11" s="20">
        <v>5.1999999999999998E-2</v>
      </c>
      <c r="BS11" s="20">
        <v>1.23</v>
      </c>
      <c r="BT11" s="19">
        <f t="shared" si="47"/>
        <v>1.1248519619969348</v>
      </c>
      <c r="BU11" s="19">
        <f t="shared" si="48"/>
        <v>0.41145473336015076</v>
      </c>
      <c r="BV11" s="19">
        <f t="shared" si="49"/>
        <v>4.9374568003218089</v>
      </c>
      <c r="BW11" s="19">
        <f t="shared" si="50"/>
        <v>5.3489115336819593</v>
      </c>
      <c r="BX11" s="36">
        <f t="shared" si="51"/>
        <v>0.27541435453092455</v>
      </c>
      <c r="BY11" s="17">
        <f t="shared" si="58"/>
        <v>18.992343712737789</v>
      </c>
      <c r="BZ11" s="76">
        <f t="shared" si="18"/>
        <v>0.25997090590827682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36</v>
      </c>
      <c r="F12" s="20">
        <f t="shared" si="19"/>
        <v>0.71460000000000001</v>
      </c>
      <c r="G12" s="20">
        <f t="shared" si="0"/>
        <v>7.3510861024354552</v>
      </c>
      <c r="H12" s="29">
        <f t="shared" si="1"/>
        <v>63911.408450704221</v>
      </c>
      <c r="I12" s="19">
        <v>0.7732</v>
      </c>
      <c r="J12" s="19">
        <v>0.106</v>
      </c>
      <c r="K12" s="19">
        <v>1.32</v>
      </c>
      <c r="L12" s="19">
        <f t="shared" si="2"/>
        <v>1.2071582031186618</v>
      </c>
      <c r="M12" s="19">
        <f t="shared" si="20"/>
        <v>0.42977219079051937</v>
      </c>
      <c r="N12" s="19">
        <f t="shared" si="21"/>
        <v>0</v>
      </c>
      <c r="O12" s="19">
        <f t="shared" si="22"/>
        <v>0.42977219079051937</v>
      </c>
      <c r="P12" s="36">
        <f t="shared" si="3"/>
        <v>0</v>
      </c>
      <c r="Q12" s="17">
        <f>0.5926*0.5*$C$6*$F12^3*($C$7*I12*2+$C$7)*$C$8</f>
        <v>21.909097306145505</v>
      </c>
      <c r="R12" s="76">
        <f t="shared" si="5"/>
        <v>0</v>
      </c>
      <c r="S12" s="26">
        <v>0.72909999999999997</v>
      </c>
      <c r="T12" s="20">
        <v>0.115</v>
      </c>
      <c r="U12" s="20">
        <v>1.3240000000000001</v>
      </c>
      <c r="V12" s="19">
        <f t="shared" si="6"/>
        <v>1.2108162582796274</v>
      </c>
      <c r="W12" s="19">
        <f t="shared" si="23"/>
        <v>0.38446510101275921</v>
      </c>
      <c r="X12" s="19">
        <f t="shared" si="24"/>
        <v>0.76893020202551843</v>
      </c>
      <c r="Y12" s="19">
        <f t="shared" si="25"/>
        <v>1.1533953030382778</v>
      </c>
      <c r="Z12" s="36">
        <f t="shared" si="26"/>
        <v>0.11762389742666754</v>
      </c>
      <c r="AA12" s="17">
        <f>0.5926*0.5*$C$6*$F12^3*($C$7*S12*2+$C$7)*$C$8</f>
        <v>21.150228949877036</v>
      </c>
      <c r="AB12" s="76">
        <f t="shared" si="8"/>
        <v>3.6355644369040686E-2</v>
      </c>
      <c r="AC12" s="26">
        <v>0.76959999999999995</v>
      </c>
      <c r="AD12" s="20">
        <v>0.108</v>
      </c>
      <c r="AE12" s="20">
        <v>1.2969999999999999</v>
      </c>
      <c r="AF12" s="19">
        <f t="shared" si="27"/>
        <v>1.1861243859431092</v>
      </c>
      <c r="AG12" s="19">
        <f t="shared" si="28"/>
        <v>0.41107098848131363</v>
      </c>
      <c r="AH12" s="19">
        <f t="shared" si="29"/>
        <v>1.6442839539252545</v>
      </c>
      <c r="AI12" s="19">
        <f t="shared" si="30"/>
        <v>2.0553549424065682</v>
      </c>
      <c r="AJ12" s="36">
        <f t="shared" si="31"/>
        <v>0.21200956661378856</v>
      </c>
      <c r="AK12" s="17">
        <f>0.5926*0.5*$C$6*$F12^3*($C$7*AC12*2+$C$7)*$C$8</f>
        <v>21.847148868899104</v>
      </c>
      <c r="AL12" s="76">
        <f t="shared" si="10"/>
        <v>7.5263091023561615E-2</v>
      </c>
      <c r="AM12" s="26">
        <v>0.79349999999999998</v>
      </c>
      <c r="AN12" s="20">
        <v>0.12</v>
      </c>
      <c r="AO12" s="20">
        <v>1.3140000000000001</v>
      </c>
      <c r="AP12" s="19">
        <f t="shared" si="32"/>
        <v>1.2016711203772132</v>
      </c>
      <c r="AQ12" s="19">
        <f t="shared" si="33"/>
        <v>0.4485298487285983</v>
      </c>
      <c r="AR12" s="19">
        <f t="shared" si="34"/>
        <v>2.6911790923715895</v>
      </c>
      <c r="AS12" s="19">
        <f t="shared" si="35"/>
        <v>3.1397089411001877</v>
      </c>
      <c r="AT12" s="36">
        <f t="shared" si="36"/>
        <v>0.36267280074107011</v>
      </c>
      <c r="AU12" s="17">
        <f>0.5926*0.5*$C$6*$F12^3*($C$7*AM12*2+$C$7)*$C$8</f>
        <v>22.258417660618296</v>
      </c>
      <c r="AV12" s="76">
        <f t="shared" si="12"/>
        <v>0.1209061278930478</v>
      </c>
      <c r="AW12" s="26">
        <v>0.79049999999999998</v>
      </c>
      <c r="AX12" s="20">
        <v>9.2999999999999999E-2</v>
      </c>
      <c r="AY12" s="20">
        <v>1.268</v>
      </c>
      <c r="AZ12" s="19">
        <f t="shared" si="37"/>
        <v>1.1596034860261084</v>
      </c>
      <c r="BA12" s="19">
        <f t="shared" si="38"/>
        <v>0.41452336284396718</v>
      </c>
      <c r="BB12" s="19">
        <f t="shared" si="39"/>
        <v>3.3161869027517374</v>
      </c>
      <c r="BC12" s="19">
        <f t="shared" si="40"/>
        <v>3.7307102655957047</v>
      </c>
      <c r="BD12" s="36">
        <f t="shared" si="41"/>
        <v>0.34898214036057124</v>
      </c>
      <c r="BE12" s="17">
        <f>0.5926*0.5*$C$6*$F12^3*($C$7*AW12*2+$C$7)*$C$8</f>
        <v>22.206793962912958</v>
      </c>
      <c r="BF12" s="76">
        <f t="shared" si="14"/>
        <v>0.14933208766155182</v>
      </c>
      <c r="BG12" s="26">
        <v>0.81569999999999998</v>
      </c>
      <c r="BH12" s="20">
        <v>5.8999999999999997E-2</v>
      </c>
      <c r="BI12" s="20">
        <v>1.2989999999999999</v>
      </c>
      <c r="BJ12" s="19">
        <f t="shared" si="42"/>
        <v>1.1879534135235921</v>
      </c>
      <c r="BK12" s="19">
        <f t="shared" si="43"/>
        <v>0.46321859382656472</v>
      </c>
      <c r="BL12" s="19">
        <f t="shared" si="44"/>
        <v>4.6321859382656463</v>
      </c>
      <c r="BM12" s="19">
        <f t="shared" si="45"/>
        <v>5.0954045320922106</v>
      </c>
      <c r="BN12" s="36">
        <f t="shared" si="46"/>
        <v>0.2904437751760115</v>
      </c>
      <c r="BO12" s="17">
        <f>0.5926*0.5*$C$6*$F12^3*($C$7*BG12*2+$C$7)*$C$8</f>
        <v>22.640433023637797</v>
      </c>
      <c r="BP12" s="76">
        <f t="shared" si="16"/>
        <v>0.20459793915732097</v>
      </c>
      <c r="BQ12" s="26">
        <v>0.79469999999999996</v>
      </c>
      <c r="BR12" s="20">
        <v>6.0999999999999999E-2</v>
      </c>
      <c r="BS12" s="20">
        <v>1.284</v>
      </c>
      <c r="BT12" s="19">
        <f t="shared" si="47"/>
        <v>1.1742357066699709</v>
      </c>
      <c r="BU12" s="19">
        <f t="shared" si="48"/>
        <v>0.42957918587253685</v>
      </c>
      <c r="BV12" s="19">
        <f t="shared" si="49"/>
        <v>5.1549502304704422</v>
      </c>
      <c r="BW12" s="19">
        <f t="shared" si="50"/>
        <v>5.5845294163429795</v>
      </c>
      <c r="BX12" s="36">
        <f t="shared" si="51"/>
        <v>0.35207313530681905</v>
      </c>
      <c r="BY12" s="17">
        <f>0.5926*0.5*$C$6*$F12^3*($C$7*BQ12*2+$C$7)*$C$8</f>
        <v>22.27906713970043</v>
      </c>
      <c r="BZ12" s="76">
        <f t="shared" si="18"/>
        <v>0.23138088314678676</v>
      </c>
    </row>
    <row r="13" spans="2:78" ht="20.100000000000001" customHeight="1">
      <c r="B13" s="33" t="s">
        <v>22</v>
      </c>
      <c r="C13" s="34">
        <v>0.02</v>
      </c>
      <c r="D13" s="2"/>
      <c r="E13" s="38">
        <v>38</v>
      </c>
      <c r="F13" s="20">
        <f t="shared" si="19"/>
        <v>0.75460000000000005</v>
      </c>
      <c r="G13" s="20">
        <f t="shared" si="0"/>
        <v>7.7625658730727602</v>
      </c>
      <c r="H13" s="29">
        <f t="shared" si="1"/>
        <v>67488.873239436623</v>
      </c>
      <c r="I13" s="19">
        <v>0.76219999999999999</v>
      </c>
      <c r="J13" s="19">
        <v>0.115</v>
      </c>
      <c r="K13" s="19">
        <v>1.3540000000000001</v>
      </c>
      <c r="L13" s="19">
        <f t="shared" si="2"/>
        <v>1.2382516719868697</v>
      </c>
      <c r="M13" s="19">
        <f t="shared" si="20"/>
        <v>0.43942218036667069</v>
      </c>
      <c r="N13" s="19">
        <f t="shared" si="21"/>
        <v>0</v>
      </c>
      <c r="O13" s="19">
        <f t="shared" si="22"/>
        <v>0.43942218036667069</v>
      </c>
      <c r="P13" s="36">
        <f t="shared" si="3"/>
        <v>0</v>
      </c>
      <c r="Q13" s="17">
        <f t="shared" si="52"/>
        <v>25.575103333469453</v>
      </c>
      <c r="R13" s="76">
        <f t="shared" si="5"/>
        <v>0</v>
      </c>
      <c r="S13" s="26">
        <v>0.75890000000000002</v>
      </c>
      <c r="T13" s="20">
        <v>0.10299999999999999</v>
      </c>
      <c r="U13" s="20">
        <v>1.33</v>
      </c>
      <c r="V13" s="19">
        <f t="shared" si="6"/>
        <v>1.216303341021076</v>
      </c>
      <c r="W13" s="19">
        <f t="shared" si="23"/>
        <v>0.4203191185585981</v>
      </c>
      <c r="X13" s="19">
        <f t="shared" si="24"/>
        <v>0.84063823711719621</v>
      </c>
      <c r="Y13" s="19">
        <f t="shared" si="25"/>
        <v>1.2609573556757943</v>
      </c>
      <c r="Z13" s="36">
        <f t="shared" si="26"/>
        <v>0.10630709769521542</v>
      </c>
      <c r="AA13" s="17">
        <f t="shared" ref="AA13:AA27" si="59">0.5926*0.5*$C$6*$F13^3*($C$7*S13*2+$C$7)*$C$8</f>
        <v>25.508237669548954</v>
      </c>
      <c r="AB13" s="76">
        <f t="shared" si="8"/>
        <v>3.2955559220021205E-2</v>
      </c>
      <c r="AC13" s="26">
        <v>0.79949999999999999</v>
      </c>
      <c r="AD13" s="20">
        <v>0.104</v>
      </c>
      <c r="AE13" s="20">
        <v>1.331</v>
      </c>
      <c r="AF13" s="19">
        <f t="shared" si="27"/>
        <v>1.2172178548113173</v>
      </c>
      <c r="AG13" s="19">
        <f t="shared" si="28"/>
        <v>0.46719674056052229</v>
      </c>
      <c r="AH13" s="19">
        <f t="shared" si="29"/>
        <v>1.8687869622420892</v>
      </c>
      <c r="AI13" s="19">
        <f t="shared" si="30"/>
        <v>2.3359837028026114</v>
      </c>
      <c r="AJ13" s="36">
        <f t="shared" si="31"/>
        <v>0.2150013569203337</v>
      </c>
      <c r="AK13" s="17">
        <f t="shared" ref="AK13:AK27" si="60">0.5926*0.5*$C$6*$F13^3*($C$7*AC13*2+$C$7)*$C$8</f>
        <v>26.330887958995046</v>
      </c>
      <c r="AL13" s="76">
        <f t="shared" si="10"/>
        <v>7.0973184237171999E-2</v>
      </c>
      <c r="AM13" s="26">
        <v>0.78759999999999997</v>
      </c>
      <c r="AN13" s="20">
        <v>0.106</v>
      </c>
      <c r="AO13" s="20">
        <v>1.3380000000000001</v>
      </c>
      <c r="AP13" s="19">
        <f t="shared" si="32"/>
        <v>1.2236194513430072</v>
      </c>
      <c r="AQ13" s="19">
        <f t="shared" si="33"/>
        <v>0.45817395596414456</v>
      </c>
      <c r="AR13" s="19">
        <f t="shared" si="34"/>
        <v>2.7490437357848672</v>
      </c>
      <c r="AS13" s="19">
        <f t="shared" si="35"/>
        <v>3.2072176917490118</v>
      </c>
      <c r="AT13" s="36">
        <f t="shared" si="36"/>
        <v>0.33217053179555328</v>
      </c>
      <c r="AU13" s="17">
        <f t="shared" ref="AU13:AU27" si="61">0.5926*0.5*$C$6*$F13^3*($C$7*AM13*2+$C$7)*$C$8</f>
        <v>26.08976632243326</v>
      </c>
      <c r="AV13" s="76">
        <f t="shared" si="12"/>
        <v>0.10536866071587252</v>
      </c>
      <c r="AW13" s="26">
        <v>0.78149999999999997</v>
      </c>
      <c r="AX13" s="20">
        <v>9.2999999999999999E-2</v>
      </c>
      <c r="AY13" s="20">
        <v>1.367</v>
      </c>
      <c r="AZ13" s="19">
        <f t="shared" si="37"/>
        <v>1.250140351260008</v>
      </c>
      <c r="BA13" s="19">
        <f t="shared" si="38"/>
        <v>0.47087079075899052</v>
      </c>
      <c r="BB13" s="19">
        <f t="shared" si="39"/>
        <v>3.7669663260719242</v>
      </c>
      <c r="BC13" s="19">
        <f t="shared" si="40"/>
        <v>4.2378371168309146</v>
      </c>
      <c r="BD13" s="36">
        <f t="shared" si="41"/>
        <v>0.40560352805298056</v>
      </c>
      <c r="BE13" s="17">
        <f t="shared" ref="BE13:BE27" si="62">0.5926*0.5*$C$6*$F13^3*($C$7*AW13*2+$C$7)*$C$8</f>
        <v>25.966166155792344</v>
      </c>
      <c r="BF13" s="76">
        <f t="shared" si="14"/>
        <v>0.14507210280758434</v>
      </c>
      <c r="BG13" s="26">
        <v>0.79710000000000003</v>
      </c>
      <c r="BH13" s="20">
        <v>0.09</v>
      </c>
      <c r="BI13" s="20">
        <v>1.3340000000000001</v>
      </c>
      <c r="BJ13" s="19">
        <f t="shared" si="42"/>
        <v>1.2199613961820415</v>
      </c>
      <c r="BK13" s="19">
        <f t="shared" si="43"/>
        <v>0.466491821926874</v>
      </c>
      <c r="BL13" s="19">
        <f t="shared" si="44"/>
        <v>4.6649182192687393</v>
      </c>
      <c r="BM13" s="19">
        <f t="shared" si="45"/>
        <v>5.1314100411956129</v>
      </c>
      <c r="BN13" s="36">
        <f t="shared" si="46"/>
        <v>0.46724636118957169</v>
      </c>
      <c r="BO13" s="17">
        <f t="shared" ref="BO13:BO27" si="63">0.5926*0.5*$C$6*$F13^3*($C$7*BG13*2+$C$7)*$C$8</f>
        <v>26.282258385234687</v>
      </c>
      <c r="BP13" s="76">
        <f t="shared" si="16"/>
        <v>0.17749305066909621</v>
      </c>
      <c r="BQ13" s="26">
        <v>0.7792</v>
      </c>
      <c r="BR13" s="20">
        <v>7.9000000000000001E-2</v>
      </c>
      <c r="BS13" s="20">
        <v>1.3460000000000001</v>
      </c>
      <c r="BT13" s="19">
        <f t="shared" si="47"/>
        <v>1.2309355616649384</v>
      </c>
      <c r="BU13" s="19">
        <f t="shared" si="48"/>
        <v>0.45383163383586012</v>
      </c>
      <c r="BV13" s="19">
        <f t="shared" si="49"/>
        <v>5.4459796060303205</v>
      </c>
      <c r="BW13" s="19">
        <f t="shared" si="50"/>
        <v>5.8998112398661808</v>
      </c>
      <c r="BX13" s="36">
        <f t="shared" si="51"/>
        <v>0.50106055646992986</v>
      </c>
      <c r="BY13" s="17">
        <f t="shared" ref="BY13:BY27" si="64">0.5926*0.5*$C$6*$F13^3*($C$7*BQ13*2+$C$7)*$C$8</f>
        <v>25.919562814272005</v>
      </c>
      <c r="BZ13" s="76">
        <f t="shared" si="18"/>
        <v>0.21011078176949877</v>
      </c>
    </row>
    <row r="14" spans="2:78" ht="20.100000000000001" customHeight="1" thickBot="1">
      <c r="B14" s="13" t="s">
        <v>16</v>
      </c>
      <c r="C14" s="14">
        <f>1/(2*PI())*SQRT($C$2/(C11+C12))</f>
        <v>1.0934772232751386</v>
      </c>
      <c r="D14" s="2"/>
      <c r="E14" s="38">
        <v>40</v>
      </c>
      <c r="F14" s="20">
        <f t="shared" si="19"/>
        <v>0.79460000000000008</v>
      </c>
      <c r="G14" s="20">
        <f t="shared" si="0"/>
        <v>8.1740456437100661</v>
      </c>
      <c r="H14" s="29">
        <f t="shared" si="1"/>
        <v>71066.338028169019</v>
      </c>
      <c r="I14" s="19">
        <v>0.73729999999999996</v>
      </c>
      <c r="J14" s="19">
        <v>0.129</v>
      </c>
      <c r="K14" s="19">
        <v>1.276</v>
      </c>
      <c r="L14" s="19">
        <f t="shared" si="2"/>
        <v>1.1669195963480397</v>
      </c>
      <c r="M14" s="19">
        <f t="shared" si="20"/>
        <v>0.36517124626688402</v>
      </c>
      <c r="N14" s="19">
        <f t="shared" si="21"/>
        <v>0</v>
      </c>
      <c r="O14" s="19">
        <f t="shared" si="22"/>
        <v>0.36517124626688402</v>
      </c>
      <c r="P14" s="36">
        <f t="shared" si="3"/>
        <v>0</v>
      </c>
      <c r="Q14" s="17">
        <f t="shared" si="52"/>
        <v>29.272479717642224</v>
      </c>
      <c r="R14" s="76">
        <f t="shared" si="5"/>
        <v>0</v>
      </c>
      <c r="S14" s="26">
        <v>0.8095</v>
      </c>
      <c r="T14" s="20">
        <v>0.12</v>
      </c>
      <c r="U14" s="20">
        <v>1.2529999999999999</v>
      </c>
      <c r="V14" s="19">
        <f t="shared" si="6"/>
        <v>1.145885779172487</v>
      </c>
      <c r="W14" s="19">
        <f t="shared" si="23"/>
        <v>0.42446570343580919</v>
      </c>
      <c r="X14" s="19">
        <f t="shared" si="24"/>
        <v>0.84893140687161839</v>
      </c>
      <c r="Y14" s="19">
        <f t="shared" si="25"/>
        <v>1.2733971103074275</v>
      </c>
      <c r="Z14" s="36">
        <f t="shared" si="26"/>
        <v>0.10992719416676641</v>
      </c>
      <c r="AA14" s="17">
        <f t="shared" si="59"/>
        <v>30.980612778026739</v>
      </c>
      <c r="AB14" s="76">
        <f t="shared" si="8"/>
        <v>2.7402021159301605E-2</v>
      </c>
      <c r="AC14" s="26">
        <v>0.88770000000000004</v>
      </c>
      <c r="AD14" s="20">
        <v>0.122</v>
      </c>
      <c r="AE14" s="20">
        <v>1.2649999999999999</v>
      </c>
      <c r="AF14" s="19">
        <f t="shared" si="27"/>
        <v>1.156859944655384</v>
      </c>
      <c r="AG14" s="19">
        <f t="shared" si="28"/>
        <v>0.52025977392945622</v>
      </c>
      <c r="AH14" s="19">
        <f t="shared" si="29"/>
        <v>2.0810390957178249</v>
      </c>
      <c r="AI14" s="19">
        <f t="shared" si="30"/>
        <v>2.6012988696472812</v>
      </c>
      <c r="AJ14" s="36">
        <f t="shared" si="31"/>
        <v>0.2278204116752694</v>
      </c>
      <c r="AK14" s="17">
        <f t="shared" si="60"/>
        <v>32.830695954232695</v>
      </c>
      <c r="AL14" s="76">
        <f t="shared" si="10"/>
        <v>6.3386993032949313E-2</v>
      </c>
      <c r="AM14" s="26">
        <v>0.91379999999999995</v>
      </c>
      <c r="AN14" s="20">
        <v>0.124</v>
      </c>
      <c r="AO14" s="20">
        <v>1.3149999999999999</v>
      </c>
      <c r="AP14" s="19">
        <f t="shared" si="32"/>
        <v>1.2025856341674546</v>
      </c>
      <c r="AQ14" s="19">
        <f t="shared" si="33"/>
        <v>0.59574522515120709</v>
      </c>
      <c r="AR14" s="19">
        <f t="shared" si="34"/>
        <v>3.5744713509072423</v>
      </c>
      <c r="AS14" s="19">
        <f t="shared" si="35"/>
        <v>4.1702165760584498</v>
      </c>
      <c r="AT14" s="36">
        <f t="shared" si="36"/>
        <v>0.37533252499341252</v>
      </c>
      <c r="AU14" s="17">
        <f t="shared" si="61"/>
        <v>33.448178958055905</v>
      </c>
      <c r="AV14" s="76">
        <f t="shared" si="12"/>
        <v>0.10686594793066725</v>
      </c>
      <c r="AW14" s="26">
        <v>0.85870000000000002</v>
      </c>
      <c r="AX14" s="20">
        <v>0.1</v>
      </c>
      <c r="AY14" s="20">
        <v>1.2929999999999999</v>
      </c>
      <c r="AZ14" s="19">
        <f t="shared" si="37"/>
        <v>1.1824663307821435</v>
      </c>
      <c r="BA14" s="19">
        <f t="shared" si="38"/>
        <v>0.50861215239150603</v>
      </c>
      <c r="BB14" s="19">
        <f t="shared" si="39"/>
        <v>4.0688972191320483</v>
      </c>
      <c r="BC14" s="19">
        <f t="shared" si="40"/>
        <v>4.5775093715235542</v>
      </c>
      <c r="BD14" s="36">
        <f t="shared" si="41"/>
        <v>0.39019239091519925</v>
      </c>
      <c r="BE14" s="17">
        <f t="shared" si="62"/>
        <v>32.144603727762458</v>
      </c>
      <c r="BF14" s="76">
        <f t="shared" si="14"/>
        <v>0.12658103529886877</v>
      </c>
      <c r="BG14" s="26">
        <v>0.88139999999999996</v>
      </c>
      <c r="BH14" s="20">
        <v>8.5999999999999993E-2</v>
      </c>
      <c r="BI14" s="20">
        <v>1.302</v>
      </c>
      <c r="BJ14" s="19">
        <f t="shared" si="42"/>
        <v>1.1906969548943163</v>
      </c>
      <c r="BK14" s="19">
        <f t="shared" si="43"/>
        <v>0.54334392780177387</v>
      </c>
      <c r="BL14" s="19">
        <f t="shared" si="44"/>
        <v>5.4334392780177376</v>
      </c>
      <c r="BM14" s="19">
        <f t="shared" si="45"/>
        <v>5.9767832058195118</v>
      </c>
      <c r="BN14" s="36">
        <f t="shared" si="46"/>
        <v>0.42531644872693947</v>
      </c>
      <c r="BO14" s="17">
        <f t="shared" si="63"/>
        <v>32.681648332620192</v>
      </c>
      <c r="BP14" s="76">
        <f t="shared" si="16"/>
        <v>0.16625352622115194</v>
      </c>
      <c r="BQ14" s="26">
        <v>0.8165</v>
      </c>
      <c r="BR14" s="20">
        <v>9.8000000000000004E-2</v>
      </c>
      <c r="BS14" s="20">
        <v>1.33</v>
      </c>
      <c r="BT14" s="19">
        <f t="shared" si="47"/>
        <v>1.216303341021076</v>
      </c>
      <c r="BU14" s="19">
        <f t="shared" si="48"/>
        <v>0.48654433152900395</v>
      </c>
      <c r="BV14" s="19">
        <f t="shared" si="49"/>
        <v>5.8385319783480467</v>
      </c>
      <c r="BW14" s="19">
        <f t="shared" si="50"/>
        <v>6.3250763098770504</v>
      </c>
      <c r="BX14" s="36">
        <f t="shared" si="51"/>
        <v>0.60687935383288028</v>
      </c>
      <c r="BY14" s="17">
        <f t="shared" si="64"/>
        <v>31.14622124648508</v>
      </c>
      <c r="BZ14" s="76">
        <f t="shared" si="18"/>
        <v>0.18745554820737484</v>
      </c>
    </row>
    <row r="15" spans="2:78" ht="20.100000000000001" customHeight="1">
      <c r="B15" s="2"/>
      <c r="C15" s="2"/>
      <c r="D15" s="2"/>
      <c r="E15" s="38">
        <v>42</v>
      </c>
      <c r="F15" s="20">
        <f t="shared" si="19"/>
        <v>0.83460000000000001</v>
      </c>
      <c r="G15" s="20">
        <f t="shared" si="0"/>
        <v>8.5855254143473694</v>
      </c>
      <c r="H15" s="29">
        <f t="shared" si="1"/>
        <v>74643.8028169014</v>
      </c>
      <c r="I15" s="19">
        <v>0.876</v>
      </c>
      <c r="J15" s="19">
        <v>0.156</v>
      </c>
      <c r="K15" s="19">
        <v>1.2909999999999999</v>
      </c>
      <c r="L15" s="19">
        <f t="shared" si="2"/>
        <v>1.1806373032016608</v>
      </c>
      <c r="M15" s="19">
        <f t="shared" si="20"/>
        <v>0.52767613623897192</v>
      </c>
      <c r="N15" s="19">
        <f t="shared" si="21"/>
        <v>0</v>
      </c>
      <c r="O15" s="19">
        <f t="shared" si="22"/>
        <v>0.52767613623897192</v>
      </c>
      <c r="P15" s="36">
        <f t="shared" si="3"/>
        <v>0</v>
      </c>
      <c r="Q15" s="17">
        <f t="shared" si="52"/>
        <v>37.721798747434718</v>
      </c>
      <c r="R15" s="76">
        <f t="shared" si="5"/>
        <v>0</v>
      </c>
      <c r="S15" s="26">
        <v>1.2699</v>
      </c>
      <c r="T15" s="20">
        <v>0.16300000000000001</v>
      </c>
      <c r="U15" s="20">
        <v>1.329</v>
      </c>
      <c r="V15" s="19">
        <f t="shared" si="6"/>
        <v>1.2153888272308344</v>
      </c>
      <c r="W15" s="19">
        <f t="shared" si="23"/>
        <v>1.1751566577406871</v>
      </c>
      <c r="X15" s="19">
        <f t="shared" si="24"/>
        <v>2.3503133154813742</v>
      </c>
      <c r="Y15" s="19">
        <f t="shared" si="25"/>
        <v>3.5254699732220613</v>
      </c>
      <c r="Z15" s="36">
        <f t="shared" si="26"/>
        <v>0.16798067467779648</v>
      </c>
      <c r="AA15" s="17">
        <f t="shared" si="59"/>
        <v>48.520211920846442</v>
      </c>
      <c r="AB15" s="76">
        <f t="shared" si="8"/>
        <v>4.8439881493418935E-2</v>
      </c>
      <c r="AC15" s="26">
        <v>1.0783</v>
      </c>
      <c r="AD15" s="20">
        <v>0.14499999999999999</v>
      </c>
      <c r="AE15" s="20">
        <v>1.327</v>
      </c>
      <c r="AF15" s="19">
        <f t="shared" si="27"/>
        <v>1.2135597996503515</v>
      </c>
      <c r="AG15" s="19">
        <f t="shared" si="28"/>
        <v>0.84474924686983544</v>
      </c>
      <c r="AH15" s="19">
        <f t="shared" si="29"/>
        <v>3.3789969874793417</v>
      </c>
      <c r="AI15" s="19">
        <f t="shared" si="30"/>
        <v>4.2237462343491767</v>
      </c>
      <c r="AJ15" s="36">
        <f t="shared" si="31"/>
        <v>0.29796249250852519</v>
      </c>
      <c r="AK15" s="17">
        <f t="shared" si="60"/>
        <v>43.267670758049583</v>
      </c>
      <c r="AL15" s="76">
        <f t="shared" si="10"/>
        <v>7.8095190433857778E-2</v>
      </c>
      <c r="AM15" s="26">
        <v>1.1318999999999999</v>
      </c>
      <c r="AN15" s="20">
        <v>0.153</v>
      </c>
      <c r="AO15" s="20">
        <v>1.3440000000000001</v>
      </c>
      <c r="AP15" s="19">
        <f t="shared" si="32"/>
        <v>1.2291065340844556</v>
      </c>
      <c r="AQ15" s="19">
        <f t="shared" si="33"/>
        <v>0.95481979568187747</v>
      </c>
      <c r="AR15" s="19">
        <f t="shared" si="34"/>
        <v>5.7289187740912642</v>
      </c>
      <c r="AS15" s="19">
        <f t="shared" si="35"/>
        <v>6.6837385697731415</v>
      </c>
      <c r="AT15" s="36">
        <f t="shared" si="36"/>
        <v>0.48376336656303082</v>
      </c>
      <c r="AU15" s="17">
        <f t="shared" si="61"/>
        <v>44.7370664069322</v>
      </c>
      <c r="AV15" s="76">
        <f t="shared" si="12"/>
        <v>0.12805754230687652</v>
      </c>
      <c r="AW15" s="26">
        <v>1.0947</v>
      </c>
      <c r="AX15" s="20">
        <v>9.0999999999999998E-2</v>
      </c>
      <c r="AY15" s="20">
        <v>1.357</v>
      </c>
      <c r="AZ15" s="19">
        <f t="shared" si="37"/>
        <v>1.2409952133575939</v>
      </c>
      <c r="BA15" s="19">
        <f t="shared" si="38"/>
        <v>0.91045123340963974</v>
      </c>
      <c r="BB15" s="19">
        <f t="shared" si="39"/>
        <v>7.2836098672771179</v>
      </c>
      <c r="BC15" s="19">
        <f t="shared" si="40"/>
        <v>8.1940611006867581</v>
      </c>
      <c r="BD15" s="36">
        <f t="shared" si="41"/>
        <v>0.3910955134902413</v>
      </c>
      <c r="BE15" s="17">
        <f t="shared" si="62"/>
        <v>43.717261964050969</v>
      </c>
      <c r="BF15" s="76">
        <f t="shared" si="14"/>
        <v>0.1666071830680175</v>
      </c>
      <c r="BG15" s="26">
        <v>0.89339999999999997</v>
      </c>
      <c r="BH15" s="20">
        <v>0.104</v>
      </c>
      <c r="BI15" s="20">
        <v>1.25</v>
      </c>
      <c r="BJ15" s="19">
        <f t="shared" si="42"/>
        <v>1.1431422378017631</v>
      </c>
      <c r="BK15" s="19">
        <f t="shared" si="43"/>
        <v>0.51453945170864779</v>
      </c>
      <c r="BL15" s="19">
        <f t="shared" si="44"/>
        <v>5.1453945170864772</v>
      </c>
      <c r="BM15" s="19">
        <f t="shared" si="45"/>
        <v>5.6599339687951247</v>
      </c>
      <c r="BN15" s="36">
        <f t="shared" si="46"/>
        <v>0.47407289417076437</v>
      </c>
      <c r="BO15" s="17">
        <f t="shared" si="63"/>
        <v>38.198804051363034</v>
      </c>
      <c r="BP15" s="76">
        <f t="shared" si="16"/>
        <v>0.13470040868734676</v>
      </c>
      <c r="BQ15" s="26">
        <v>1.0502</v>
      </c>
      <c r="BR15" s="20">
        <v>3.4000000000000002E-2</v>
      </c>
      <c r="BS15" s="20">
        <v>1.3380000000000001</v>
      </c>
      <c r="BT15" s="19">
        <f t="shared" si="47"/>
        <v>1.2236194513430072</v>
      </c>
      <c r="BU15" s="19">
        <f t="shared" si="48"/>
        <v>0.81463489998824568</v>
      </c>
      <c r="BV15" s="19">
        <f t="shared" si="49"/>
        <v>9.7756187998589485</v>
      </c>
      <c r="BW15" s="19">
        <f t="shared" si="50"/>
        <v>10.590253699847194</v>
      </c>
      <c r="BX15" s="36">
        <f t="shared" si="51"/>
        <v>0.21309052983110968</v>
      </c>
      <c r="BY15" s="17">
        <f t="shared" si="64"/>
        <v>42.497334606303269</v>
      </c>
      <c r="BZ15" s="76">
        <f t="shared" si="18"/>
        <v>0.23002898629809629</v>
      </c>
    </row>
    <row r="16" spans="2:78" ht="20.100000000000001" customHeight="1">
      <c r="B16" s="2"/>
      <c r="C16" s="2"/>
      <c r="D16" s="2"/>
      <c r="E16" s="38">
        <v>44</v>
      </c>
      <c r="F16" s="20">
        <f t="shared" si="19"/>
        <v>0.87460000000000004</v>
      </c>
      <c r="G16" s="20">
        <f t="shared" si="0"/>
        <v>8.9970051849846762</v>
      </c>
      <c r="H16" s="29">
        <f t="shared" si="1"/>
        <v>78221.267605633795</v>
      </c>
      <c r="I16" s="19">
        <v>1.1366000000000001</v>
      </c>
      <c r="J16" s="19">
        <v>0.107</v>
      </c>
      <c r="K16" s="19">
        <v>1.159</v>
      </c>
      <c r="L16" s="19">
        <f t="shared" si="2"/>
        <v>1.0599214828897947</v>
      </c>
      <c r="M16" s="19">
        <f t="shared" si="20"/>
        <v>0.71596028533783085</v>
      </c>
      <c r="N16" s="19">
        <f t="shared" si="21"/>
        <v>0</v>
      </c>
      <c r="O16" s="19">
        <f t="shared" si="22"/>
        <v>0.71596028533783085</v>
      </c>
      <c r="P16" s="36">
        <f t="shared" si="3"/>
        <v>0</v>
      </c>
      <c r="Q16" s="17">
        <f t="shared" si="52"/>
        <v>51.630910587562269</v>
      </c>
      <c r="R16" s="76">
        <f t="shared" si="5"/>
        <v>0</v>
      </c>
      <c r="S16" s="26">
        <v>1.1709000000000001</v>
      </c>
      <c r="T16" s="20">
        <v>6.8000000000000005E-2</v>
      </c>
      <c r="U16" s="20">
        <v>1.1339999999999999</v>
      </c>
      <c r="V16" s="19">
        <f t="shared" si="6"/>
        <v>1.0370586381337592</v>
      </c>
      <c r="W16" s="19">
        <f t="shared" si="23"/>
        <v>0.72739862910202746</v>
      </c>
      <c r="X16" s="19">
        <f t="shared" si="24"/>
        <v>1.4547972582040549</v>
      </c>
      <c r="Y16" s="19">
        <f t="shared" si="25"/>
        <v>2.1821958873060825</v>
      </c>
      <c r="Z16" s="36">
        <f t="shared" si="26"/>
        <v>5.1021917567194645E-2</v>
      </c>
      <c r="AA16" s="17">
        <f t="shared" si="59"/>
        <v>52.712995539996214</v>
      </c>
      <c r="AB16" s="76">
        <f t="shared" si="8"/>
        <v>2.759845543401572E-2</v>
      </c>
      <c r="AC16" s="26">
        <v>1.0521</v>
      </c>
      <c r="AD16" s="20">
        <v>7.0999999999999994E-2</v>
      </c>
      <c r="AE16" s="20">
        <v>1.1339999999999999</v>
      </c>
      <c r="AF16" s="19">
        <f t="shared" si="27"/>
        <v>1.0370586381337592</v>
      </c>
      <c r="AG16" s="19">
        <f t="shared" si="28"/>
        <v>0.58728229392768627</v>
      </c>
      <c r="AH16" s="19">
        <f t="shared" si="29"/>
        <v>2.3491291757107451</v>
      </c>
      <c r="AI16" s="19">
        <f t="shared" si="30"/>
        <v>2.9364114696384314</v>
      </c>
      <c r="AJ16" s="36">
        <f t="shared" si="31"/>
        <v>0.10654576903737704</v>
      </c>
      <c r="AK16" s="17">
        <f t="shared" si="60"/>
        <v>48.96513278929207</v>
      </c>
      <c r="AL16" s="76">
        <f t="shared" si="10"/>
        <v>4.7975549986141647E-2</v>
      </c>
      <c r="AM16" s="26">
        <v>1.0071000000000001</v>
      </c>
      <c r="AN16" s="20">
        <v>6.2E-2</v>
      </c>
      <c r="AO16" s="20">
        <v>1.145</v>
      </c>
      <c r="AP16" s="19">
        <f t="shared" si="32"/>
        <v>1.0471182898264149</v>
      </c>
      <c r="AQ16" s="19">
        <f t="shared" si="33"/>
        <v>0.54860899294041832</v>
      </c>
      <c r="AR16" s="19">
        <f t="shared" si="34"/>
        <v>3.2916539576425095</v>
      </c>
      <c r="AS16" s="19">
        <f t="shared" si="35"/>
        <v>3.840262950582928</v>
      </c>
      <c r="AT16" s="36">
        <f t="shared" si="36"/>
        <v>0.14228059494267339</v>
      </c>
      <c r="AU16" s="17">
        <f t="shared" si="61"/>
        <v>47.545487807964747</v>
      </c>
      <c r="AV16" s="76">
        <f t="shared" si="12"/>
        <v>6.9231679164538859E-2</v>
      </c>
      <c r="AW16" s="26">
        <v>1.0367999999999999</v>
      </c>
      <c r="AX16" s="20">
        <v>7.1999999999999995E-2</v>
      </c>
      <c r="AY16" s="20">
        <v>1.155</v>
      </c>
      <c r="AZ16" s="19">
        <f t="shared" si="37"/>
        <v>1.056263427728829</v>
      </c>
      <c r="BA16" s="19">
        <f t="shared" si="38"/>
        <v>0.59164432426292501</v>
      </c>
      <c r="BB16" s="19">
        <f t="shared" si="39"/>
        <v>4.7331545941034001</v>
      </c>
      <c r="BC16" s="19">
        <f t="shared" si="40"/>
        <v>5.3247989183663247</v>
      </c>
      <c r="BD16" s="36">
        <f t="shared" si="41"/>
        <v>0.22417037130103681</v>
      </c>
      <c r="BE16" s="17">
        <f t="shared" si="62"/>
        <v>48.482453495640783</v>
      </c>
      <c r="BF16" s="76">
        <f t="shared" si="14"/>
        <v>9.7626135907684083E-2</v>
      </c>
      <c r="BG16" s="26">
        <v>1.0065999999999999</v>
      </c>
      <c r="BH16" s="20">
        <v>9.2999999999999999E-2</v>
      </c>
      <c r="BI16" s="20">
        <v>1.1619999999999999</v>
      </c>
      <c r="BJ16" s="19">
        <f t="shared" si="42"/>
        <v>1.0626650242605189</v>
      </c>
      <c r="BK16" s="19">
        <f t="shared" si="43"/>
        <v>0.56445960217325453</v>
      </c>
      <c r="BL16" s="19">
        <f t="shared" si="44"/>
        <v>5.6445960217325437</v>
      </c>
      <c r="BM16" s="19">
        <f t="shared" si="45"/>
        <v>6.2090556239057983</v>
      </c>
      <c r="BN16" s="36">
        <f t="shared" si="46"/>
        <v>0.36634221246310145</v>
      </c>
      <c r="BO16" s="17">
        <f t="shared" si="63"/>
        <v>47.529713974838877</v>
      </c>
      <c r="BP16" s="76">
        <f t="shared" si="16"/>
        <v>0.11875930969668072</v>
      </c>
      <c r="BQ16" s="26">
        <v>0.98119999999999996</v>
      </c>
      <c r="BR16" s="20">
        <v>8.2000000000000003E-2</v>
      </c>
      <c r="BS16" s="20">
        <v>1.165</v>
      </c>
      <c r="BT16" s="19">
        <f t="shared" si="47"/>
        <v>1.0654085656312431</v>
      </c>
      <c r="BU16" s="19">
        <f t="shared" si="48"/>
        <v>0.53910540607991508</v>
      </c>
      <c r="BV16" s="19">
        <f t="shared" si="49"/>
        <v>6.4692648729589806</v>
      </c>
      <c r="BW16" s="19">
        <f t="shared" si="50"/>
        <v>7.0083702790388953</v>
      </c>
      <c r="BX16" s="36">
        <f t="shared" si="51"/>
        <v>0.38961772704631459</v>
      </c>
      <c r="BY16" s="17">
        <f t="shared" si="64"/>
        <v>46.728403252045233</v>
      </c>
      <c r="BZ16" s="76">
        <f t="shared" si="18"/>
        <v>0.13844395320047301</v>
      </c>
    </row>
    <row r="17" spans="2:78" ht="20.100000000000001" customHeight="1">
      <c r="B17" s="2"/>
      <c r="C17" s="2"/>
      <c r="D17" s="2"/>
      <c r="E17" s="38">
        <v>46</v>
      </c>
      <c r="F17" s="20">
        <f t="shared" si="19"/>
        <v>0.91460000000000008</v>
      </c>
      <c r="G17" s="20">
        <f t="shared" si="0"/>
        <v>9.4084849556219812</v>
      </c>
      <c r="H17" s="29">
        <f t="shared" si="1"/>
        <v>81798.732394366205</v>
      </c>
      <c r="I17" s="19">
        <v>1.9019999999999999</v>
      </c>
      <c r="J17" s="19">
        <v>0.19</v>
      </c>
      <c r="K17" s="19">
        <v>1.171</v>
      </c>
      <c r="L17" s="19">
        <f t="shared" si="2"/>
        <v>1.0708956483726917</v>
      </c>
      <c r="M17" s="19">
        <f t="shared" si="20"/>
        <v>2.0466405402011474</v>
      </c>
      <c r="N17" s="19">
        <f t="shared" si="21"/>
        <v>0</v>
      </c>
      <c r="O17" s="19">
        <f t="shared" si="22"/>
        <v>2.0466405402011474</v>
      </c>
      <c r="P17" s="36">
        <f t="shared" si="3"/>
        <v>0</v>
      </c>
      <c r="Q17" s="17">
        <f t="shared" si="52"/>
        <v>86.657351754034508</v>
      </c>
      <c r="R17" s="76">
        <f t="shared" si="5"/>
        <v>0</v>
      </c>
      <c r="S17" s="26">
        <v>2.0468000000000002</v>
      </c>
      <c r="T17" s="20">
        <v>5.1999999999999998E-2</v>
      </c>
      <c r="U17" s="20">
        <v>1.1619999999999999</v>
      </c>
      <c r="V17" s="19">
        <f t="shared" si="6"/>
        <v>1.0626650242605189</v>
      </c>
      <c r="W17" s="19">
        <f t="shared" si="23"/>
        <v>2.3338332870518479</v>
      </c>
      <c r="X17" s="19">
        <f t="shared" si="24"/>
        <v>4.6676665741036958</v>
      </c>
      <c r="Y17" s="19">
        <f t="shared" si="25"/>
        <v>7.0014998611555441</v>
      </c>
      <c r="Z17" s="36">
        <f t="shared" si="26"/>
        <v>4.096730117866941E-2</v>
      </c>
      <c r="AA17" s="17">
        <f t="shared" si="59"/>
        <v>91.881325331879736</v>
      </c>
      <c r="AB17" s="76">
        <f t="shared" si="8"/>
        <v>5.0801036633329584E-2</v>
      </c>
      <c r="AC17" s="26">
        <v>1.9091</v>
      </c>
      <c r="AD17" s="20">
        <v>5.8000000000000003E-2</v>
      </c>
      <c r="AE17" s="20">
        <v>1.1639999999999999</v>
      </c>
      <c r="AF17" s="19">
        <f t="shared" si="27"/>
        <v>1.0644940518410015</v>
      </c>
      <c r="AG17" s="19">
        <f t="shared" si="28"/>
        <v>2.0373707790842448</v>
      </c>
      <c r="AH17" s="19">
        <f t="shared" si="29"/>
        <v>8.1494831163369792</v>
      </c>
      <c r="AI17" s="19">
        <f t="shared" si="30"/>
        <v>10.186853895421224</v>
      </c>
      <c r="AJ17" s="36">
        <f t="shared" si="31"/>
        <v>9.1703456357372898E-2</v>
      </c>
      <c r="AK17" s="17">
        <f t="shared" si="60"/>
        <v>86.913499629743782</v>
      </c>
      <c r="AL17" s="76">
        <f t="shared" si="10"/>
        <v>9.3765446691874324E-2</v>
      </c>
      <c r="AM17" s="26">
        <v>1.6088</v>
      </c>
      <c r="AN17" s="20">
        <v>3.7999999999999999E-2</v>
      </c>
      <c r="AO17" s="20">
        <v>1.1870000000000001</v>
      </c>
      <c r="AP17" s="19">
        <f t="shared" si="32"/>
        <v>1.0855278690165542</v>
      </c>
      <c r="AQ17" s="19">
        <f t="shared" si="33"/>
        <v>1.504569695587189</v>
      </c>
      <c r="AR17" s="19">
        <f t="shared" si="34"/>
        <v>9.0274181735231327</v>
      </c>
      <c r="AS17" s="19">
        <f t="shared" si="35"/>
        <v>10.531987869110322</v>
      </c>
      <c r="AT17" s="36">
        <f t="shared" si="36"/>
        <v>9.3719085939034108E-2</v>
      </c>
      <c r="AU17" s="17">
        <f t="shared" si="61"/>
        <v>76.079526802209813</v>
      </c>
      <c r="AV17" s="76">
        <f t="shared" si="12"/>
        <v>0.11865765407548409</v>
      </c>
      <c r="AW17" s="26">
        <v>1.4472</v>
      </c>
      <c r="AX17" s="20">
        <v>3.2000000000000001E-2</v>
      </c>
      <c r="AY17" s="20">
        <v>1.2010000000000001</v>
      </c>
      <c r="AZ17" s="19">
        <f t="shared" si="37"/>
        <v>1.098331062079934</v>
      </c>
      <c r="BA17" s="19">
        <f t="shared" si="38"/>
        <v>1.2463783013833325</v>
      </c>
      <c r="BB17" s="19">
        <f t="shared" si="39"/>
        <v>9.97102641106666</v>
      </c>
      <c r="BC17" s="19">
        <f t="shared" si="40"/>
        <v>11.217404712449992</v>
      </c>
      <c r="BD17" s="36">
        <f t="shared" si="41"/>
        <v>0.10772530674212313</v>
      </c>
      <c r="BE17" s="17">
        <f t="shared" si="62"/>
        <v>70.249456842404669</v>
      </c>
      <c r="BF17" s="76">
        <f t="shared" si="14"/>
        <v>0.14193741644772193</v>
      </c>
      <c r="BG17" s="26">
        <v>1.3231999999999999</v>
      </c>
      <c r="BH17" s="20">
        <v>2.5999999999999999E-2</v>
      </c>
      <c r="BI17" s="20">
        <v>1.2190000000000001</v>
      </c>
      <c r="BJ17" s="19">
        <f t="shared" si="42"/>
        <v>1.1147923103042794</v>
      </c>
      <c r="BK17" s="19">
        <f t="shared" si="43"/>
        <v>1.0734088033867979</v>
      </c>
      <c r="BL17" s="19">
        <f t="shared" si="44"/>
        <v>10.734088033867977</v>
      </c>
      <c r="BM17" s="19">
        <f t="shared" si="45"/>
        <v>11.807496837254774</v>
      </c>
      <c r="BN17" s="36">
        <f t="shared" si="46"/>
        <v>0.11271261310318134</v>
      </c>
      <c r="BO17" s="17">
        <f t="shared" si="63"/>
        <v>65.775888308890799</v>
      </c>
      <c r="BP17" s="76">
        <f t="shared" si="16"/>
        <v>0.16319183685455557</v>
      </c>
      <c r="BQ17" s="26">
        <v>1.2432000000000001</v>
      </c>
      <c r="BR17" s="20">
        <v>2.4E-2</v>
      </c>
      <c r="BS17" s="20">
        <v>1.2270000000000001</v>
      </c>
      <c r="BT17" s="19">
        <f t="shared" si="47"/>
        <v>1.1221084206262106</v>
      </c>
      <c r="BU17" s="19">
        <f t="shared" si="48"/>
        <v>0.96001470519886811</v>
      </c>
      <c r="BV17" s="19">
        <f t="shared" si="49"/>
        <v>11.520176462386416</v>
      </c>
      <c r="BW17" s="19">
        <f t="shared" si="50"/>
        <v>12.480191167585284</v>
      </c>
      <c r="BX17" s="36">
        <f t="shared" si="51"/>
        <v>0.12649500381719933</v>
      </c>
      <c r="BY17" s="17">
        <f t="shared" si="64"/>
        <v>62.889715061462518</v>
      </c>
      <c r="BZ17" s="76">
        <f t="shared" si="18"/>
        <v>0.18318061150583487</v>
      </c>
    </row>
    <row r="18" spans="2:78" ht="20.100000000000001" customHeight="1">
      <c r="B18" s="2"/>
      <c r="C18" s="2"/>
      <c r="D18" s="2"/>
      <c r="E18" s="38">
        <v>48</v>
      </c>
      <c r="F18" s="20">
        <f t="shared" si="19"/>
        <v>0.9546</v>
      </c>
      <c r="G18" s="20">
        <f t="shared" si="0"/>
        <v>9.8199647262592844</v>
      </c>
      <c r="H18" s="29">
        <f t="shared" si="1"/>
        <v>85376.1971830986</v>
      </c>
      <c r="I18" s="19">
        <v>2.3445999999999998</v>
      </c>
      <c r="J18" s="19">
        <v>3.9E-2</v>
      </c>
      <c r="K18" s="19">
        <v>1.177</v>
      </c>
      <c r="L18" s="19">
        <f t="shared" si="2"/>
        <v>1.0763827311141401</v>
      </c>
      <c r="M18" s="19">
        <f t="shared" si="20"/>
        <v>3.1419350573909299</v>
      </c>
      <c r="N18" s="19">
        <f t="shared" si="21"/>
        <v>0</v>
      </c>
      <c r="O18" s="19">
        <f t="shared" si="22"/>
        <v>3.1419350573909299</v>
      </c>
      <c r="P18" s="36">
        <f t="shared" si="3"/>
        <v>0</v>
      </c>
      <c r="Q18" s="17">
        <f t="shared" si="52"/>
        <v>116.68749440456563</v>
      </c>
      <c r="R18" s="76">
        <f t="shared" si="5"/>
        <v>0</v>
      </c>
      <c r="S18" s="22">
        <v>2.161</v>
      </c>
      <c r="T18" s="19">
        <v>6.7000000000000004E-2</v>
      </c>
      <c r="U18" s="19">
        <v>1.1619999999999999</v>
      </c>
      <c r="V18" s="19">
        <f t="shared" si="6"/>
        <v>1.0626650242605189</v>
      </c>
      <c r="W18" s="19">
        <f t="shared" si="23"/>
        <v>2.6015282543128397</v>
      </c>
      <c r="X18" s="19">
        <f t="shared" si="24"/>
        <v>5.2030565086256795</v>
      </c>
      <c r="Y18" s="19">
        <f t="shared" si="25"/>
        <v>7.8045847629385197</v>
      </c>
      <c r="Z18" s="36">
        <f t="shared" si="26"/>
        <v>5.2784791903285597E-2</v>
      </c>
      <c r="AA18" s="17">
        <f t="shared" si="59"/>
        <v>109.15609316267634</v>
      </c>
      <c r="AB18" s="76">
        <f t="shared" si="8"/>
        <v>4.7666203121354993E-2</v>
      </c>
      <c r="AC18" s="22">
        <v>1.9604999999999999</v>
      </c>
      <c r="AD18" s="19">
        <v>4.3999999999999997E-2</v>
      </c>
      <c r="AE18" s="19">
        <v>1.163</v>
      </c>
      <c r="AF18" s="19">
        <f t="shared" si="27"/>
        <v>1.0635795380507602</v>
      </c>
      <c r="AG18" s="19">
        <f t="shared" si="28"/>
        <v>2.144864592035999</v>
      </c>
      <c r="AH18" s="19">
        <f t="shared" si="29"/>
        <v>8.579458368143996</v>
      </c>
      <c r="AI18" s="19">
        <f t="shared" si="30"/>
        <v>10.724322960179995</v>
      </c>
      <c r="AJ18" s="36">
        <f t="shared" si="31"/>
        <v>6.9448657765929594E-2</v>
      </c>
      <c r="AK18" s="17">
        <f t="shared" si="60"/>
        <v>100.93144202433865</v>
      </c>
      <c r="AL18" s="76">
        <f t="shared" si="10"/>
        <v>8.5002831586168573E-2</v>
      </c>
      <c r="AM18" s="26">
        <v>1.696</v>
      </c>
      <c r="AN18" s="20">
        <v>3.3000000000000002E-2</v>
      </c>
      <c r="AO18" s="20">
        <v>1.1639999999999999</v>
      </c>
      <c r="AP18" s="19">
        <f t="shared" si="32"/>
        <v>1.0644940518410015</v>
      </c>
      <c r="AQ18" s="19">
        <f t="shared" si="33"/>
        <v>1.6079199125941603</v>
      </c>
      <c r="AR18" s="19">
        <f t="shared" si="34"/>
        <v>9.6475194755649625</v>
      </c>
      <c r="AS18" s="19">
        <f t="shared" si="35"/>
        <v>11.255439388159123</v>
      </c>
      <c r="AT18" s="36">
        <f t="shared" si="36"/>
        <v>7.8264156718792374E-2</v>
      </c>
      <c r="AU18" s="17">
        <f t="shared" si="61"/>
        <v>90.081465834361978</v>
      </c>
      <c r="AV18" s="76">
        <f t="shared" si="12"/>
        <v>0.10709771856182287</v>
      </c>
      <c r="AW18" s="26">
        <v>1.5324</v>
      </c>
      <c r="AX18" s="20">
        <v>2.8000000000000001E-2</v>
      </c>
      <c r="AY18" s="20">
        <v>1.167</v>
      </c>
      <c r="AZ18" s="19">
        <f t="shared" si="37"/>
        <v>1.067237593211726</v>
      </c>
      <c r="BA18" s="19">
        <f t="shared" si="38"/>
        <v>1.3194494481447552</v>
      </c>
      <c r="BB18" s="19">
        <f t="shared" si="39"/>
        <v>10.555595585158041</v>
      </c>
      <c r="BC18" s="19">
        <f t="shared" si="40"/>
        <v>11.875045033302797</v>
      </c>
      <c r="BD18" s="36">
        <f t="shared" si="41"/>
        <v>8.8998254638972041E-2</v>
      </c>
      <c r="BE18" s="17">
        <f t="shared" si="62"/>
        <v>83.370478671109879</v>
      </c>
      <c r="BF18" s="76">
        <f t="shared" si="14"/>
        <v>0.12661071105035937</v>
      </c>
      <c r="BG18" s="22">
        <v>1.4175</v>
      </c>
      <c r="BH18" s="19">
        <v>2.5999999999999999E-2</v>
      </c>
      <c r="BI18" s="19">
        <v>1.1739999999999999</v>
      </c>
      <c r="BJ18" s="19">
        <f t="shared" si="42"/>
        <v>1.0736391897434157</v>
      </c>
      <c r="BK18" s="19">
        <f t="shared" si="43"/>
        <v>1.1425864937491466</v>
      </c>
      <c r="BL18" s="19">
        <f t="shared" si="44"/>
        <v>11.425864937491465</v>
      </c>
      <c r="BM18" s="19">
        <f t="shared" si="45"/>
        <v>12.568451431240611</v>
      </c>
      <c r="BN18" s="36">
        <f t="shared" si="46"/>
        <v>0.10454452676577669</v>
      </c>
      <c r="BO18" s="17">
        <f t="shared" si="63"/>
        <v>78.657199789339302</v>
      </c>
      <c r="BP18" s="76">
        <f t="shared" si="16"/>
        <v>0.14526152682897892</v>
      </c>
      <c r="BQ18" s="22">
        <v>1.3247</v>
      </c>
      <c r="BR18" s="19">
        <v>3.1E-2</v>
      </c>
      <c r="BS18" s="19">
        <v>1.179</v>
      </c>
      <c r="BT18" s="19">
        <f t="shared" si="47"/>
        <v>1.0782117586946229</v>
      </c>
      <c r="BU18" s="19">
        <f t="shared" si="48"/>
        <v>1.006397246614597</v>
      </c>
      <c r="BV18" s="19">
        <f t="shared" si="49"/>
        <v>12.076766959375163</v>
      </c>
      <c r="BW18" s="19">
        <f t="shared" si="50"/>
        <v>13.08316420598976</v>
      </c>
      <c r="BX18" s="36">
        <f t="shared" si="51"/>
        <v>0.15085590318621586</v>
      </c>
      <c r="BY18" s="17">
        <f t="shared" si="64"/>
        <v>74.85047846446281</v>
      </c>
      <c r="BZ18" s="76">
        <f t="shared" si="18"/>
        <v>0.16134522059346512</v>
      </c>
    </row>
    <row r="19" spans="2:78" ht="20.100000000000001" customHeight="1">
      <c r="B19" s="15"/>
      <c r="C19" s="2"/>
      <c r="D19" s="2"/>
      <c r="E19" s="38">
        <v>50</v>
      </c>
      <c r="F19" s="20">
        <f t="shared" si="19"/>
        <v>0.99460000000000004</v>
      </c>
      <c r="G19" s="20">
        <f t="shared" si="0"/>
        <v>10.231444496896591</v>
      </c>
      <c r="H19" s="29">
        <f t="shared" si="1"/>
        <v>88953.661971830996</v>
      </c>
      <c r="I19" s="19">
        <v>2.3759000000000001</v>
      </c>
      <c r="J19" s="19">
        <v>5.0999999999999997E-2</v>
      </c>
      <c r="K19" s="19">
        <v>1.19</v>
      </c>
      <c r="L19" s="19">
        <f t="shared" si="2"/>
        <v>1.0882714103872784</v>
      </c>
      <c r="M19" s="19">
        <f t="shared" si="20"/>
        <v>3.2980481736196312</v>
      </c>
      <c r="N19" s="19">
        <f t="shared" si="21"/>
        <v>0</v>
      </c>
      <c r="O19" s="19">
        <f t="shared" si="22"/>
        <v>3.2980481736196312</v>
      </c>
      <c r="P19" s="36">
        <f t="shared" si="3"/>
        <v>0</v>
      </c>
      <c r="Q19" s="17">
        <f t="shared" si="52"/>
        <v>133.43137584485729</v>
      </c>
      <c r="R19" s="76">
        <f t="shared" si="5"/>
        <v>0</v>
      </c>
      <c r="S19" s="22">
        <v>2.1162999999999998</v>
      </c>
      <c r="T19" s="19">
        <v>8.2000000000000003E-2</v>
      </c>
      <c r="U19" s="19">
        <v>1.1259999999999999</v>
      </c>
      <c r="V19" s="19">
        <f t="shared" si="6"/>
        <v>1.029742527811828</v>
      </c>
      <c r="W19" s="19">
        <f t="shared" si="23"/>
        <v>2.342815032689844</v>
      </c>
      <c r="X19" s="19">
        <f t="shared" si="24"/>
        <v>4.6856300653796881</v>
      </c>
      <c r="Y19" s="19">
        <f t="shared" si="25"/>
        <v>7.0284450980695325</v>
      </c>
      <c r="Z19" s="36">
        <f t="shared" si="26"/>
        <v>6.0661394302906436E-2</v>
      </c>
      <c r="AA19" s="17">
        <f t="shared" si="59"/>
        <v>121.38687319548664</v>
      </c>
      <c r="AB19" s="76">
        <f t="shared" si="8"/>
        <v>3.8600797121067183E-2</v>
      </c>
      <c r="AC19" s="22">
        <v>1.8737999999999999</v>
      </c>
      <c r="AD19" s="19">
        <v>7.6999999999999999E-2</v>
      </c>
      <c r="AE19" s="19">
        <v>1.113</v>
      </c>
      <c r="AF19" s="19">
        <f t="shared" si="27"/>
        <v>1.0178538485386897</v>
      </c>
      <c r="AG19" s="19">
        <f t="shared" si="28"/>
        <v>1.7945003815270091</v>
      </c>
      <c r="AH19" s="19">
        <f t="shared" si="29"/>
        <v>7.1780015261080363</v>
      </c>
      <c r="AI19" s="19">
        <f t="shared" si="30"/>
        <v>8.9725019076350456</v>
      </c>
      <c r="AJ19" s="36">
        <f t="shared" si="31"/>
        <v>0.1113096467397042</v>
      </c>
      <c r="AK19" s="17">
        <f t="shared" si="60"/>
        <v>110.13574880229569</v>
      </c>
      <c r="AL19" s="76">
        <f t="shared" si="10"/>
        <v>6.5174129237485293E-2</v>
      </c>
      <c r="AM19" s="22">
        <v>1.7135</v>
      </c>
      <c r="AN19" s="19">
        <v>6.3E-2</v>
      </c>
      <c r="AO19" s="19">
        <v>1.1499999999999999</v>
      </c>
      <c r="AP19" s="19">
        <f t="shared" si="32"/>
        <v>1.0516908587776219</v>
      </c>
      <c r="AQ19" s="19">
        <f t="shared" si="33"/>
        <v>1.6020300399076197</v>
      </c>
      <c r="AR19" s="19">
        <f t="shared" si="34"/>
        <v>9.612180239445717</v>
      </c>
      <c r="AS19" s="19">
        <f t="shared" si="35"/>
        <v>11.214210279353336</v>
      </c>
      <c r="AT19" s="36">
        <f t="shared" si="36"/>
        <v>0.14584086779103753</v>
      </c>
      <c r="AU19" s="17">
        <f t="shared" si="61"/>
        <v>102.6984076054771</v>
      </c>
      <c r="AV19" s="76">
        <f t="shared" si="12"/>
        <v>9.3596195535685031E-2</v>
      </c>
      <c r="AW19" s="22">
        <v>1.6946000000000001</v>
      </c>
      <c r="AX19" s="19">
        <v>5.2999999999999999E-2</v>
      </c>
      <c r="AY19" s="19">
        <v>1.0549999999999999</v>
      </c>
      <c r="AZ19" s="19">
        <f t="shared" si="37"/>
        <v>0.96481204870468795</v>
      </c>
      <c r="BA19" s="19">
        <f t="shared" si="38"/>
        <v>1.3187002256913969</v>
      </c>
      <c r="BB19" s="19">
        <f t="shared" si="39"/>
        <v>10.549601805531175</v>
      </c>
      <c r="BC19" s="19">
        <f t="shared" si="40"/>
        <v>11.868302031222573</v>
      </c>
      <c r="BD19" s="36">
        <f t="shared" si="41"/>
        <v>0.13767736172713355</v>
      </c>
      <c r="BE19" s="17">
        <f t="shared" si="62"/>
        <v>101.82151584864697</v>
      </c>
      <c r="BF19" s="76">
        <f t="shared" si="14"/>
        <v>0.10360876792693478</v>
      </c>
      <c r="BG19" s="22">
        <v>1.5306999999999999</v>
      </c>
      <c r="BH19" s="19">
        <v>4.2000000000000003E-2</v>
      </c>
      <c r="BI19" s="19">
        <v>1.1140000000000001</v>
      </c>
      <c r="BJ19" s="19">
        <f t="shared" si="42"/>
        <v>1.0187683623289312</v>
      </c>
      <c r="BK19" s="19">
        <f t="shared" si="43"/>
        <v>1.1996575820696613</v>
      </c>
      <c r="BL19" s="19">
        <f t="shared" si="44"/>
        <v>11.996575820696611</v>
      </c>
      <c r="BM19" s="19">
        <f t="shared" si="45"/>
        <v>13.196233402766273</v>
      </c>
      <c r="BN19" s="36">
        <f t="shared" si="46"/>
        <v>0.1520587553582915</v>
      </c>
      <c r="BO19" s="17">
        <f t="shared" si="63"/>
        <v>94.217147650527366</v>
      </c>
      <c r="BP19" s="76">
        <f t="shared" si="16"/>
        <v>0.12732900666017416</v>
      </c>
      <c r="BQ19" s="22">
        <v>1.3549</v>
      </c>
      <c r="BR19" s="19">
        <v>3.9E-2</v>
      </c>
      <c r="BS19" s="19">
        <v>1.1830000000000001</v>
      </c>
      <c r="BT19" s="19">
        <f t="shared" si="47"/>
        <v>1.0818698138555884</v>
      </c>
      <c r="BU19" s="19">
        <f t="shared" si="48"/>
        <v>1.0599630640604432</v>
      </c>
      <c r="BV19" s="19">
        <f t="shared" si="49"/>
        <v>12.719556768725315</v>
      </c>
      <c r="BW19" s="19">
        <f t="shared" si="50"/>
        <v>13.779519832785759</v>
      </c>
      <c r="BX19" s="36">
        <f t="shared" si="51"/>
        <v>0.19107642256996293</v>
      </c>
      <c r="BY19" s="17">
        <f t="shared" si="64"/>
        <v>86.06066242032955</v>
      </c>
      <c r="BZ19" s="76">
        <f t="shared" si="18"/>
        <v>0.14779756988857035</v>
      </c>
    </row>
    <row r="20" spans="2:78" ht="20.100000000000001" customHeight="1">
      <c r="B20" s="15"/>
      <c r="C20" s="2"/>
      <c r="D20" s="16"/>
      <c r="E20" s="38">
        <v>52</v>
      </c>
      <c r="F20" s="20">
        <f t="shared" si="19"/>
        <v>1.0346</v>
      </c>
      <c r="G20" s="20">
        <f t="shared" si="0"/>
        <v>10.642924267533894</v>
      </c>
      <c r="H20" s="29">
        <f t="shared" si="1"/>
        <v>92531.126760563377</v>
      </c>
      <c r="I20" s="19">
        <v>2.3033999999999999</v>
      </c>
      <c r="J20" s="19">
        <v>0.09</v>
      </c>
      <c r="K20" s="19">
        <v>1.1559999999999999</v>
      </c>
      <c r="L20" s="19">
        <f t="shared" si="2"/>
        <v>1.0571779415190703</v>
      </c>
      <c r="M20" s="19">
        <f t="shared" si="20"/>
        <v>2.925237621674766</v>
      </c>
      <c r="N20" s="19">
        <f t="shared" si="21"/>
        <v>0</v>
      </c>
      <c r="O20" s="19">
        <f t="shared" si="22"/>
        <v>2.925237621674766</v>
      </c>
      <c r="P20" s="36">
        <f t="shared" si="3"/>
        <v>0</v>
      </c>
      <c r="Q20" s="17">
        <f t="shared" si="52"/>
        <v>146.40007860336854</v>
      </c>
      <c r="R20" s="76">
        <f t="shared" si="5"/>
        <v>0</v>
      </c>
      <c r="S20" s="26">
        <v>2.097</v>
      </c>
      <c r="T20" s="20">
        <v>8.7999999999999995E-2</v>
      </c>
      <c r="U20" s="19">
        <v>1.155</v>
      </c>
      <c r="V20" s="19">
        <f t="shared" si="6"/>
        <v>1.056263427728829</v>
      </c>
      <c r="W20" s="19">
        <f t="shared" si="23"/>
        <v>2.4202910035618865</v>
      </c>
      <c r="X20" s="19">
        <f t="shared" si="24"/>
        <v>4.8405820071237731</v>
      </c>
      <c r="Y20" s="19">
        <f t="shared" si="25"/>
        <v>7.2608730106856596</v>
      </c>
      <c r="Z20" s="36">
        <f t="shared" si="26"/>
        <v>6.8496502341983456E-2</v>
      </c>
      <c r="AA20" s="17">
        <f t="shared" si="59"/>
        <v>135.62138978845263</v>
      </c>
      <c r="AB20" s="76">
        <f t="shared" si="8"/>
        <v>3.5691877326093586E-2</v>
      </c>
      <c r="AC20" s="26">
        <v>1.8303</v>
      </c>
      <c r="AD20" s="20">
        <v>3.4000000000000002E-2</v>
      </c>
      <c r="AE20" s="19">
        <v>1.1759999999999999</v>
      </c>
      <c r="AF20" s="19">
        <f t="shared" si="27"/>
        <v>1.0754682173238985</v>
      </c>
      <c r="AG20" s="19">
        <f t="shared" si="28"/>
        <v>1.9114632824332065</v>
      </c>
      <c r="AH20" s="19">
        <f t="shared" si="29"/>
        <v>7.645853129732826</v>
      </c>
      <c r="AI20" s="19">
        <f t="shared" si="30"/>
        <v>9.557316412166033</v>
      </c>
      <c r="AJ20" s="36">
        <f t="shared" si="31"/>
        <v>5.4871307781454874E-2</v>
      </c>
      <c r="AK20" s="17">
        <f t="shared" si="60"/>
        <v>121.69369450289993</v>
      </c>
      <c r="AL20" s="76">
        <f t="shared" si="10"/>
        <v>6.2828671287900026E-2</v>
      </c>
      <c r="AM20" s="22">
        <v>1.6841999999999999</v>
      </c>
      <c r="AN20" s="19">
        <v>3.6999999999999998E-2</v>
      </c>
      <c r="AO20" s="19">
        <v>1.1719999999999999</v>
      </c>
      <c r="AP20" s="19">
        <f t="shared" si="32"/>
        <v>1.071810162162933</v>
      </c>
      <c r="AQ20" s="19">
        <f t="shared" si="33"/>
        <v>1.607493799828817</v>
      </c>
      <c r="AR20" s="19">
        <f t="shared" si="34"/>
        <v>9.6449627989729017</v>
      </c>
      <c r="AS20" s="19">
        <f t="shared" si="35"/>
        <v>11.252456598801718</v>
      </c>
      <c r="AT20" s="36">
        <f t="shared" si="36"/>
        <v>8.896106165119845E-2</v>
      </c>
      <c r="AU20" s="17">
        <f t="shared" si="61"/>
        <v>114.0640121586208</v>
      </c>
      <c r="AV20" s="76">
        <f t="shared" si="12"/>
        <v>8.4557456961625463E-2</v>
      </c>
      <c r="AW20" s="26">
        <v>1.5879000000000001</v>
      </c>
      <c r="AX20" s="20">
        <v>3.1E-2</v>
      </c>
      <c r="AY20" s="19">
        <v>1.167</v>
      </c>
      <c r="AZ20" s="19">
        <f t="shared" si="37"/>
        <v>1.067237593211726</v>
      </c>
      <c r="BA20" s="19">
        <f t="shared" si="38"/>
        <v>1.4167550410873293</v>
      </c>
      <c r="BB20" s="19">
        <f t="shared" si="39"/>
        <v>11.334040328698634</v>
      </c>
      <c r="BC20" s="19">
        <f t="shared" si="40"/>
        <v>12.750795369785964</v>
      </c>
      <c r="BD20" s="36">
        <f t="shared" si="41"/>
        <v>9.8533781921719035E-2</v>
      </c>
      <c r="BE20" s="17">
        <f t="shared" si="62"/>
        <v>109.0350018249173</v>
      </c>
      <c r="BF20" s="76">
        <f t="shared" si="14"/>
        <v>0.10394864161967221</v>
      </c>
      <c r="BG20" s="26">
        <v>1.482</v>
      </c>
      <c r="BH20" s="20">
        <v>2.8000000000000001E-2</v>
      </c>
      <c r="BI20" s="19">
        <v>1.169</v>
      </c>
      <c r="BJ20" s="19">
        <f t="shared" si="42"/>
        <v>1.0690666207922088</v>
      </c>
      <c r="BK20" s="19">
        <f t="shared" si="43"/>
        <v>1.2383180025939791</v>
      </c>
      <c r="BL20" s="19">
        <f t="shared" si="44"/>
        <v>12.383180025939788</v>
      </c>
      <c r="BM20" s="19">
        <f t="shared" si="45"/>
        <v>13.621498028533768</v>
      </c>
      <c r="BN20" s="36">
        <f t="shared" si="46"/>
        <v>0.11162945718932328</v>
      </c>
      <c r="BO20" s="17">
        <f t="shared" si="63"/>
        <v>103.50465712772935</v>
      </c>
      <c r="BP20" s="76">
        <f t="shared" si="16"/>
        <v>0.11963886813960839</v>
      </c>
      <c r="BQ20" s="26">
        <v>1.3948</v>
      </c>
      <c r="BR20" s="20">
        <v>0.02</v>
      </c>
      <c r="BS20" s="19">
        <v>1.1719999999999999</v>
      </c>
      <c r="BT20" s="19">
        <f t="shared" si="47"/>
        <v>1.071810162162933</v>
      </c>
      <c r="BU20" s="19">
        <f t="shared" si="48"/>
        <v>1.1025184297285615</v>
      </c>
      <c r="BV20" s="19">
        <f t="shared" si="49"/>
        <v>13.230221156742736</v>
      </c>
      <c r="BW20" s="19">
        <f t="shared" si="50"/>
        <v>14.332739586471298</v>
      </c>
      <c r="BX20" s="36">
        <f t="shared" si="51"/>
        <v>9.6174120703998334E-2</v>
      </c>
      <c r="BY20" s="17">
        <f t="shared" si="64"/>
        <v>98.950869992745496</v>
      </c>
      <c r="BZ20" s="76">
        <f t="shared" si="18"/>
        <v>0.13370495032244487</v>
      </c>
    </row>
    <row r="21" spans="2:78" ht="20.100000000000001" customHeight="1">
      <c r="B21" s="15"/>
      <c r="C21" s="2"/>
      <c r="D21" s="16"/>
      <c r="E21" s="38">
        <v>54</v>
      </c>
      <c r="F21" s="20">
        <f t="shared" si="19"/>
        <v>1.0746</v>
      </c>
      <c r="G21" s="20">
        <f t="shared" si="0"/>
        <v>11.054404038171199</v>
      </c>
      <c r="H21" s="29">
        <f t="shared" si="1"/>
        <v>96108.591549295772</v>
      </c>
      <c r="I21" s="19">
        <v>2.3330000000000002</v>
      </c>
      <c r="J21" s="19">
        <v>9.8000000000000004E-2</v>
      </c>
      <c r="K21" s="19">
        <v>1.1419999999999999</v>
      </c>
      <c r="L21" s="19">
        <f t="shared" si="2"/>
        <v>1.0443747484556907</v>
      </c>
      <c r="M21" s="19">
        <f t="shared" si="20"/>
        <v>2.9286565399951003</v>
      </c>
      <c r="N21" s="19">
        <f t="shared" si="21"/>
        <v>0</v>
      </c>
      <c r="O21" s="19">
        <f t="shared" si="22"/>
        <v>2.9286565399951003</v>
      </c>
      <c r="P21" s="36">
        <f t="shared" si="3"/>
        <v>0</v>
      </c>
      <c r="Q21" s="17">
        <f t="shared" si="52"/>
        <v>165.7776205849288</v>
      </c>
      <c r="R21" s="76">
        <f t="shared" si="5"/>
        <v>0</v>
      </c>
      <c r="S21" s="22">
        <v>2.1715</v>
      </c>
      <c r="T21" s="19">
        <v>0.11799999999999999</v>
      </c>
      <c r="U21" s="19">
        <v>1.1200000000000001</v>
      </c>
      <c r="V21" s="19">
        <f t="shared" si="6"/>
        <v>1.0242554450703798</v>
      </c>
      <c r="W21" s="19">
        <f t="shared" si="23"/>
        <v>2.4404081676952014</v>
      </c>
      <c r="X21" s="19">
        <f t="shared" si="24"/>
        <v>4.8808163353904028</v>
      </c>
      <c r="Y21" s="19">
        <f t="shared" si="25"/>
        <v>7.3212245030856042</v>
      </c>
      <c r="Z21" s="36">
        <f t="shared" si="26"/>
        <v>8.6365403737650739E-2</v>
      </c>
      <c r="AA21" s="17">
        <f t="shared" si="59"/>
        <v>156.32718439556555</v>
      </c>
      <c r="AB21" s="76">
        <f t="shared" si="8"/>
        <v>3.1221801596836372E-2</v>
      </c>
      <c r="AC21" s="22">
        <v>2.0333000000000001</v>
      </c>
      <c r="AD21" s="19">
        <v>9.1999999999999998E-2</v>
      </c>
      <c r="AE21" s="19">
        <v>1.0780000000000001</v>
      </c>
      <c r="AF21" s="19">
        <f t="shared" si="27"/>
        <v>0.98584586588024048</v>
      </c>
      <c r="AG21" s="19">
        <f t="shared" si="28"/>
        <v>1.982198759954565</v>
      </c>
      <c r="AH21" s="19">
        <f t="shared" si="29"/>
        <v>7.9287950398182598</v>
      </c>
      <c r="AI21" s="19">
        <f t="shared" si="30"/>
        <v>9.9109937997728252</v>
      </c>
      <c r="AJ21" s="36">
        <f t="shared" si="31"/>
        <v>0.12476049800309552</v>
      </c>
      <c r="AK21" s="17">
        <f t="shared" si="60"/>
        <v>148.24018574931171</v>
      </c>
      <c r="AL21" s="76">
        <f t="shared" si="10"/>
        <v>5.3486138051841145E-2</v>
      </c>
      <c r="AM21" s="26">
        <v>1.835</v>
      </c>
      <c r="AN21" s="20">
        <v>5.3999999999999999E-2</v>
      </c>
      <c r="AO21" s="19">
        <v>1.0269999999999999</v>
      </c>
      <c r="AP21" s="19">
        <f t="shared" si="32"/>
        <v>0.93920566257792837</v>
      </c>
      <c r="AQ21" s="19">
        <f t="shared" si="33"/>
        <v>1.4652771646525191</v>
      </c>
      <c r="AR21" s="19">
        <f t="shared" si="34"/>
        <v>8.7916629879151138</v>
      </c>
      <c r="AS21" s="19">
        <f t="shared" si="35"/>
        <v>10.256940152567633</v>
      </c>
      <c r="AT21" s="36">
        <f t="shared" si="36"/>
        <v>9.9695982270185168E-2</v>
      </c>
      <c r="AU21" s="17">
        <f t="shared" si="61"/>
        <v>136.63633747469422</v>
      </c>
      <c r="AV21" s="76">
        <f t="shared" si="12"/>
        <v>6.4343520548063415E-2</v>
      </c>
      <c r="AW21" s="22">
        <v>1.6991000000000001</v>
      </c>
      <c r="AX21" s="19">
        <v>5.6000000000000001E-2</v>
      </c>
      <c r="AY21" s="19">
        <v>1.01</v>
      </c>
      <c r="AZ21" s="19">
        <f t="shared" si="37"/>
        <v>0.92365892814382444</v>
      </c>
      <c r="BA21" s="19">
        <f t="shared" si="38"/>
        <v>1.2150310724316991</v>
      </c>
      <c r="BB21" s="19">
        <f t="shared" si="39"/>
        <v>9.7202485794535924</v>
      </c>
      <c r="BC21" s="19">
        <f t="shared" si="40"/>
        <v>10.935279651885292</v>
      </c>
      <c r="BD21" s="36">
        <f t="shared" si="41"/>
        <v>0.13332528503749624</v>
      </c>
      <c r="BE21" s="17">
        <f t="shared" si="62"/>
        <v>128.68392708376876</v>
      </c>
      <c r="BF21" s="76">
        <f t="shared" si="14"/>
        <v>7.553584040939354E-2</v>
      </c>
      <c r="BG21" s="22">
        <v>1.5831</v>
      </c>
      <c r="BH21" s="19">
        <v>3.5000000000000003E-2</v>
      </c>
      <c r="BI21" s="19">
        <v>0.996</v>
      </c>
      <c r="BJ21" s="19">
        <f t="shared" si="42"/>
        <v>0.91085573508044471</v>
      </c>
      <c r="BK21" s="19">
        <f t="shared" si="43"/>
        <v>1.025751431555985</v>
      </c>
      <c r="BL21" s="19">
        <f t="shared" si="44"/>
        <v>10.257514315559849</v>
      </c>
      <c r="BM21" s="19">
        <f t="shared" si="45"/>
        <v>11.283265747115834</v>
      </c>
      <c r="BN21" s="36">
        <f t="shared" si="46"/>
        <v>0.10129277763956725</v>
      </c>
      <c r="BO21" s="17">
        <f t="shared" si="63"/>
        <v>121.89599768459765</v>
      </c>
      <c r="BP21" s="76">
        <f t="shared" si="16"/>
        <v>8.414972197939484E-2</v>
      </c>
      <c r="BQ21" s="22">
        <v>1.5081</v>
      </c>
      <c r="BR21" s="19">
        <v>0.04</v>
      </c>
      <c r="BS21" s="19">
        <v>0.97899999999999998</v>
      </c>
      <c r="BT21" s="19">
        <f t="shared" si="47"/>
        <v>0.89530900064634078</v>
      </c>
      <c r="BU21" s="19">
        <f t="shared" si="48"/>
        <v>0.89935762403071795</v>
      </c>
      <c r="BV21" s="19">
        <f t="shared" si="49"/>
        <v>10.792291488368614</v>
      </c>
      <c r="BW21" s="19">
        <f t="shared" si="50"/>
        <v>11.691649112399332</v>
      </c>
      <c r="BX21" s="36">
        <f t="shared" si="51"/>
        <v>0.13421417317275225</v>
      </c>
      <c r="BY21" s="17">
        <f t="shared" si="64"/>
        <v>117.507250228237</v>
      </c>
      <c r="BZ21" s="76">
        <f t="shared" si="18"/>
        <v>9.1843622137412803E-2</v>
      </c>
    </row>
    <row r="22" spans="2:78" ht="20.100000000000001" customHeight="1">
      <c r="B22" s="2"/>
      <c r="C22" s="2"/>
      <c r="D22" s="16"/>
      <c r="E22" s="38">
        <v>56</v>
      </c>
      <c r="F22" s="20">
        <f t="shared" si="19"/>
        <v>1.1146</v>
      </c>
      <c r="G22" s="21">
        <f t="shared" si="0"/>
        <v>11.465883808808506</v>
      </c>
      <c r="H22" s="30">
        <f t="shared" si="1"/>
        <v>99686.056338028182</v>
      </c>
      <c r="I22" s="19">
        <v>2.3136999999999999</v>
      </c>
      <c r="J22" s="19">
        <v>0.14699999999999999</v>
      </c>
      <c r="K22" s="19">
        <v>1.143</v>
      </c>
      <c r="L22" s="19">
        <f t="shared" si="2"/>
        <v>1.045289262245932</v>
      </c>
      <c r="M22" s="19">
        <f t="shared" si="20"/>
        <v>2.885448391785872</v>
      </c>
      <c r="N22" s="19">
        <f t="shared" si="21"/>
        <v>0</v>
      </c>
      <c r="O22" s="19">
        <f t="shared" si="22"/>
        <v>2.885448391785872</v>
      </c>
      <c r="P22" s="36">
        <f t="shared" si="3"/>
        <v>0</v>
      </c>
      <c r="Q22" s="17">
        <f t="shared" si="52"/>
        <v>183.72731378704887</v>
      </c>
      <c r="R22" s="76">
        <f t="shared" si="5"/>
        <v>0</v>
      </c>
      <c r="S22" s="27">
        <v>2.1831999999999998</v>
      </c>
      <c r="T22" s="21">
        <v>0.11600000000000001</v>
      </c>
      <c r="U22" s="21">
        <v>1.137</v>
      </c>
      <c r="V22" s="19">
        <f t="shared" si="6"/>
        <v>1.0398021795044836</v>
      </c>
      <c r="W22" s="19">
        <f t="shared" si="23"/>
        <v>2.5422293703085135</v>
      </c>
      <c r="X22" s="19">
        <f t="shared" si="24"/>
        <v>5.084458740617027</v>
      </c>
      <c r="Y22" s="19">
        <f t="shared" si="25"/>
        <v>7.6266881109255404</v>
      </c>
      <c r="Z22" s="36">
        <f t="shared" si="26"/>
        <v>8.7498513222907609E-2</v>
      </c>
      <c r="AA22" s="17">
        <f t="shared" si="59"/>
        <v>175.20600218694588</v>
      </c>
      <c r="AB22" s="76">
        <f t="shared" si="8"/>
        <v>2.9019889028641145E-2</v>
      </c>
      <c r="AC22" s="27">
        <v>2.0344000000000002</v>
      </c>
      <c r="AD22" s="21">
        <v>0.11700000000000001</v>
      </c>
      <c r="AE22" s="21">
        <v>1.125</v>
      </c>
      <c r="AF22" s="19">
        <f t="shared" si="27"/>
        <v>1.0288280140215866</v>
      </c>
      <c r="AG22" s="19">
        <f t="shared" si="28"/>
        <v>2.1611479354484358</v>
      </c>
      <c r="AH22" s="19">
        <f t="shared" si="29"/>
        <v>8.644591741793743</v>
      </c>
      <c r="AI22" s="19">
        <f t="shared" si="30"/>
        <v>10.80573967724218</v>
      </c>
      <c r="AJ22" s="36">
        <f t="shared" si="31"/>
        <v>0.17279956992524365</v>
      </c>
      <c r="AK22" s="17">
        <f t="shared" si="60"/>
        <v>165.48974804062152</v>
      </c>
      <c r="AL22" s="76">
        <f t="shared" si="10"/>
        <v>5.2236418534348246E-2</v>
      </c>
      <c r="AM22" s="22">
        <v>1.8872</v>
      </c>
      <c r="AN22" s="19">
        <v>6.0999999999999999E-2</v>
      </c>
      <c r="AO22" s="19">
        <v>1.034</v>
      </c>
      <c r="AP22" s="19">
        <f t="shared" si="32"/>
        <v>0.9456072591096184</v>
      </c>
      <c r="AQ22" s="19">
        <f t="shared" si="33"/>
        <v>1.5710271497531227</v>
      </c>
      <c r="AR22" s="19">
        <f t="shared" si="34"/>
        <v>9.4261628985187365</v>
      </c>
      <c r="AS22" s="19">
        <f t="shared" si="35"/>
        <v>10.997190048271859</v>
      </c>
      <c r="AT22" s="36">
        <f t="shared" si="36"/>
        <v>0.11415999003191006</v>
      </c>
      <c r="AU22" s="17">
        <f t="shared" si="61"/>
        <v>155.87796974533288</v>
      </c>
      <c r="AV22" s="76">
        <f t="shared" si="12"/>
        <v>6.0471424627346768E-2</v>
      </c>
      <c r="AW22" s="27">
        <v>1.7486999999999999</v>
      </c>
      <c r="AX22" s="21">
        <v>6.0999999999999999E-2</v>
      </c>
      <c r="AY22" s="21">
        <v>1.012</v>
      </c>
      <c r="AZ22" s="19">
        <f t="shared" si="37"/>
        <v>0.92548795572430731</v>
      </c>
      <c r="BA22" s="19">
        <f t="shared" si="38"/>
        <v>1.2921067706441403</v>
      </c>
      <c r="BB22" s="19">
        <f t="shared" si="39"/>
        <v>10.336854165153122</v>
      </c>
      <c r="BC22" s="19">
        <f t="shared" si="40"/>
        <v>11.628960935797263</v>
      </c>
      <c r="BD22" s="36">
        <f t="shared" si="41"/>
        <v>0.14580506347217245</v>
      </c>
      <c r="BE22" s="17">
        <f t="shared" si="62"/>
        <v>146.83427889005111</v>
      </c>
      <c r="BF22" s="76">
        <f t="shared" si="14"/>
        <v>7.0398099430810129E-2</v>
      </c>
      <c r="BG22" s="27">
        <v>1.6369</v>
      </c>
      <c r="BH22" s="21">
        <v>5.8999999999999997E-2</v>
      </c>
      <c r="BI22" s="21">
        <v>1</v>
      </c>
      <c r="BJ22" s="19">
        <f t="shared" si="42"/>
        <v>0.91451379024141033</v>
      </c>
      <c r="BK22" s="19">
        <f t="shared" si="43"/>
        <v>1.1054804190918353</v>
      </c>
      <c r="BL22" s="19">
        <f t="shared" si="44"/>
        <v>11.054804190918352</v>
      </c>
      <c r="BM22" s="19">
        <f t="shared" si="45"/>
        <v>12.160284610010187</v>
      </c>
      <c r="BN22" s="36">
        <f t="shared" si="46"/>
        <v>0.1721249277296929</v>
      </c>
      <c r="BO22" s="17">
        <f t="shared" si="63"/>
        <v>139.53402879892838</v>
      </c>
      <c r="BP22" s="76">
        <f t="shared" si="16"/>
        <v>7.9226582118176847E-2</v>
      </c>
      <c r="BQ22" s="27">
        <v>1.5489999999999999</v>
      </c>
      <c r="BR22" s="21">
        <v>3.5999999999999997E-2</v>
      </c>
      <c r="BS22" s="21">
        <v>0.97899999999999998</v>
      </c>
      <c r="BT22" s="19">
        <f t="shared" si="47"/>
        <v>0.89530900064634078</v>
      </c>
      <c r="BU22" s="19">
        <f t="shared" si="48"/>
        <v>0.94880065587033247</v>
      </c>
      <c r="BV22" s="19">
        <f t="shared" si="49"/>
        <v>11.385607870443989</v>
      </c>
      <c r="BW22" s="19">
        <f t="shared" si="50"/>
        <v>12.334408526314322</v>
      </c>
      <c r="BX22" s="36">
        <f t="shared" si="51"/>
        <v>0.120792755855477</v>
      </c>
      <c r="BY22" s="17">
        <f t="shared" si="64"/>
        <v>133.79438673265207</v>
      </c>
      <c r="BZ22" s="76">
        <f t="shared" si="18"/>
        <v>8.5097799305995619E-2</v>
      </c>
    </row>
    <row r="23" spans="2:78" ht="20.100000000000001" customHeight="1">
      <c r="B23" s="16"/>
      <c r="C23" s="16"/>
      <c r="D23" s="16"/>
      <c r="E23" s="38">
        <v>58</v>
      </c>
      <c r="F23" s="20">
        <f t="shared" si="19"/>
        <v>1.1545999999999998</v>
      </c>
      <c r="G23" s="21">
        <f t="shared" si="0"/>
        <v>11.877363579445809</v>
      </c>
      <c r="H23" s="30">
        <f t="shared" si="1"/>
        <v>103263.52112676055</v>
      </c>
      <c r="I23" s="19">
        <v>2.2877999999999998</v>
      </c>
      <c r="J23" s="19">
        <v>0.11799999999999999</v>
      </c>
      <c r="K23" s="19">
        <v>1.145</v>
      </c>
      <c r="L23" s="19">
        <f t="shared" si="2"/>
        <v>1.0471182898264149</v>
      </c>
      <c r="M23" s="19">
        <f t="shared" si="20"/>
        <v>2.8310910822638999</v>
      </c>
      <c r="N23" s="19">
        <f t="shared" si="21"/>
        <v>0</v>
      </c>
      <c r="O23" s="19">
        <f t="shared" si="22"/>
        <v>2.8310910822638999</v>
      </c>
      <c r="P23" s="36">
        <f t="shared" si="3"/>
        <v>0</v>
      </c>
      <c r="Q23" s="17">
        <f t="shared" si="52"/>
        <v>202.34621818517522</v>
      </c>
      <c r="R23" s="76">
        <f t="shared" si="5"/>
        <v>0</v>
      </c>
      <c r="S23" s="27">
        <v>2.1547000000000001</v>
      </c>
      <c r="T23" s="21">
        <v>0.107</v>
      </c>
      <c r="U23" s="21">
        <v>1.1279999999999999</v>
      </c>
      <c r="V23" s="19">
        <f t="shared" si="6"/>
        <v>1.0315715553923108</v>
      </c>
      <c r="W23" s="19">
        <f t="shared" si="23"/>
        <v>2.4372415857463721</v>
      </c>
      <c r="X23" s="19">
        <f t="shared" si="24"/>
        <v>4.8744831714927441</v>
      </c>
      <c r="Y23" s="19">
        <f t="shared" si="25"/>
        <v>7.3117247572391157</v>
      </c>
      <c r="Z23" s="36">
        <f t="shared" si="26"/>
        <v>7.9437164178822656E-2</v>
      </c>
      <c r="AA23" s="17">
        <f t="shared" si="59"/>
        <v>192.68545283599423</v>
      </c>
      <c r="AB23" s="76">
        <f t="shared" si="8"/>
        <v>2.5297618993799703E-2</v>
      </c>
      <c r="AC23" s="27">
        <v>1.9843</v>
      </c>
      <c r="AD23" s="21">
        <v>8.2000000000000003E-2</v>
      </c>
      <c r="AE23" s="21">
        <v>1.0620000000000001</v>
      </c>
      <c r="AF23" s="19">
        <f t="shared" si="27"/>
        <v>0.97121364523637788</v>
      </c>
      <c r="AG23" s="19">
        <f t="shared" si="28"/>
        <v>1.8321897760163814</v>
      </c>
      <c r="AH23" s="19">
        <f t="shared" si="29"/>
        <v>7.3287591040655258</v>
      </c>
      <c r="AI23" s="19">
        <f t="shared" si="30"/>
        <v>9.1609488800819072</v>
      </c>
      <c r="AJ23" s="36">
        <f t="shared" si="31"/>
        <v>0.1079231558861706</v>
      </c>
      <c r="AK23" s="17">
        <f t="shared" si="60"/>
        <v>180.31735054072416</v>
      </c>
      <c r="AL23" s="76">
        <f t="shared" si="10"/>
        <v>4.0643671183546733E-2</v>
      </c>
      <c r="AM23" s="27">
        <v>1.8673</v>
      </c>
      <c r="AN23" s="21">
        <v>4.2999999999999997E-2</v>
      </c>
      <c r="AO23" s="21">
        <v>1.032</v>
      </c>
      <c r="AP23" s="19">
        <f t="shared" si="32"/>
        <v>0.94377823152913554</v>
      </c>
      <c r="AQ23" s="19">
        <f t="shared" si="33"/>
        <v>1.5321255185986873</v>
      </c>
      <c r="AR23" s="19">
        <f t="shared" si="34"/>
        <v>9.1927531115921237</v>
      </c>
      <c r="AS23" s="19">
        <f t="shared" si="35"/>
        <v>10.724878630190812</v>
      </c>
      <c r="AT23" s="36">
        <f t="shared" si="36"/>
        <v>8.0162427440407164E-2</v>
      </c>
      <c r="AU23" s="17">
        <f t="shared" si="61"/>
        <v>171.8251676267183</v>
      </c>
      <c r="AV23" s="76">
        <f t="shared" si="12"/>
        <v>5.3500620651585375E-2</v>
      </c>
      <c r="AW23" s="27">
        <v>1.7586999999999999</v>
      </c>
      <c r="AX23" s="21">
        <v>5.1999999999999998E-2</v>
      </c>
      <c r="AY23" s="21">
        <v>1.014</v>
      </c>
      <c r="AZ23" s="19">
        <f t="shared" si="37"/>
        <v>0.92731698330479018</v>
      </c>
      <c r="BA23" s="19">
        <f t="shared" si="38"/>
        <v>1.3120977606233719</v>
      </c>
      <c r="BB23" s="19">
        <f t="shared" si="39"/>
        <v>10.496782084986975</v>
      </c>
      <c r="BC23" s="19">
        <f t="shared" si="40"/>
        <v>11.808879845610347</v>
      </c>
      <c r="BD23" s="36">
        <f t="shared" si="41"/>
        <v>0.12478460249466965</v>
      </c>
      <c r="BE23" s="17">
        <f t="shared" si="62"/>
        <v>163.9426798962821</v>
      </c>
      <c r="BF23" s="76">
        <f t="shared" si="14"/>
        <v>6.4027147120125985E-2</v>
      </c>
      <c r="BG23" s="27">
        <v>1.6201000000000001</v>
      </c>
      <c r="BH23" s="21">
        <v>2.5999999999999999E-2</v>
      </c>
      <c r="BI23" s="21">
        <v>0.99</v>
      </c>
      <c r="BJ23" s="19">
        <f t="shared" si="42"/>
        <v>0.90536865233899633</v>
      </c>
      <c r="BK23" s="19">
        <f t="shared" si="43"/>
        <v>1.061355293614163</v>
      </c>
      <c r="BL23" s="19">
        <f t="shared" si="44"/>
        <v>10.613552936141629</v>
      </c>
      <c r="BM23" s="19">
        <f t="shared" si="45"/>
        <v>11.674908229755792</v>
      </c>
      <c r="BN23" s="36">
        <f t="shared" si="46"/>
        <v>7.4342214972282578E-2</v>
      </c>
      <c r="BO23" s="17">
        <f t="shared" si="63"/>
        <v>153.88270936738289</v>
      </c>
      <c r="BP23" s="76">
        <f t="shared" si="16"/>
        <v>6.8971705656693402E-2</v>
      </c>
      <c r="BQ23" s="27">
        <v>1.5586</v>
      </c>
      <c r="BR23" s="21">
        <v>0.03</v>
      </c>
      <c r="BS23" s="21">
        <v>0.98199999999999998</v>
      </c>
      <c r="BT23" s="19">
        <f t="shared" si="47"/>
        <v>0.89805254201706497</v>
      </c>
      <c r="BU23" s="19">
        <f t="shared" si="48"/>
        <v>0.96649380909531146</v>
      </c>
      <c r="BV23" s="19">
        <f t="shared" si="49"/>
        <v>11.597925709143736</v>
      </c>
      <c r="BW23" s="19">
        <f t="shared" si="50"/>
        <v>12.564419518239047</v>
      </c>
      <c r="BX23" s="36">
        <f t="shared" si="51"/>
        <v>0.10127849418793733</v>
      </c>
      <c r="BY23" s="17">
        <f t="shared" si="64"/>
        <v>149.41886963053366</v>
      </c>
      <c r="BZ23" s="76">
        <f t="shared" si="18"/>
        <v>7.7620221179706378E-2</v>
      </c>
    </row>
    <row r="24" spans="2:78" ht="20.100000000000001" customHeight="1">
      <c r="B24" s="16"/>
      <c r="C24" s="16"/>
      <c r="D24" s="18"/>
      <c r="E24" s="38">
        <v>60</v>
      </c>
      <c r="F24" s="20">
        <f t="shared" si="19"/>
        <v>1.1945999999999999</v>
      </c>
      <c r="G24" s="21">
        <f t="shared" si="0"/>
        <v>12.288843350083114</v>
      </c>
      <c r="H24" s="30">
        <f t="shared" si="1"/>
        <v>106840.98591549294</v>
      </c>
      <c r="I24" s="19">
        <v>2.2909999999999999</v>
      </c>
      <c r="J24" s="19">
        <v>0.13100000000000001</v>
      </c>
      <c r="K24" s="19">
        <v>1.151</v>
      </c>
      <c r="L24" s="19">
        <f t="shared" si="2"/>
        <v>1.0526053725678635</v>
      </c>
      <c r="M24" s="19">
        <f t="shared" si="20"/>
        <v>2.868848291236286</v>
      </c>
      <c r="N24" s="19">
        <f t="shared" si="21"/>
        <v>0</v>
      </c>
      <c r="O24" s="19">
        <f t="shared" si="22"/>
        <v>2.868848291236286</v>
      </c>
      <c r="P24" s="36">
        <f t="shared" si="3"/>
        <v>0</v>
      </c>
      <c r="Q24" s="17">
        <f t="shared" si="52"/>
        <v>224.37072248543612</v>
      </c>
      <c r="R24" s="76">
        <f t="shared" si="5"/>
        <v>0</v>
      </c>
      <c r="S24" s="27">
        <v>2.1246999999999998</v>
      </c>
      <c r="T24" s="21">
        <v>0.10199999999999999</v>
      </c>
      <c r="U24" s="21">
        <v>1.1060000000000001</v>
      </c>
      <c r="V24" s="19">
        <f t="shared" si="6"/>
        <v>1.011452252007</v>
      </c>
      <c r="W24" s="19">
        <f t="shared" si="23"/>
        <v>2.2783070121948925</v>
      </c>
      <c r="X24" s="19">
        <f t="shared" si="24"/>
        <v>4.556614024389785</v>
      </c>
      <c r="Y24" s="19">
        <f t="shared" si="25"/>
        <v>6.834921036584678</v>
      </c>
      <c r="Z24" s="36">
        <f t="shared" si="26"/>
        <v>7.2800134324842683E-2</v>
      </c>
      <c r="AA24" s="17">
        <f t="shared" si="59"/>
        <v>211.00173246417921</v>
      </c>
      <c r="AB24" s="76">
        <f t="shared" si="8"/>
        <v>2.1595149817849671E-2</v>
      </c>
      <c r="AC24" s="27">
        <v>1.9910000000000001</v>
      </c>
      <c r="AD24" s="21">
        <v>4.3999999999999997E-2</v>
      </c>
      <c r="AE24" s="21">
        <v>1.0529999999999999</v>
      </c>
      <c r="AF24" s="19">
        <f t="shared" si="27"/>
        <v>0.96298302112420509</v>
      </c>
      <c r="AG24" s="19">
        <f t="shared" si="28"/>
        <v>1.8134518110213318</v>
      </c>
      <c r="AH24" s="19">
        <f t="shared" si="29"/>
        <v>7.2538072440853272</v>
      </c>
      <c r="AI24" s="19">
        <f t="shared" si="30"/>
        <v>9.0672590551066587</v>
      </c>
      <c r="AJ24" s="36">
        <f t="shared" si="31"/>
        <v>5.6932619902409866E-2</v>
      </c>
      <c r="AK24" s="17">
        <f t="shared" si="60"/>
        <v>200.25348251924808</v>
      </c>
      <c r="AL24" s="76">
        <f t="shared" si="10"/>
        <v>3.6223126573532133E-2</v>
      </c>
      <c r="AM24" s="27">
        <v>1.8806</v>
      </c>
      <c r="AN24" s="21">
        <v>5.5E-2</v>
      </c>
      <c r="AO24" s="21">
        <v>1.034</v>
      </c>
      <c r="AP24" s="19">
        <f t="shared" si="32"/>
        <v>0.9456072591096184</v>
      </c>
      <c r="AQ24" s="19">
        <f t="shared" si="33"/>
        <v>1.5600578321292533</v>
      </c>
      <c r="AR24" s="19">
        <f t="shared" si="34"/>
        <v>9.3603469927755185</v>
      </c>
      <c r="AS24" s="19">
        <f t="shared" si="35"/>
        <v>10.920404824904772</v>
      </c>
      <c r="AT24" s="36">
        <f t="shared" si="36"/>
        <v>0.10293113855336151</v>
      </c>
      <c r="AU24" s="17">
        <f t="shared" si="61"/>
        <v>191.37833821169087</v>
      </c>
      <c r="AV24" s="76">
        <f t="shared" si="12"/>
        <v>4.8910169668323081E-2</v>
      </c>
      <c r="AW24" s="27">
        <v>1.7374000000000001</v>
      </c>
      <c r="AX24" s="21">
        <v>4.2000000000000003E-2</v>
      </c>
      <c r="AY24" s="21">
        <v>1.0129999999999999</v>
      </c>
      <c r="AZ24" s="19">
        <f t="shared" si="37"/>
        <v>0.92640246951454863</v>
      </c>
      <c r="BA24" s="19">
        <f t="shared" si="38"/>
        <v>1.2779836044169512</v>
      </c>
      <c r="BB24" s="19">
        <f t="shared" si="39"/>
        <v>10.22386883533561</v>
      </c>
      <c r="BC24" s="19">
        <f t="shared" si="40"/>
        <v>11.501852439752561</v>
      </c>
      <c r="BD24" s="36">
        <f t="shared" si="41"/>
        <v>0.10058886953850783</v>
      </c>
      <c r="BE24" s="17">
        <f t="shared" si="62"/>
        <v>179.86637566783045</v>
      </c>
      <c r="BF24" s="76">
        <f t="shared" si="14"/>
        <v>5.6841467991864222E-2</v>
      </c>
      <c r="BG24" s="27">
        <v>1.6495</v>
      </c>
      <c r="BH24" s="21">
        <v>3.5999999999999997E-2</v>
      </c>
      <c r="BI24" s="21">
        <v>0.99399999999999999</v>
      </c>
      <c r="BJ24" s="19">
        <f t="shared" si="42"/>
        <v>0.90902670749996195</v>
      </c>
      <c r="BK24" s="19">
        <f t="shared" si="43"/>
        <v>1.1091343755912411</v>
      </c>
      <c r="BL24" s="19">
        <f t="shared" si="44"/>
        <v>11.091343755912408</v>
      </c>
      <c r="BM24" s="19">
        <f t="shared" si="45"/>
        <v>12.200478131503649</v>
      </c>
      <c r="BN24" s="36">
        <f t="shared" si="46"/>
        <v>0.10376885598976365</v>
      </c>
      <c r="BO24" s="17">
        <f t="shared" si="63"/>
        <v>172.80002435773733</v>
      </c>
      <c r="BP24" s="76">
        <f t="shared" si="16"/>
        <v>6.4186008058370853E-2</v>
      </c>
      <c r="BQ24" s="27">
        <v>1.5822000000000001</v>
      </c>
      <c r="BR24" s="21">
        <v>3.7999999999999999E-2</v>
      </c>
      <c r="BS24" s="21">
        <v>0.98199999999999998</v>
      </c>
      <c r="BT24" s="19">
        <f t="shared" si="47"/>
        <v>0.89805254201706497</v>
      </c>
      <c r="BU24" s="19">
        <f t="shared" si="48"/>
        <v>0.99598430108247071</v>
      </c>
      <c r="BV24" s="19">
        <f t="shared" si="49"/>
        <v>11.951811612989648</v>
      </c>
      <c r="BW24" s="19">
        <f t="shared" si="50"/>
        <v>12.947795914072119</v>
      </c>
      <c r="BX24" s="36">
        <f t="shared" si="51"/>
        <v>0.12828609263805396</v>
      </c>
      <c r="BY24" s="17">
        <f t="shared" si="64"/>
        <v>167.38972352532249</v>
      </c>
      <c r="BZ24" s="76">
        <f t="shared" si="18"/>
        <v>7.1401107315776133E-2</v>
      </c>
    </row>
    <row r="25" spans="2:78" ht="20.100000000000001" customHeight="1">
      <c r="B25" s="16"/>
      <c r="C25" s="16"/>
      <c r="D25" s="18"/>
      <c r="E25" s="38">
        <v>62</v>
      </c>
      <c r="F25" s="20">
        <f t="shared" si="19"/>
        <v>1.2345999999999999</v>
      </c>
      <c r="G25" s="21">
        <f t="shared" si="0"/>
        <v>12.700323120720419</v>
      </c>
      <c r="H25" s="30">
        <f t="shared" si="1"/>
        <v>110418.45070422534</v>
      </c>
      <c r="I25" s="19">
        <v>2.3144</v>
      </c>
      <c r="J25" s="19">
        <v>0.114</v>
      </c>
      <c r="K25" s="19">
        <v>1.149</v>
      </c>
      <c r="L25" s="19">
        <f t="shared" si="2"/>
        <v>1.0507763449873806</v>
      </c>
      <c r="M25" s="19">
        <f t="shared" si="20"/>
        <v>2.9175859288527932</v>
      </c>
      <c r="N25" s="19">
        <f t="shared" si="21"/>
        <v>0</v>
      </c>
      <c r="O25" s="19">
        <f t="shared" si="22"/>
        <v>2.9175859288527932</v>
      </c>
      <c r="P25" s="36">
        <f t="shared" si="3"/>
        <v>0</v>
      </c>
      <c r="Q25" s="17">
        <f t="shared" si="52"/>
        <v>249.74882788407695</v>
      </c>
      <c r="R25" s="76">
        <f t="shared" si="5"/>
        <v>0</v>
      </c>
      <c r="S25" s="27">
        <v>2.1535000000000002</v>
      </c>
      <c r="T25" s="21">
        <v>9.0999999999999998E-2</v>
      </c>
      <c r="U25" s="21">
        <v>1.083</v>
      </c>
      <c r="V25" s="19">
        <f t="shared" si="6"/>
        <v>0.99041843483144743</v>
      </c>
      <c r="W25" s="19">
        <f t="shared" si="23"/>
        <v>2.244157960627772</v>
      </c>
      <c r="X25" s="19">
        <f t="shared" si="24"/>
        <v>4.4883159212555439</v>
      </c>
      <c r="Y25" s="19">
        <f t="shared" si="25"/>
        <v>6.7324738818833154</v>
      </c>
      <c r="Z25" s="36">
        <f t="shared" si="26"/>
        <v>6.2275906870358014E-2</v>
      </c>
      <c r="AA25" s="17">
        <f t="shared" si="59"/>
        <v>235.47062066173899</v>
      </c>
      <c r="AB25" s="76">
        <f t="shared" si="8"/>
        <v>1.9061044255296512E-2</v>
      </c>
      <c r="AC25" s="27">
        <v>2.0583</v>
      </c>
      <c r="AD25" s="21">
        <v>0.05</v>
      </c>
      <c r="AE25" s="21">
        <v>1.0640000000000001</v>
      </c>
      <c r="AF25" s="19">
        <f t="shared" si="27"/>
        <v>0.97304267281686074</v>
      </c>
      <c r="AG25" s="19">
        <f t="shared" si="28"/>
        <v>1.9788248752375774</v>
      </c>
      <c r="AH25" s="19">
        <f t="shared" si="29"/>
        <v>7.9152995009503098</v>
      </c>
      <c r="AI25" s="19">
        <f t="shared" si="30"/>
        <v>9.8941243761878876</v>
      </c>
      <c r="AJ25" s="36">
        <f t="shared" si="31"/>
        <v>6.60548956552795E-2</v>
      </c>
      <c r="AK25" s="17">
        <f t="shared" si="60"/>
        <v>227.02260743882675</v>
      </c>
      <c r="AL25" s="76">
        <f t="shared" si="10"/>
        <v>3.4865688445073283E-2</v>
      </c>
      <c r="AM25" s="27">
        <v>1.9522999999999999</v>
      </c>
      <c r="AN25" s="21">
        <v>4.7E-2</v>
      </c>
      <c r="AO25" s="21">
        <v>1.044</v>
      </c>
      <c r="AP25" s="19">
        <f t="shared" si="32"/>
        <v>0.95475239701203252</v>
      </c>
      <c r="AQ25" s="19">
        <f t="shared" si="33"/>
        <v>1.7139607133701928</v>
      </c>
      <c r="AR25" s="19">
        <f t="shared" si="34"/>
        <v>10.283764280221156</v>
      </c>
      <c r="AS25" s="19">
        <f t="shared" si="35"/>
        <v>11.997724993591349</v>
      </c>
      <c r="AT25" s="36">
        <f t="shared" si="36"/>
        <v>8.9668904703148047E-2</v>
      </c>
      <c r="AU25" s="17">
        <f t="shared" si="61"/>
        <v>217.61620616121439</v>
      </c>
      <c r="AV25" s="76">
        <f t="shared" si="12"/>
        <v>4.7256426631216701E-2</v>
      </c>
      <c r="AW25" s="27">
        <v>1.8381000000000001</v>
      </c>
      <c r="AX25" s="21">
        <v>4.9000000000000002E-2</v>
      </c>
      <c r="AY25" s="21">
        <v>1.024</v>
      </c>
      <c r="AZ25" s="19">
        <f t="shared" si="37"/>
        <v>0.93646212120720429</v>
      </c>
      <c r="BA25" s="19">
        <f t="shared" si="38"/>
        <v>1.4616552152425606</v>
      </c>
      <c r="BB25" s="19">
        <f t="shared" si="39"/>
        <v>11.693241721940485</v>
      </c>
      <c r="BC25" s="19">
        <f t="shared" si="40"/>
        <v>13.154896937183045</v>
      </c>
      <c r="BD25" s="36">
        <f t="shared" si="41"/>
        <v>0.11991616735912455</v>
      </c>
      <c r="BE25" s="17">
        <f t="shared" si="62"/>
        <v>207.48213987910756</v>
      </c>
      <c r="BF25" s="76">
        <f t="shared" si="14"/>
        <v>5.63578230336053E-2</v>
      </c>
      <c r="BG25" s="27">
        <v>1.7060999999999999</v>
      </c>
      <c r="BH25" s="21">
        <v>3.4000000000000002E-2</v>
      </c>
      <c r="BI25" s="21">
        <v>1.002</v>
      </c>
      <c r="BJ25" s="19">
        <f t="shared" si="42"/>
        <v>0.9163428178218932</v>
      </c>
      <c r="BK25" s="19">
        <f t="shared" si="43"/>
        <v>1.20573305199309</v>
      </c>
      <c r="BL25" s="19">
        <f t="shared" si="44"/>
        <v>12.057330519930897</v>
      </c>
      <c r="BM25" s="19">
        <f t="shared" si="45"/>
        <v>13.263063571923986</v>
      </c>
      <c r="BN25" s="36">
        <f t="shared" si="46"/>
        <v>9.9587795626626605E-2</v>
      </c>
      <c r="BO25" s="17">
        <f t="shared" si="63"/>
        <v>195.76850809943934</v>
      </c>
      <c r="BP25" s="76">
        <f t="shared" si="16"/>
        <v>6.1589734922056279E-2</v>
      </c>
      <c r="BQ25" s="27">
        <v>1.6367</v>
      </c>
      <c r="BR25" s="21">
        <v>4.2999999999999997E-2</v>
      </c>
      <c r="BS25" s="21">
        <v>0.98699999999999999</v>
      </c>
      <c r="BT25" s="19">
        <f t="shared" si="47"/>
        <v>0.90262511096827203</v>
      </c>
      <c r="BU25" s="19">
        <f t="shared" si="48"/>
        <v>1.0766616084484939</v>
      </c>
      <c r="BV25" s="19">
        <f t="shared" si="49"/>
        <v>12.919939301381927</v>
      </c>
      <c r="BW25" s="19">
        <f t="shared" si="50"/>
        <v>13.99660090983042</v>
      </c>
      <c r="BX25" s="36">
        <f t="shared" si="51"/>
        <v>0.14664787230558934</v>
      </c>
      <c r="BY25" s="17">
        <f t="shared" si="64"/>
        <v>189.60997745164411</v>
      </c>
      <c r="BZ25" s="76">
        <f t="shared" si="18"/>
        <v>6.81395540204464E-2</v>
      </c>
    </row>
    <row r="26" spans="2:78" ht="20.100000000000001" customHeight="1" thickBot="1">
      <c r="B26" s="16"/>
      <c r="C26" s="16"/>
      <c r="D26" s="18"/>
      <c r="E26" s="38">
        <v>64</v>
      </c>
      <c r="F26" s="24">
        <f t="shared" si="19"/>
        <v>1.2746</v>
      </c>
      <c r="G26" s="25">
        <f t="shared" si="0"/>
        <v>13.111802891357724</v>
      </c>
      <c r="H26" s="31">
        <f t="shared" si="1"/>
        <v>113995.91549295773</v>
      </c>
      <c r="I26" s="19">
        <v>2.37</v>
      </c>
      <c r="J26" s="19">
        <v>0.11899999999999999</v>
      </c>
      <c r="K26" s="19">
        <v>1.1579999999999999</v>
      </c>
      <c r="L26" s="35">
        <f t="shared" si="2"/>
        <v>1.0590069690995532</v>
      </c>
      <c r="M26" s="35">
        <f t="shared" si="20"/>
        <v>3.1075674793208523</v>
      </c>
      <c r="N26" s="35">
        <f t="shared" si="21"/>
        <v>0</v>
      </c>
      <c r="O26" s="35">
        <f t="shared" si="22"/>
        <v>3.1075674793208523</v>
      </c>
      <c r="P26" s="37">
        <f t="shared" si="3"/>
        <v>0</v>
      </c>
      <c r="Q26" s="17">
        <f t="shared" ref="Q26:Q27" si="65">0.5926*0.5*$C$6*$F26^3*($C$7*I26*2+$C$7)*$C$8</f>
        <v>280.24795864964767</v>
      </c>
      <c r="R26" s="76">
        <f t="shared" ref="R26:R27" si="66">N26/Q26</f>
        <v>0</v>
      </c>
      <c r="S26" s="28">
        <v>2.2816000000000001</v>
      </c>
      <c r="T26" s="25">
        <v>5.5E-2</v>
      </c>
      <c r="U26" s="25">
        <v>1.097</v>
      </c>
      <c r="V26" s="35">
        <f t="shared" si="6"/>
        <v>1.0032216278948272</v>
      </c>
      <c r="W26" s="35">
        <f t="shared" si="23"/>
        <v>2.5846338546326986</v>
      </c>
      <c r="X26" s="35">
        <f t="shared" si="24"/>
        <v>5.1692677092653971</v>
      </c>
      <c r="Y26" s="35">
        <f t="shared" si="25"/>
        <v>7.7539015638980953</v>
      </c>
      <c r="Z26" s="37">
        <f t="shared" si="26"/>
        <v>3.8618704384692934E-2</v>
      </c>
      <c r="AA26" s="17">
        <f t="shared" si="59"/>
        <v>271.61593093374904</v>
      </c>
      <c r="AB26" s="76">
        <f t="shared" si="8"/>
        <v>1.9031533575717453E-2</v>
      </c>
      <c r="AC26" s="28">
        <v>2.1518999999999999</v>
      </c>
      <c r="AD26" s="25">
        <v>4.2000000000000003E-2</v>
      </c>
      <c r="AE26" s="25">
        <v>1.079</v>
      </c>
      <c r="AF26" s="35">
        <f t="shared" si="27"/>
        <v>0.9867603796704818</v>
      </c>
      <c r="AG26" s="35">
        <f t="shared" si="28"/>
        <v>2.2243023341127888</v>
      </c>
      <c r="AH26" s="35">
        <f t="shared" si="29"/>
        <v>8.8972093364511551</v>
      </c>
      <c r="AI26" s="35">
        <f t="shared" si="30"/>
        <v>11.121511670563944</v>
      </c>
      <c r="AJ26" s="37">
        <f t="shared" si="31"/>
        <v>5.706159807028955E-2</v>
      </c>
      <c r="AK26" s="17">
        <f t="shared" si="60"/>
        <v>258.9510667397214</v>
      </c>
      <c r="AL26" s="76">
        <f t="shared" si="10"/>
        <v>3.4358651031910895E-2</v>
      </c>
      <c r="AM26" s="28">
        <v>2.0571999999999999</v>
      </c>
      <c r="AN26" s="25">
        <v>0.05</v>
      </c>
      <c r="AO26" s="25">
        <v>1.056</v>
      </c>
      <c r="AP26" s="35">
        <f t="shared" si="32"/>
        <v>0.96572656249492939</v>
      </c>
      <c r="AQ26" s="35">
        <f t="shared" si="33"/>
        <v>1.9470971666285271</v>
      </c>
      <c r="AR26" s="35">
        <f t="shared" si="34"/>
        <v>11.682582999771162</v>
      </c>
      <c r="AS26" s="35">
        <f t="shared" si="35"/>
        <v>13.629680166399689</v>
      </c>
      <c r="AT26" s="37">
        <f t="shared" si="36"/>
        <v>9.7597984784124861E-2</v>
      </c>
      <c r="AU26" s="17">
        <f t="shared" si="61"/>
        <v>249.70386057800656</v>
      </c>
      <c r="AV26" s="76">
        <f t="shared" si="12"/>
        <v>4.6785752421803529E-2</v>
      </c>
      <c r="AW26" s="28">
        <v>1.9141999999999999</v>
      </c>
      <c r="AX26" s="25">
        <v>0.04</v>
      </c>
      <c r="AY26" s="25">
        <v>1.032</v>
      </c>
      <c r="AZ26" s="35">
        <f t="shared" si="37"/>
        <v>0.94377823152913554</v>
      </c>
      <c r="BA26" s="35">
        <f t="shared" si="38"/>
        <v>1.6100552356032118</v>
      </c>
      <c r="BB26" s="35">
        <f t="shared" si="39"/>
        <v>12.880441884825695</v>
      </c>
      <c r="BC26" s="35">
        <f t="shared" si="40"/>
        <v>14.490497120428907</v>
      </c>
      <c r="BD26" s="37">
        <f t="shared" si="41"/>
        <v>9.9426266592753096E-2</v>
      </c>
      <c r="BE26" s="17">
        <f t="shared" si="62"/>
        <v>235.74028633170008</v>
      </c>
      <c r="BF26" s="76">
        <f t="shared" si="14"/>
        <v>5.4638271995233668E-2</v>
      </c>
      <c r="BG26" s="28">
        <v>1.7738</v>
      </c>
      <c r="BH26" s="25">
        <v>3.6999999999999998E-2</v>
      </c>
      <c r="BI26" s="25">
        <v>1.016</v>
      </c>
      <c r="BJ26" s="35">
        <f t="shared" si="42"/>
        <v>0.92914601088527293</v>
      </c>
      <c r="BK26" s="35">
        <f t="shared" si="43"/>
        <v>1.3399959141158344</v>
      </c>
      <c r="BL26" s="35">
        <f t="shared" si="44"/>
        <v>13.399959141158343</v>
      </c>
      <c r="BM26" s="35">
        <f t="shared" si="45"/>
        <v>14.739955055274176</v>
      </c>
      <c r="BN26" s="37">
        <f t="shared" si="46"/>
        <v>0.11142455267366187</v>
      </c>
      <c r="BO26" s="17">
        <f t="shared" si="63"/>
        <v>222.03059525350827</v>
      </c>
      <c r="BP26" s="76">
        <f t="shared" si="16"/>
        <v>6.0351858832151703E-2</v>
      </c>
      <c r="BQ26" s="28">
        <v>1.6809000000000001</v>
      </c>
      <c r="BR26" s="25">
        <v>4.3999999999999997E-2</v>
      </c>
      <c r="BS26" s="25">
        <v>0.997</v>
      </c>
      <c r="BT26" s="35">
        <f t="shared" si="47"/>
        <v>0.91177024887068614</v>
      </c>
      <c r="BU26" s="35">
        <f t="shared" si="48"/>
        <v>1.1587262031506149</v>
      </c>
      <c r="BV26" s="35">
        <f t="shared" si="49"/>
        <v>13.904714437807378</v>
      </c>
      <c r="BW26" s="35">
        <f t="shared" si="50"/>
        <v>15.063440640957992</v>
      </c>
      <c r="BX26" s="37">
        <f t="shared" si="51"/>
        <v>0.15311438645404538</v>
      </c>
      <c r="BY26" s="17">
        <f t="shared" si="64"/>
        <v>212.95915436202665</v>
      </c>
      <c r="BZ26" s="76">
        <f t="shared" si="18"/>
        <v>6.5292870266424982E-2</v>
      </c>
    </row>
    <row r="27" spans="2:78" ht="20.100000000000001" customHeight="1">
      <c r="B27" s="16"/>
      <c r="C27" s="16"/>
      <c r="D27" s="18"/>
      <c r="E27" s="38">
        <v>66</v>
      </c>
      <c r="F27" s="20">
        <f>0.02*E27-0.0054</f>
        <v>1.3146</v>
      </c>
      <c r="G27" s="20">
        <f t="shared" si="0"/>
        <v>13.523282661995031</v>
      </c>
      <c r="H27" s="29">
        <f t="shared" si="1"/>
        <v>117573.38028169014</v>
      </c>
      <c r="I27" s="19">
        <v>2.3906999999999998</v>
      </c>
      <c r="J27" s="19">
        <v>0.13</v>
      </c>
      <c r="K27" s="19">
        <v>1.153</v>
      </c>
      <c r="L27" s="19">
        <f t="shared" si="2"/>
        <v>1.0544344001483461</v>
      </c>
      <c r="M27" s="19">
        <f>4*PI()^2*$C$13*SQRT($C$11*$C$2)*($C$7*I27*K27)^2</f>
        <v>3.1348411198002046</v>
      </c>
      <c r="N27" s="19">
        <f>4*PI()^2*N$1*SQRT($C$11*$C$2)*($C$7*I27*K27)^2</f>
        <v>0</v>
      </c>
      <c r="O27" s="19">
        <f>M27+N27</f>
        <v>3.1348411198002046</v>
      </c>
      <c r="P27" s="36">
        <f t="shared" si="3"/>
        <v>0</v>
      </c>
      <c r="Q27" s="17">
        <f t="shared" si="65"/>
        <v>309.68682171462882</v>
      </c>
      <c r="R27" s="76">
        <f t="shared" si="66"/>
        <v>0</v>
      </c>
      <c r="S27" s="22">
        <v>2.3176000000000001</v>
      </c>
      <c r="T27" s="19">
        <v>0.08</v>
      </c>
      <c r="U27" s="19">
        <v>1.129</v>
      </c>
      <c r="V27" s="19">
        <f t="shared" si="6"/>
        <v>1.0324860691825524</v>
      </c>
      <c r="W27" s="19">
        <f>4*PI()^2*$C$13*SQRT($C$11*$C$2)*($C$7*S27*U27)^2</f>
        <v>2.8246952871892792</v>
      </c>
      <c r="X27" s="19">
        <f>4*PI()^2*X$1*SQRT($C$11*$C$2)*($C$7*S27*U27)^2</f>
        <v>5.6493905743785584</v>
      </c>
      <c r="Y27" s="19">
        <f>W27+X27</f>
        <v>8.4740858615678381</v>
      </c>
      <c r="Z27" s="36">
        <f>2*PI()^2*X$1*2*SQRT($C$2*$C$11)*T27*$C$7^2*U27^2/SQRT(2)</f>
        <v>5.9497624408489096E-2</v>
      </c>
      <c r="AA27" s="17">
        <f t="shared" si="59"/>
        <v>301.85546368116314</v>
      </c>
      <c r="AB27" s="76">
        <f t="shared" si="8"/>
        <v>1.8715548512800037E-2</v>
      </c>
      <c r="AC27" s="26">
        <v>2.2349999999999999</v>
      </c>
      <c r="AD27" s="20">
        <v>4.5999999999999999E-2</v>
      </c>
      <c r="AE27" s="20">
        <v>1.0900000000000001</v>
      </c>
      <c r="AF27" s="19">
        <f t="shared" si="27"/>
        <v>0.99682003136313735</v>
      </c>
      <c r="AG27" s="19">
        <f>4*PI()^2*$C$13*SQRT($C$11*$C$2)*($C$7*AC27*AE27)^2</f>
        <v>2.4485828758085031</v>
      </c>
      <c r="AH27" s="19">
        <f>4*PI()^2*AH$1*SQRT($C$11*$C$2)*($C$7*AC27*AE27)^2</f>
        <v>9.7943315032340124</v>
      </c>
      <c r="AI27" s="19">
        <f>AG27+AH27</f>
        <v>12.242914379042515</v>
      </c>
      <c r="AJ27" s="36">
        <f>2*PI()^2*AH$1*2*SQRT($C$2*$C$11)*AD27*$C$7^2*AE27^2/SQRT(2)</f>
        <v>6.3776778476202139E-2</v>
      </c>
      <c r="AK27" s="17">
        <f t="shared" si="60"/>
        <v>293.00635049970936</v>
      </c>
      <c r="AL27" s="76">
        <f t="shared" si="10"/>
        <v>3.3427028071337753E-2</v>
      </c>
      <c r="AM27" s="26">
        <v>2.1095999999999999</v>
      </c>
      <c r="AN27" s="20">
        <v>6.2E-2</v>
      </c>
      <c r="AO27" s="20">
        <v>1.069</v>
      </c>
      <c r="AP27" s="19">
        <f t="shared" si="32"/>
        <v>0.97761524176806769</v>
      </c>
      <c r="AQ27" s="19">
        <f>4*PI()^2*$C$13*SQRT($C$11*$C$2)*($C$7*AM27*AO27)^2</f>
        <v>2.0982749751499932</v>
      </c>
      <c r="AR27" s="19">
        <f>4*PI()^2*AR$1*SQRT($C$11*$C$2)*($C$7*AM27*AO27)^2</f>
        <v>12.58964985089996</v>
      </c>
      <c r="AS27" s="19">
        <f>AQ27+AR27</f>
        <v>14.687924826049953</v>
      </c>
      <c r="AT27" s="36">
        <f>2*PI()^2*AR$1*2*SQRT($C$2*$C$11)*AN27*$C$7^2*AO27^2/SQRT(2)</f>
        <v>0.12401953811505072</v>
      </c>
      <c r="AU27" s="17">
        <f t="shared" si="61"/>
        <v>279.57198254626752</v>
      </c>
      <c r="AV27" s="76">
        <f t="shared" si="12"/>
        <v>4.5031872422396431E-2</v>
      </c>
      <c r="AW27" s="26">
        <v>1.9679</v>
      </c>
      <c r="AX27" s="20">
        <v>4.9000000000000002E-2</v>
      </c>
      <c r="AY27" s="20">
        <v>1.0409999999999999</v>
      </c>
      <c r="AZ27" s="19">
        <f t="shared" si="37"/>
        <v>0.9520088556413081</v>
      </c>
      <c r="BA27" s="19">
        <f>4*PI()^2*$C$13*SQRT($C$11*$C$2)*($C$7*AW27*AY27)^2</f>
        <v>1.7314671946624791</v>
      </c>
      <c r="BB27" s="19">
        <f>4*PI()^2*BB$1*SQRT($C$11*$C$2)*($C$7*AW27*AY27)^2</f>
        <v>13.851737557299833</v>
      </c>
      <c r="BC27" s="19">
        <f>BA27+BB27</f>
        <v>15.583204751962311</v>
      </c>
      <c r="BD27" s="36">
        <f>2*PI()^2*BB$1*2*SQRT($C$2*$C$11)*AX27*$C$7^2*AY27^2/SQRT(2)</f>
        <v>0.1239308091734919</v>
      </c>
      <c r="BE27" s="17">
        <f t="shared" si="62"/>
        <v>264.39136102311988</v>
      </c>
      <c r="BF27" s="76">
        <f t="shared" si="14"/>
        <v>5.239103692230155E-2</v>
      </c>
      <c r="BG27" s="22">
        <v>1.8314999999999999</v>
      </c>
      <c r="BH27" s="20">
        <v>4.4999999999999998E-2</v>
      </c>
      <c r="BI27" s="20">
        <v>1.0209999999999999</v>
      </c>
      <c r="BJ27" s="19">
        <f t="shared" si="42"/>
        <v>0.93371857983647988</v>
      </c>
      <c r="BK27" s="19">
        <f>4*PI()^2*$C$13*SQRT($C$11*$C$2)*($C$7*BG27*BI27)^2</f>
        <v>1.4426868966311575</v>
      </c>
      <c r="BL27" s="19">
        <f>4*PI()^2*BL$1*SQRT($C$11*$C$2)*($C$7*BG27*BI27)^2</f>
        <v>14.426868966311572</v>
      </c>
      <c r="BM27" s="19">
        <f>BK27+BL27</f>
        <v>15.869555862942729</v>
      </c>
      <c r="BN27" s="36">
        <f>2*PI()^2*BL$1*2*SQRT($C$2*$C$11)*BH27*$C$7^2*BI27^2/SQRT(2)</f>
        <v>0.13685345221078127</v>
      </c>
      <c r="BO27" s="17">
        <f t="shared" si="63"/>
        <v>249.77853974042867</v>
      </c>
      <c r="BP27" s="76">
        <f t="shared" si="16"/>
        <v>5.7758640839617605E-2</v>
      </c>
      <c r="BQ27" s="26">
        <v>1.7230000000000001</v>
      </c>
      <c r="BR27" s="20">
        <v>4.1000000000000002E-2</v>
      </c>
      <c r="BS27" s="20">
        <v>1</v>
      </c>
      <c r="BT27" s="19">
        <f t="shared" si="47"/>
        <v>0.91451379024141033</v>
      </c>
      <c r="BU27" s="19">
        <f>4*PI()^2*$C$13*SQRT($C$11*$C$2)*($C$7*BQ27*BS27)^2</f>
        <v>1.224834221742972</v>
      </c>
      <c r="BV27" s="19">
        <f>4*PI()^2*BV$1*SQRT($C$11*$C$2)*($C$7*BQ27*BS27)^2</f>
        <v>14.698010660915662</v>
      </c>
      <c r="BW27" s="19">
        <f>BU27+BV27</f>
        <v>15.922844882658634</v>
      </c>
      <c r="BX27" s="36">
        <f>2*PI()^2*BV$1*2*SQRT($C$2*$C$11)*BR27*$C$7^2*BS27^2/SQRT(2)</f>
        <v>0.14353468549662529</v>
      </c>
      <c r="BY27" s="17">
        <f t="shared" si="64"/>
        <v>238.15470462919706</v>
      </c>
      <c r="BZ27" s="76">
        <f t="shared" si="18"/>
        <v>6.171623056449891E-2</v>
      </c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>
      <c r="B29" s="16"/>
      <c r="C29" s="16"/>
      <c r="D29" s="18"/>
      <c r="E29" s="41"/>
      <c r="F29" s="8"/>
      <c r="G29" s="17"/>
      <c r="H29" s="42"/>
      <c r="I29" s="17"/>
      <c r="J29" s="17"/>
      <c r="K29" s="17"/>
      <c r="L29" s="3"/>
      <c r="M29" s="3"/>
      <c r="N29" s="3"/>
      <c r="O29" s="3"/>
      <c r="P29" s="17"/>
      <c r="Q29" s="17"/>
      <c r="R29" s="17"/>
      <c r="S29" s="17"/>
      <c r="T29" s="17"/>
      <c r="U29" s="17"/>
      <c r="V29" s="3"/>
      <c r="W29" s="3"/>
      <c r="X29" s="3"/>
      <c r="Y29" s="3"/>
      <c r="Z29" s="17"/>
      <c r="AA29" s="17"/>
      <c r="AB29" s="17"/>
      <c r="AC29" s="17"/>
      <c r="AD29" s="17"/>
      <c r="AE29" s="17"/>
      <c r="AF29" s="3"/>
      <c r="AG29" s="3"/>
      <c r="AH29" s="3"/>
      <c r="AI29" s="3"/>
      <c r="AJ29" s="17"/>
      <c r="AK29" s="17"/>
      <c r="AL29" s="17"/>
      <c r="AM29" s="17"/>
      <c r="AN29" s="17"/>
      <c r="AO29" s="17"/>
      <c r="AP29" s="3"/>
      <c r="AQ29" s="3"/>
      <c r="AR29" s="3"/>
      <c r="AS29" s="3"/>
      <c r="AT29" s="17"/>
      <c r="AU29" s="17"/>
      <c r="AV29" s="17"/>
      <c r="AW29" s="17"/>
      <c r="AX29" s="17"/>
      <c r="AY29" s="17"/>
      <c r="AZ29" s="3"/>
      <c r="BA29" s="3"/>
      <c r="BB29" s="3"/>
      <c r="BC29" s="3"/>
      <c r="BD29" s="17"/>
      <c r="BE29" s="17"/>
      <c r="BF29" s="17"/>
      <c r="BG29" s="17"/>
      <c r="BH29" s="17"/>
      <c r="BI29" s="17"/>
      <c r="BJ29" s="3"/>
      <c r="BK29" s="3"/>
      <c r="BL29" s="3"/>
      <c r="BM29" s="3"/>
      <c r="BN29" s="17"/>
      <c r="BO29" s="17"/>
      <c r="BP29" s="17"/>
      <c r="BQ29" s="17"/>
      <c r="BR29" s="17"/>
      <c r="BS29" s="17"/>
      <c r="BT29" s="3"/>
      <c r="BU29" s="3"/>
      <c r="BV29" s="3"/>
      <c r="BW29" s="3"/>
      <c r="BX29" s="17"/>
      <c r="BY29" s="17"/>
      <c r="BZ29" s="17"/>
    </row>
    <row r="30" spans="2:78" ht="20.100000000000001" customHeight="1" thickBot="1">
      <c r="B30" s="18"/>
      <c r="C30" s="18"/>
      <c r="D30" s="18"/>
    </row>
    <row r="31" spans="2:78" ht="20.100000000000001" customHeight="1" thickBot="1">
      <c r="B31" s="40" t="s">
        <v>34</v>
      </c>
      <c r="C31" s="40"/>
      <c r="D31" s="2"/>
      <c r="E31" s="84" t="s">
        <v>19</v>
      </c>
      <c r="F31" s="85"/>
      <c r="G31" s="85"/>
      <c r="H31" s="86"/>
      <c r="I31" s="81" t="s">
        <v>21</v>
      </c>
      <c r="J31" s="82"/>
      <c r="K31" s="82"/>
      <c r="L31" s="82"/>
      <c r="M31" s="83"/>
      <c r="N31" s="79">
        <v>0</v>
      </c>
      <c r="O31" s="80"/>
      <c r="P31" s="32"/>
      <c r="Q31" s="77"/>
      <c r="R31" s="77"/>
      <c r="S31" s="81" t="s">
        <v>21</v>
      </c>
      <c r="T31" s="82"/>
      <c r="U31" s="82"/>
      <c r="V31" s="82"/>
      <c r="W31" s="83"/>
      <c r="X31" s="79">
        <v>0.04</v>
      </c>
      <c r="Y31" s="80"/>
      <c r="Z31" s="32"/>
      <c r="AA31" s="77"/>
      <c r="AB31" s="77"/>
      <c r="AC31" s="81" t="s">
        <v>21</v>
      </c>
      <c r="AD31" s="82"/>
      <c r="AE31" s="82"/>
      <c r="AF31" s="82"/>
      <c r="AG31" s="83"/>
      <c r="AH31" s="79">
        <v>0.08</v>
      </c>
      <c r="AI31" s="80"/>
      <c r="AJ31" s="32"/>
      <c r="AK31" s="77"/>
      <c r="AL31" s="77"/>
      <c r="AM31" s="81" t="s">
        <v>21</v>
      </c>
      <c r="AN31" s="82"/>
      <c r="AO31" s="82"/>
      <c r="AP31" s="82"/>
      <c r="AQ31" s="83"/>
      <c r="AR31" s="79">
        <v>0.12</v>
      </c>
      <c r="AS31" s="80"/>
      <c r="AT31" s="32"/>
      <c r="AU31" s="77"/>
      <c r="AV31" s="77"/>
      <c r="AW31" s="81" t="s">
        <v>21</v>
      </c>
      <c r="AX31" s="82"/>
      <c r="AY31" s="82"/>
      <c r="AZ31" s="82"/>
      <c r="BA31" s="83"/>
      <c r="BB31" s="79">
        <v>0.16</v>
      </c>
      <c r="BC31" s="80"/>
      <c r="BD31" s="32"/>
      <c r="BE31" s="77"/>
      <c r="BF31" s="77"/>
      <c r="BG31" s="81" t="s">
        <v>21</v>
      </c>
      <c r="BH31" s="82"/>
      <c r="BI31" s="82"/>
      <c r="BJ31" s="82"/>
      <c r="BK31" s="83"/>
      <c r="BL31" s="79">
        <v>0.2</v>
      </c>
      <c r="BM31" s="80"/>
      <c r="BN31" s="32"/>
      <c r="BO31" s="77"/>
      <c r="BP31" s="77"/>
      <c r="BQ31" s="81" t="s">
        <v>21</v>
      </c>
      <c r="BR31" s="82"/>
      <c r="BS31" s="82"/>
      <c r="BT31" s="82"/>
      <c r="BU31" s="83"/>
      <c r="BV31" s="79">
        <v>0.24</v>
      </c>
      <c r="BW31" s="80"/>
      <c r="BX31" s="32"/>
      <c r="BY31" s="77"/>
      <c r="BZ31" s="77"/>
    </row>
    <row r="32" spans="2:78" ht="20.100000000000001" customHeight="1">
      <c r="B32" s="4" t="s">
        <v>1</v>
      </c>
      <c r="C32" s="5">
        <v>600</v>
      </c>
      <c r="D32" s="2"/>
      <c r="E32" s="22" t="s">
        <v>25</v>
      </c>
      <c r="F32" s="19" t="s">
        <v>27</v>
      </c>
      <c r="G32" s="39" t="s">
        <v>0</v>
      </c>
      <c r="H32" s="23" t="s">
        <v>28</v>
      </c>
      <c r="I32" s="22" t="s">
        <v>29</v>
      </c>
      <c r="J32" s="19" t="s">
        <v>23</v>
      </c>
      <c r="K32" s="19" t="s">
        <v>26</v>
      </c>
      <c r="L32" s="39" t="s">
        <v>18</v>
      </c>
      <c r="M32" s="19" t="s">
        <v>30</v>
      </c>
      <c r="N32" s="19" t="s">
        <v>31</v>
      </c>
      <c r="O32" s="19" t="s">
        <v>32</v>
      </c>
      <c r="P32" s="23" t="s">
        <v>20</v>
      </c>
      <c r="Q32" s="75" t="s">
        <v>67</v>
      </c>
      <c r="R32" s="75" t="s">
        <v>68</v>
      </c>
      <c r="S32" s="22" t="s">
        <v>9</v>
      </c>
      <c r="T32" s="19" t="s">
        <v>23</v>
      </c>
      <c r="U32" s="19" t="s">
        <v>26</v>
      </c>
      <c r="V32" s="39" t="s">
        <v>18</v>
      </c>
      <c r="W32" s="19" t="s">
        <v>30</v>
      </c>
      <c r="X32" s="19" t="s">
        <v>31</v>
      </c>
      <c r="Y32" s="19" t="s">
        <v>32</v>
      </c>
      <c r="Z32" s="23" t="s">
        <v>20</v>
      </c>
      <c r="AA32" s="75" t="s">
        <v>67</v>
      </c>
      <c r="AB32" s="75" t="s">
        <v>68</v>
      </c>
      <c r="AC32" s="22" t="s">
        <v>10</v>
      </c>
      <c r="AD32" s="19" t="s">
        <v>23</v>
      </c>
      <c r="AE32" s="19" t="s">
        <v>26</v>
      </c>
      <c r="AF32" s="39" t="s">
        <v>18</v>
      </c>
      <c r="AG32" s="19" t="s">
        <v>30</v>
      </c>
      <c r="AH32" s="19" t="s">
        <v>31</v>
      </c>
      <c r="AI32" s="19" t="s">
        <v>32</v>
      </c>
      <c r="AJ32" s="23" t="s">
        <v>20</v>
      </c>
      <c r="AK32" s="75" t="s">
        <v>67</v>
      </c>
      <c r="AL32" s="75" t="s">
        <v>68</v>
      </c>
      <c r="AM32" s="22" t="s">
        <v>11</v>
      </c>
      <c r="AN32" s="19" t="s">
        <v>23</v>
      </c>
      <c r="AO32" s="19" t="s">
        <v>26</v>
      </c>
      <c r="AP32" s="39" t="s">
        <v>18</v>
      </c>
      <c r="AQ32" s="19" t="s">
        <v>30</v>
      </c>
      <c r="AR32" s="19" t="s">
        <v>31</v>
      </c>
      <c r="AS32" s="19" t="s">
        <v>32</v>
      </c>
      <c r="AT32" s="23" t="s">
        <v>20</v>
      </c>
      <c r="AU32" s="75" t="s">
        <v>67</v>
      </c>
      <c r="AV32" s="75" t="s">
        <v>68</v>
      </c>
      <c r="AW32" s="22" t="s">
        <v>12</v>
      </c>
      <c r="AX32" s="19" t="s">
        <v>23</v>
      </c>
      <c r="AY32" s="19" t="s">
        <v>26</v>
      </c>
      <c r="AZ32" s="39" t="s">
        <v>18</v>
      </c>
      <c r="BA32" s="19" t="s">
        <v>30</v>
      </c>
      <c r="BB32" s="19" t="s">
        <v>31</v>
      </c>
      <c r="BC32" s="19" t="s">
        <v>32</v>
      </c>
      <c r="BD32" s="23" t="s">
        <v>20</v>
      </c>
      <c r="BE32" s="75" t="s">
        <v>67</v>
      </c>
      <c r="BF32" s="75" t="s">
        <v>68</v>
      </c>
      <c r="BG32" s="22" t="s">
        <v>13</v>
      </c>
      <c r="BH32" s="19" t="s">
        <v>23</v>
      </c>
      <c r="BI32" s="19" t="s">
        <v>26</v>
      </c>
      <c r="BJ32" s="39" t="s">
        <v>18</v>
      </c>
      <c r="BK32" s="19" t="s">
        <v>30</v>
      </c>
      <c r="BL32" s="19" t="s">
        <v>31</v>
      </c>
      <c r="BM32" s="19" t="s">
        <v>32</v>
      </c>
      <c r="BN32" s="23" t="s">
        <v>20</v>
      </c>
      <c r="BO32" s="75" t="s">
        <v>67</v>
      </c>
      <c r="BP32" s="75" t="s">
        <v>68</v>
      </c>
      <c r="BQ32" s="22" t="s">
        <v>14</v>
      </c>
      <c r="BR32" s="19" t="s">
        <v>23</v>
      </c>
      <c r="BS32" s="19" t="s">
        <v>26</v>
      </c>
      <c r="BT32" s="39" t="s">
        <v>18</v>
      </c>
      <c r="BU32" s="19" t="s">
        <v>30</v>
      </c>
      <c r="BV32" s="19" t="s">
        <v>31</v>
      </c>
      <c r="BW32" s="19" t="s">
        <v>32</v>
      </c>
      <c r="BX32" s="23" t="s">
        <v>20</v>
      </c>
      <c r="BY32" s="75" t="s">
        <v>67</v>
      </c>
      <c r="BZ32" s="75" t="s">
        <v>68</v>
      </c>
    </row>
    <row r="33" spans="2:78" ht="20.100000000000001" customHeight="1">
      <c r="B33" s="6" t="s">
        <v>24</v>
      </c>
      <c r="C33" s="7">
        <v>20.5</v>
      </c>
      <c r="D33" s="2"/>
      <c r="E33" s="38">
        <v>18</v>
      </c>
      <c r="F33" s="20">
        <f>0.02*E33-0.0054</f>
        <v>0.35459999999999997</v>
      </c>
      <c r="G33" s="20">
        <f t="shared" ref="G33:G57" si="67">F33/$C$14/$C$7</f>
        <v>3.6477681666997088</v>
      </c>
      <c r="H33" s="29">
        <f t="shared" ref="H33:H57" si="68">F33*$C$7/$C$5</f>
        <v>31714.225352112673</v>
      </c>
      <c r="I33" s="22">
        <v>0.48370000000000002</v>
      </c>
      <c r="J33" s="19">
        <v>2.3E-2</v>
      </c>
      <c r="K33" s="19">
        <v>1.1499999999999999</v>
      </c>
      <c r="L33" s="19">
        <f t="shared" ref="L33:L57" si="69">K33/$C$14</f>
        <v>1.0516908587776219</v>
      </c>
      <c r="M33" s="19">
        <f>4*PI()^2*$C$13*SQRT($C$11*$C$2)*($C$7*I33*K33)^2</f>
        <v>0.12765993312609469</v>
      </c>
      <c r="N33" s="19">
        <f>4*PI()^2*N$1*SQRT($C$11*$C$2)*($C$7*I33*K33)^2</f>
        <v>0</v>
      </c>
      <c r="O33" s="19">
        <f>M33+N33</f>
        <v>0.12765993312609469</v>
      </c>
      <c r="P33" s="36">
        <f t="shared" ref="P33:P57" si="70">2*PI()^2*N$1*2*SQRT($C$2*$C$11)*J33*$C$7^2*K33^2/SQRT(2)</f>
        <v>0</v>
      </c>
      <c r="Q33" s="17">
        <f t="shared" ref="Q33:Q37" si="71">0.5926*0.5*$C$6*$F33^3*($C$7*I33*2+$C$7)*$C$8</f>
        <v>2.0683197732783336</v>
      </c>
      <c r="R33" s="76">
        <f t="shared" ref="R33:R57" si="72">N33/Q33</f>
        <v>0</v>
      </c>
      <c r="S33" s="22">
        <v>0.19539999999999999</v>
      </c>
      <c r="T33" s="19">
        <v>0.01</v>
      </c>
      <c r="U33" s="19">
        <v>1.278</v>
      </c>
      <c r="V33" s="19">
        <f t="shared" ref="V33:V57" si="73">U33/$C$14</f>
        <v>1.1687486239285225</v>
      </c>
      <c r="W33" s="19">
        <f>4*PI()^2*$C$13*SQRT($C$11*$C$2)*($C$7*S33*U33)^2</f>
        <v>2.572868462365642E-2</v>
      </c>
      <c r="X33" s="19">
        <f>4*PI()^2*X$1*SQRT($C$11*$C$2)*($C$7*S33*U33)^2</f>
        <v>5.145736924731284E-2</v>
      </c>
      <c r="Y33" s="19">
        <f>W33+X33</f>
        <v>7.718605387096926E-2</v>
      </c>
      <c r="Z33" s="36">
        <f>2*PI()^2*X$1*2*SQRT($C$2*$C$11)*T33*$C$7^2*U33^2/SQRT(2)</f>
        <v>9.5297928970191122E-3</v>
      </c>
      <c r="AA33" s="17">
        <f t="shared" ref="AA33:AA37" si="74">0.5926*0.5*$C$6*$F33^3*($C$7*S33*2+$C$7)*$C$8</f>
        <v>1.4621424929732167</v>
      </c>
      <c r="AB33" s="76">
        <f t="shared" ref="AB33:AB57" si="75">X33/AA33</f>
        <v>3.519312891500475E-2</v>
      </c>
      <c r="AC33" s="26">
        <v>0</v>
      </c>
      <c r="AD33" s="20">
        <v>0</v>
      </c>
      <c r="AE33" s="20">
        <v>0</v>
      </c>
      <c r="AF33" s="19">
        <f t="shared" ref="AF33:AF57" si="76">AE33/$C$14</f>
        <v>0</v>
      </c>
      <c r="AG33" s="19">
        <f>4*PI()^2*$C$13*SQRT($C$11*$C$2)*($C$7*AC33*AE33)^2</f>
        <v>0</v>
      </c>
      <c r="AH33" s="19">
        <f>4*PI()^2*AH$1*SQRT($C$11*$C$2)*($C$7*AC33*AE33)^2</f>
        <v>0</v>
      </c>
      <c r="AI33" s="19">
        <f>AG33+AH33</f>
        <v>0</v>
      </c>
      <c r="AJ33" s="36">
        <f>2*PI()^2*AH$1*2*SQRT($C$2*$C$11)*AD33*$C$7^2*AE33^2/SQRT(2)</f>
        <v>0</v>
      </c>
      <c r="AK33" s="17">
        <f t="shared" ref="AK33:AK37" si="77">0.5926*0.5*$C$6*$F33^3*($C$7*AC33*2+$C$7)*$C$8</f>
        <v>1.0512960116287149</v>
      </c>
      <c r="AL33" s="76">
        <f t="shared" ref="AL33:AL57" si="78">AH33/AK33</f>
        <v>0</v>
      </c>
      <c r="AM33" s="26">
        <v>0</v>
      </c>
      <c r="AN33" s="20">
        <v>0</v>
      </c>
      <c r="AO33" s="20">
        <v>0</v>
      </c>
      <c r="AP33" s="19">
        <f t="shared" ref="AP33:AP57" si="79">AO33/$C$14</f>
        <v>0</v>
      </c>
      <c r="AQ33" s="19">
        <f>4*PI()^2*$C$13*SQRT($C$11*$C$2)*($C$7*AM33*AO33)^2</f>
        <v>0</v>
      </c>
      <c r="AR33" s="19">
        <f>4*PI()^2*AR$1*SQRT($C$11*$C$2)*($C$7*AM33*AO33)^2</f>
        <v>0</v>
      </c>
      <c r="AS33" s="19">
        <f>AQ33+AR33</f>
        <v>0</v>
      </c>
      <c r="AT33" s="36">
        <f>2*PI()^2*AR$1*2*SQRT($C$2*$C$11)*AN33*$C$7^2*AO33^2/SQRT(2)</f>
        <v>0</v>
      </c>
      <c r="AU33" s="17">
        <f t="shared" ref="AU33:AU37" si="80">0.5926*0.5*$C$6*$F33^3*($C$7*AM33*2+$C$7)*$C$8</f>
        <v>1.0512960116287149</v>
      </c>
      <c r="AV33" s="76">
        <f t="shared" ref="AV33:AV57" si="81">AR33/AU33</f>
        <v>0</v>
      </c>
      <c r="AW33" s="26">
        <v>0</v>
      </c>
      <c r="AX33" s="20">
        <v>0</v>
      </c>
      <c r="AY33" s="20">
        <v>0</v>
      </c>
      <c r="AZ33" s="19">
        <f t="shared" ref="AZ33:AZ57" si="82">AY33/$C$14</f>
        <v>0</v>
      </c>
      <c r="BA33" s="19">
        <f>4*PI()^2*$C$13*SQRT($C$11*$C$2)*($C$7*AW33*AY33)^2</f>
        <v>0</v>
      </c>
      <c r="BB33" s="19">
        <f>4*PI()^2*BB$1*SQRT($C$11*$C$2)*($C$7*AW33*AY33)^2</f>
        <v>0</v>
      </c>
      <c r="BC33" s="19">
        <f>BA33+BB33</f>
        <v>0</v>
      </c>
      <c r="BD33" s="36">
        <f>2*PI()^2*BB$1*2*SQRT($C$2*$C$11)*AX33*$C$7^2*AY33^2/SQRT(2)</f>
        <v>0</v>
      </c>
      <c r="BE33" s="17">
        <f t="shared" ref="BE33:BE37" si="83">0.5926*0.5*$C$6*$F33^3*($C$7*AW33*2+$C$7)*$C$8</f>
        <v>1.0512960116287149</v>
      </c>
      <c r="BF33" s="76">
        <f t="shared" ref="BF33:BF57" si="84">BB33/BE33</f>
        <v>0</v>
      </c>
      <c r="BG33" s="22"/>
      <c r="BH33" s="20"/>
      <c r="BI33" s="20"/>
      <c r="BJ33" s="19">
        <f t="shared" ref="BJ33:BJ57" si="85">BI33/$C$14</f>
        <v>0</v>
      </c>
      <c r="BK33" s="19">
        <f>4*PI()^2*$C$13*SQRT($C$11*$C$2)*($C$7*BG33*BI33)^2</f>
        <v>0</v>
      </c>
      <c r="BL33" s="19">
        <f>4*PI()^2*BL$1*SQRT($C$11*$C$2)*($C$7*BG33*BI33)^2</f>
        <v>0</v>
      </c>
      <c r="BM33" s="19">
        <f>BK33+BL33</f>
        <v>0</v>
      </c>
      <c r="BN33" s="36">
        <f>2*PI()^2*BL$1*2*SQRT($C$2*$C$11)*BH33*$C$7^2*BI33^2/SQRT(2)</f>
        <v>0</v>
      </c>
      <c r="BO33" s="17">
        <f t="shared" ref="BO33:BO37" si="86">0.5926*0.5*$C$6*$F33^3*($C$7*BG33*2+$C$7)*$C$8</f>
        <v>1.0512960116287149</v>
      </c>
      <c r="BP33" s="76">
        <f t="shared" ref="BP33:BP57" si="87">BL33/BO33</f>
        <v>0</v>
      </c>
      <c r="BQ33" s="26"/>
      <c r="BR33" s="20"/>
      <c r="BS33" s="20"/>
      <c r="BT33" s="19"/>
      <c r="BU33" s="19"/>
      <c r="BV33" s="19"/>
      <c r="BW33" s="19"/>
      <c r="BX33" s="36"/>
      <c r="BY33" s="17">
        <f t="shared" ref="BY33:BY37" si="88">0.5926*0.5*$C$6*$F33^3*($C$7*BQ33*2+$C$7)*$C$8</f>
        <v>1.0512960116287149</v>
      </c>
      <c r="BZ33" s="76">
        <f t="shared" ref="BZ33:BZ57" si="89">BV33/BY33</f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20</v>
      </c>
      <c r="F34" s="20">
        <f t="shared" ref="F34:F57" si="90">0.02*E34-0.0054</f>
        <v>0.39460000000000001</v>
      </c>
      <c r="G34" s="20">
        <f t="shared" si="67"/>
        <v>4.0592479373370143</v>
      </c>
      <c r="H34" s="29">
        <f t="shared" si="68"/>
        <v>35291.690140845072</v>
      </c>
      <c r="I34" s="22">
        <v>0.26479999999999998</v>
      </c>
      <c r="J34" s="19">
        <v>4.5999999999999999E-2</v>
      </c>
      <c r="K34" s="19">
        <v>1.079</v>
      </c>
      <c r="L34" s="19">
        <f t="shared" si="69"/>
        <v>0.9867603796704818</v>
      </c>
      <c r="M34" s="19">
        <f t="shared" ref="M34:M57" si="91">4*PI()^2*$C$13*SQRT($C$11*$C$2)*($C$7*I34*K34)^2</f>
        <v>3.3681048908508149E-2</v>
      </c>
      <c r="N34" s="19">
        <f t="shared" ref="N34:N57" si="92">4*PI()^2*N$1*SQRT($C$11*$C$2)*($C$7*I34*K34)^2</f>
        <v>0</v>
      </c>
      <c r="O34" s="19">
        <f t="shared" ref="O34:O57" si="93">M34+N34</f>
        <v>3.3681048908508149E-2</v>
      </c>
      <c r="P34" s="36">
        <f t="shared" si="70"/>
        <v>0</v>
      </c>
      <c r="Q34" s="17">
        <f t="shared" si="71"/>
        <v>2.215939712580747</v>
      </c>
      <c r="R34" s="76">
        <f t="shared" si="72"/>
        <v>0</v>
      </c>
      <c r="S34" s="26">
        <v>0.25269999999999998</v>
      </c>
      <c r="T34" s="20">
        <v>2.9000000000000001E-2</v>
      </c>
      <c r="U34" s="19">
        <v>1.0509999999999999</v>
      </c>
      <c r="V34" s="19">
        <f t="shared" si="73"/>
        <v>0.96115399354372222</v>
      </c>
      <c r="W34" s="19">
        <f t="shared" ref="W34:W57" si="94">4*PI()^2*$C$13*SQRT($C$11*$C$2)*($C$7*S34*U34)^2</f>
        <v>2.9101989052282902E-2</v>
      </c>
      <c r="X34" s="19">
        <f t="shared" ref="X34:X57" si="95">4*PI()^2*X$1*SQRT($C$11*$C$2)*($C$7*S34*U34)^2</f>
        <v>5.8203978104565804E-2</v>
      </c>
      <c r="Y34" s="19">
        <f t="shared" ref="Y34:Y57" si="96">W34+X34</f>
        <v>8.7305967156848713E-2</v>
      </c>
      <c r="Z34" s="36">
        <f t="shared" ref="Z34:Z57" si="97">2*PI()^2*X$1*2*SQRT($C$2*$C$11)*T34*$C$7^2*U34^2/SQRT(2)</f>
        <v>1.8690683564607631E-2</v>
      </c>
      <c r="AA34" s="17">
        <f t="shared" si="74"/>
        <v>2.180881042964864</v>
      </c>
      <c r="AB34" s="76">
        <f t="shared" si="75"/>
        <v>2.6688286503439299E-2</v>
      </c>
      <c r="AC34" s="26">
        <v>0.27850000000000003</v>
      </c>
      <c r="AD34" s="20">
        <v>2.3E-2</v>
      </c>
      <c r="AE34" s="19">
        <v>1.0369999999999999</v>
      </c>
      <c r="AF34" s="19">
        <f t="shared" si="76"/>
        <v>0.94835080048034248</v>
      </c>
      <c r="AG34" s="19">
        <f t="shared" ref="AG34:AG57" si="98">4*PI()^2*$C$13*SQRT($C$11*$C$2)*($C$7*AC34*AE34)^2</f>
        <v>3.4412376746224459E-2</v>
      </c>
      <c r="AH34" s="19">
        <f t="shared" ref="AH34:AH57" si="99">4*PI()^2*AH$1*SQRT($C$11*$C$2)*($C$7*AC34*AE34)^2</f>
        <v>0.13764950698489783</v>
      </c>
      <c r="AI34" s="19">
        <f t="shared" ref="AI34:AI57" si="100">AG34+AH34</f>
        <v>0.1720618837311223</v>
      </c>
      <c r="AJ34" s="36">
        <f t="shared" ref="AJ34:AJ57" si="101">2*PI()^2*AH$1*2*SQRT($C$2*$C$11)*AD34*$C$7^2*AE34^2/SQRT(2)</f>
        <v>2.8862709575446094E-2</v>
      </c>
      <c r="AK34" s="17">
        <f t="shared" si="77"/>
        <v>2.2556342393359197</v>
      </c>
      <c r="AL34" s="76">
        <f t="shared" si="78"/>
        <v>6.1024746204164364E-2</v>
      </c>
      <c r="AM34" s="26">
        <v>0.33100000000000002</v>
      </c>
      <c r="AN34" s="20">
        <v>1.4E-2</v>
      </c>
      <c r="AO34" s="19">
        <v>1.083</v>
      </c>
      <c r="AP34" s="19">
        <f t="shared" si="79"/>
        <v>0.99041843483144743</v>
      </c>
      <c r="AQ34" s="19">
        <f t="shared" ref="AQ34:AQ57" si="102">4*PI()^2*$C$13*SQRT($C$11*$C$2)*($C$7*AM34*AO34)^2</f>
        <v>5.301755040039393E-2</v>
      </c>
      <c r="AR34" s="19">
        <f t="shared" ref="AR34:AR57" si="103">4*PI()^2*AR$1*SQRT($C$11*$C$2)*($C$7*AM34*AO34)^2</f>
        <v>0.31810530240236351</v>
      </c>
      <c r="AS34" s="19">
        <f t="shared" ref="AS34:AS57" si="104">AQ34+AR34</f>
        <v>0.37112285280275742</v>
      </c>
      <c r="AT34" s="36">
        <f t="shared" ref="AT34:AT57" si="105">2*PI()^2*AR$1*2*SQRT($C$2*$C$11)*AN34*$C$7^2*AO34^2/SQRT(2)</f>
        <v>2.8742726247857543E-2</v>
      </c>
      <c r="AU34" s="17">
        <f t="shared" si="80"/>
        <v>2.4077483017188817</v>
      </c>
      <c r="AV34" s="76">
        <f t="shared" si="81"/>
        <v>0.13211734057719798</v>
      </c>
      <c r="AW34" s="26">
        <v>0</v>
      </c>
      <c r="AX34" s="20">
        <v>1.0999999999999999E-2</v>
      </c>
      <c r="AY34" s="19">
        <v>0</v>
      </c>
      <c r="AZ34" s="19">
        <f t="shared" si="82"/>
        <v>0</v>
      </c>
      <c r="BA34" s="19">
        <f t="shared" ref="BA34:BA57" si="106">4*PI()^2*$C$13*SQRT($C$11*$C$2)*($C$7*AW34*AY34)^2</f>
        <v>0</v>
      </c>
      <c r="BB34" s="19">
        <f t="shared" ref="BB34:BB57" si="107">4*PI()^2*BB$1*SQRT($C$11*$C$2)*($C$7*AW34*AY34)^2</f>
        <v>0</v>
      </c>
      <c r="BC34" s="19">
        <f t="shared" ref="BC34:BC57" si="108">BA34+BB34</f>
        <v>0</v>
      </c>
      <c r="BD34" s="36">
        <f t="shared" ref="BD34:BD57" si="109">2*PI()^2*BB$1*2*SQRT($C$2*$C$11)*AX34*$C$7^2*AY34^2/SQRT(2)</f>
        <v>0</v>
      </c>
      <c r="BE34" s="17">
        <f t="shared" si="83"/>
        <v>1.4487053560282079</v>
      </c>
      <c r="BF34" s="76">
        <f t="shared" si="84"/>
        <v>0</v>
      </c>
      <c r="BG34" s="22">
        <v>0.2205</v>
      </c>
      <c r="BH34" s="19">
        <v>5.7000000000000002E-2</v>
      </c>
      <c r="BI34" s="19">
        <v>1.5389999999999999</v>
      </c>
      <c r="BJ34" s="19">
        <f t="shared" si="85"/>
        <v>1.4074367231815306</v>
      </c>
      <c r="BK34" s="19">
        <f t="shared" ref="BK34:BK57" si="110">4*PI()^2*$C$13*SQRT($C$11*$C$2)*($C$7*BG34*BI34)^2</f>
        <v>4.7511767208373981E-2</v>
      </c>
      <c r="BL34" s="19">
        <f t="shared" ref="BL34:BL57" si="111">4*PI()^2*BL$1*SQRT($C$11*$C$2)*($C$7*BG34*BI34)^2</f>
        <v>0.47511767208373973</v>
      </c>
      <c r="BM34" s="19">
        <f t="shared" ref="BM34:BM57" si="112">BK34+BL34</f>
        <v>0.5226294392921137</v>
      </c>
      <c r="BN34" s="36">
        <f t="shared" ref="BN34:BN57" si="113">2*PI()^2*BL$1*2*SQRT($C$2*$C$11)*BH34*$C$7^2*BI34^2/SQRT(2)</f>
        <v>0.39386179388511555</v>
      </c>
      <c r="BO34" s="17">
        <f t="shared" si="86"/>
        <v>2.0875844180366481</v>
      </c>
      <c r="BP34" s="76">
        <f t="shared" si="87"/>
        <v>0.22759207626706807</v>
      </c>
      <c r="BQ34" s="26">
        <v>0</v>
      </c>
      <c r="BR34" s="20">
        <v>0</v>
      </c>
      <c r="BS34" s="19">
        <v>0</v>
      </c>
      <c r="BT34" s="19">
        <f t="shared" ref="BT34:BT57" si="114">BS34/$C$14</f>
        <v>0</v>
      </c>
      <c r="BU34" s="19">
        <f t="shared" ref="BU34:BU57" si="115">4*PI()^2*$C$13*SQRT($C$11*$C$2)*($C$7*BQ34*BS34)^2</f>
        <v>0</v>
      </c>
      <c r="BV34" s="19">
        <f t="shared" ref="BV34:BV57" si="116">4*PI()^2*BV$1*SQRT($C$11*$C$2)*($C$7*BQ34*BS34)^2</f>
        <v>0</v>
      </c>
      <c r="BW34" s="19">
        <f t="shared" ref="BW34:BW57" si="117">BU34+BV34</f>
        <v>0</v>
      </c>
      <c r="BX34" s="36">
        <f t="shared" ref="BX34:BX57" si="118">2*PI()^2*BV$1*2*SQRT($C$2*$C$11)*BR34*$C$7^2*BS34^2/SQRT(2)</f>
        <v>0</v>
      </c>
      <c r="BY34" s="17">
        <f t="shared" si="88"/>
        <v>1.4487053560282079</v>
      </c>
      <c r="BZ34" s="76">
        <f t="shared" si="89"/>
        <v>0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22</v>
      </c>
      <c r="F35" s="20">
        <f t="shared" si="90"/>
        <v>0.43459999999999999</v>
      </c>
      <c r="G35" s="20">
        <f t="shared" si="67"/>
        <v>4.4707277079743193</v>
      </c>
      <c r="H35" s="29">
        <f t="shared" si="68"/>
        <v>38869.15492957746</v>
      </c>
      <c r="I35" s="26">
        <v>0.21099999999999999</v>
      </c>
      <c r="J35" s="20">
        <v>2.7E-2</v>
      </c>
      <c r="K35" s="20">
        <v>1.135</v>
      </c>
      <c r="L35" s="19">
        <f t="shared" si="69"/>
        <v>1.0379731519240007</v>
      </c>
      <c r="M35" s="19">
        <f t="shared" si="91"/>
        <v>2.3662650585296523E-2</v>
      </c>
      <c r="N35" s="19">
        <f t="shared" si="92"/>
        <v>0</v>
      </c>
      <c r="O35" s="19">
        <f t="shared" si="93"/>
        <v>2.3662650585296523E-2</v>
      </c>
      <c r="P35" s="36">
        <f t="shared" si="70"/>
        <v>0</v>
      </c>
      <c r="Q35" s="17">
        <f t="shared" si="71"/>
        <v>2.7521847581365173</v>
      </c>
      <c r="R35" s="76">
        <f t="shared" si="72"/>
        <v>0</v>
      </c>
      <c r="S35" s="26">
        <v>0.14779999999999999</v>
      </c>
      <c r="T35" s="20">
        <v>2.9000000000000001E-2</v>
      </c>
      <c r="U35" s="20">
        <v>1.0940000000000001</v>
      </c>
      <c r="V35" s="19">
        <f t="shared" si="73"/>
        <v>1.000478086524103</v>
      </c>
      <c r="W35" s="19">
        <f t="shared" si="94"/>
        <v>1.0786741451763263E-2</v>
      </c>
      <c r="X35" s="19">
        <f t="shared" si="95"/>
        <v>2.1573482903526526E-2</v>
      </c>
      <c r="Y35" s="19">
        <f t="shared" si="96"/>
        <v>3.2360224355289791E-2</v>
      </c>
      <c r="Z35" s="36">
        <f t="shared" si="97"/>
        <v>2.0251369458049326E-2</v>
      </c>
      <c r="AA35" s="17">
        <f t="shared" si="74"/>
        <v>2.5075461129688268</v>
      </c>
      <c r="AB35" s="76">
        <f t="shared" si="75"/>
        <v>8.6034241970467489E-3</v>
      </c>
      <c r="AC35" s="26">
        <v>0.1333</v>
      </c>
      <c r="AD35" s="20">
        <v>3.6999999999999998E-2</v>
      </c>
      <c r="AE35" s="20">
        <v>1.091</v>
      </c>
      <c r="AF35" s="19">
        <f t="shared" si="76"/>
        <v>0.99773454515337867</v>
      </c>
      <c r="AG35" s="19">
        <f t="shared" si="98"/>
        <v>8.7260270937965997E-3</v>
      </c>
      <c r="AH35" s="19">
        <f t="shared" si="99"/>
        <v>3.4904108375186399E-2</v>
      </c>
      <c r="AI35" s="19">
        <f t="shared" si="100"/>
        <v>4.3630135468982999E-2</v>
      </c>
      <c r="AJ35" s="36">
        <f t="shared" si="101"/>
        <v>5.1392882378386337E-2</v>
      </c>
      <c r="AK35" s="17">
        <f t="shared" si="77"/>
        <v>2.4514185757072524</v>
      </c>
      <c r="AL35" s="76">
        <f t="shared" si="78"/>
        <v>1.423833070413783E-2</v>
      </c>
      <c r="AM35" s="26">
        <v>0.1153</v>
      </c>
      <c r="AN35" s="20">
        <v>3.5000000000000003E-2</v>
      </c>
      <c r="AO35" s="20">
        <v>0.88700000000000001</v>
      </c>
      <c r="AP35" s="19">
        <f t="shared" si="79"/>
        <v>0.811173731944131</v>
      </c>
      <c r="AQ35" s="19">
        <f t="shared" si="102"/>
        <v>4.3153160777542115E-3</v>
      </c>
      <c r="AR35" s="19">
        <f t="shared" si="103"/>
        <v>2.5891896466525267E-2</v>
      </c>
      <c r="AS35" s="19">
        <f t="shared" si="104"/>
        <v>3.020721254427948E-2</v>
      </c>
      <c r="AT35" s="36">
        <f t="shared" si="105"/>
        <v>4.8201249196003708E-2</v>
      </c>
      <c r="AU35" s="17">
        <f t="shared" si="80"/>
        <v>2.3817430122101251</v>
      </c>
      <c r="AV35" s="76">
        <f t="shared" si="81"/>
        <v>1.0870986640367647E-2</v>
      </c>
      <c r="AW35" s="26">
        <v>0</v>
      </c>
      <c r="AX35" s="20">
        <v>1.0999999999999999E-2</v>
      </c>
      <c r="AY35" s="20">
        <v>0</v>
      </c>
      <c r="AZ35" s="19">
        <f t="shared" si="82"/>
        <v>0</v>
      </c>
      <c r="BA35" s="19">
        <f t="shared" si="106"/>
        <v>0</v>
      </c>
      <c r="BB35" s="19">
        <f t="shared" si="107"/>
        <v>0</v>
      </c>
      <c r="BC35" s="19">
        <f t="shared" si="108"/>
        <v>0</v>
      </c>
      <c r="BD35" s="36">
        <f t="shared" si="109"/>
        <v>0</v>
      </c>
      <c r="BE35" s="17">
        <f t="shared" si="83"/>
        <v>1.9354323193646394</v>
      </c>
      <c r="BF35" s="76">
        <f t="shared" si="84"/>
        <v>0</v>
      </c>
      <c r="BG35" s="26">
        <v>0.19650000000000001</v>
      </c>
      <c r="BH35" s="20">
        <v>8.0000000000000002E-3</v>
      </c>
      <c r="BI35" s="20">
        <v>1.0629999999999999</v>
      </c>
      <c r="BJ35" s="19">
        <f t="shared" si="85"/>
        <v>0.9721281590266192</v>
      </c>
      <c r="BK35" s="19">
        <f t="shared" si="110"/>
        <v>1.8001073102307048E-2</v>
      </c>
      <c r="BL35" s="19">
        <f t="shared" si="111"/>
        <v>0.18001073102307044</v>
      </c>
      <c r="BM35" s="19">
        <f t="shared" si="112"/>
        <v>0.1980118041253775</v>
      </c>
      <c r="BN35" s="36">
        <f t="shared" si="113"/>
        <v>2.6372316266005877E-2</v>
      </c>
      <c r="BO35" s="17">
        <f t="shared" si="86"/>
        <v>2.6960572208749425</v>
      </c>
      <c r="BP35" s="76">
        <f t="shared" si="87"/>
        <v>6.6768141873729286E-2</v>
      </c>
      <c r="BQ35" s="26">
        <v>0.2273</v>
      </c>
      <c r="BR35" s="20">
        <v>8.0000000000000002E-3</v>
      </c>
      <c r="BS35" s="20">
        <v>1.075</v>
      </c>
      <c r="BT35" s="19">
        <f t="shared" si="114"/>
        <v>0.98310232450951607</v>
      </c>
      <c r="BU35" s="19">
        <f t="shared" si="115"/>
        <v>2.4633297791546556E-2</v>
      </c>
      <c r="BV35" s="19">
        <f t="shared" si="116"/>
        <v>0.29559957349855864</v>
      </c>
      <c r="BW35" s="19">
        <f t="shared" si="117"/>
        <v>0.32023287129010519</v>
      </c>
      <c r="BX35" s="36">
        <f t="shared" si="118"/>
        <v>3.2365321156495146E-2</v>
      </c>
      <c r="BY35" s="17">
        <f t="shared" si="88"/>
        <v>2.8152798517478046</v>
      </c>
      <c r="BZ35" s="76">
        <f t="shared" si="89"/>
        <v>0.10499829113437591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24</v>
      </c>
      <c r="F36" s="20">
        <f t="shared" si="90"/>
        <v>0.47459999999999997</v>
      </c>
      <c r="G36" s="20">
        <f t="shared" si="67"/>
        <v>4.8822074786116243</v>
      </c>
      <c r="H36" s="29">
        <f t="shared" si="68"/>
        <v>42446.619718309856</v>
      </c>
      <c r="I36" s="26">
        <v>0.37219999999999998</v>
      </c>
      <c r="J36" s="20">
        <v>5.0999999999999997E-2</v>
      </c>
      <c r="K36" s="20">
        <v>1.127</v>
      </c>
      <c r="L36" s="19">
        <f t="shared" si="69"/>
        <v>1.0306570416020695</v>
      </c>
      <c r="M36" s="19">
        <f t="shared" si="91"/>
        <v>7.2595103170030276E-2</v>
      </c>
      <c r="N36" s="19">
        <f t="shared" si="92"/>
        <v>0</v>
      </c>
      <c r="O36" s="19">
        <f t="shared" si="93"/>
        <v>7.2595103170030276E-2</v>
      </c>
      <c r="P36" s="36">
        <f t="shared" si="70"/>
        <v>0</v>
      </c>
      <c r="Q36" s="17">
        <f t="shared" si="71"/>
        <v>4.396814088714919</v>
      </c>
      <c r="R36" s="76">
        <f t="shared" si="72"/>
        <v>0</v>
      </c>
      <c r="S36" s="26">
        <v>0.22620000000000001</v>
      </c>
      <c r="T36" s="20">
        <v>0.02</v>
      </c>
      <c r="U36" s="20">
        <v>1.149</v>
      </c>
      <c r="V36" s="19">
        <f t="shared" si="73"/>
        <v>1.0507763449873806</v>
      </c>
      <c r="W36" s="19">
        <f t="shared" si="94"/>
        <v>2.7869682149455625E-2</v>
      </c>
      <c r="X36" s="19">
        <f t="shared" si="95"/>
        <v>5.5739364298911249E-2</v>
      </c>
      <c r="Y36" s="19">
        <f t="shared" si="96"/>
        <v>8.3609046448366878E-2</v>
      </c>
      <c r="Z36" s="36">
        <f t="shared" si="97"/>
        <v>1.5406067912791078E-2</v>
      </c>
      <c r="AA36" s="17">
        <f t="shared" si="74"/>
        <v>3.6608190681320503</v>
      </c>
      <c r="AB36" s="76">
        <f t="shared" si="75"/>
        <v>1.5225927111265981E-2</v>
      </c>
      <c r="AC36" s="26">
        <v>0</v>
      </c>
      <c r="AD36" s="20">
        <v>0</v>
      </c>
      <c r="AE36" s="20">
        <v>0</v>
      </c>
      <c r="AF36" s="19">
        <f t="shared" si="76"/>
        <v>0</v>
      </c>
      <c r="AG36" s="19">
        <f t="shared" si="98"/>
        <v>0</v>
      </c>
      <c r="AH36" s="19">
        <f t="shared" si="99"/>
        <v>0</v>
      </c>
      <c r="AI36" s="19">
        <f t="shared" si="100"/>
        <v>0</v>
      </c>
      <c r="AJ36" s="36">
        <f t="shared" si="101"/>
        <v>0</v>
      </c>
      <c r="AK36" s="17">
        <f t="shared" si="77"/>
        <v>2.5205308924070855</v>
      </c>
      <c r="AL36" s="76">
        <f t="shared" si="78"/>
        <v>0</v>
      </c>
      <c r="AM36" s="26">
        <v>0.15</v>
      </c>
      <c r="AN36" s="20">
        <v>0.05</v>
      </c>
      <c r="AO36" s="20">
        <v>0.96</v>
      </c>
      <c r="AP36" s="19">
        <f t="shared" si="79"/>
        <v>0.87793323863175399</v>
      </c>
      <c r="AQ36" s="19">
        <f t="shared" si="102"/>
        <v>8.5552310170656405E-3</v>
      </c>
      <c r="AR36" s="19">
        <f t="shared" si="103"/>
        <v>5.1331386102393836E-2</v>
      </c>
      <c r="AS36" s="19">
        <f t="shared" si="104"/>
        <v>5.9886617119459473E-2</v>
      </c>
      <c r="AT36" s="36">
        <f t="shared" si="105"/>
        <v>8.0659491557127982E-2</v>
      </c>
      <c r="AU36" s="17">
        <f t="shared" si="80"/>
        <v>3.2766901601292111</v>
      </c>
      <c r="AV36" s="76">
        <f t="shared" si="81"/>
        <v>1.5665620975395998E-2</v>
      </c>
      <c r="AW36" s="26">
        <v>0</v>
      </c>
      <c r="AX36" s="20">
        <v>2.3E-2</v>
      </c>
      <c r="AY36" s="20">
        <v>0</v>
      </c>
      <c r="AZ36" s="19">
        <f t="shared" si="82"/>
        <v>0</v>
      </c>
      <c r="BA36" s="19">
        <f t="shared" si="106"/>
        <v>0</v>
      </c>
      <c r="BB36" s="19">
        <f t="shared" si="107"/>
        <v>0</v>
      </c>
      <c r="BC36" s="19">
        <f t="shared" si="108"/>
        <v>0</v>
      </c>
      <c r="BD36" s="36">
        <f t="shared" si="109"/>
        <v>0</v>
      </c>
      <c r="BE36" s="17">
        <f t="shared" si="83"/>
        <v>2.5205308924070855</v>
      </c>
      <c r="BF36" s="76">
        <f t="shared" si="84"/>
        <v>0</v>
      </c>
      <c r="BG36" s="26">
        <v>0</v>
      </c>
      <c r="BH36" s="20">
        <v>0</v>
      </c>
      <c r="BI36" s="20">
        <v>0</v>
      </c>
      <c r="BJ36" s="19">
        <f t="shared" si="85"/>
        <v>0</v>
      </c>
      <c r="BK36" s="19">
        <f t="shared" si="110"/>
        <v>0</v>
      </c>
      <c r="BL36" s="19">
        <f t="shared" si="111"/>
        <v>0</v>
      </c>
      <c r="BM36" s="19">
        <f t="shared" si="112"/>
        <v>0</v>
      </c>
      <c r="BN36" s="36">
        <f t="shared" si="113"/>
        <v>0</v>
      </c>
      <c r="BO36" s="17">
        <f t="shared" si="86"/>
        <v>2.5205308924070855</v>
      </c>
      <c r="BP36" s="76">
        <f t="shared" si="87"/>
        <v>0</v>
      </c>
      <c r="BQ36" s="26">
        <v>0.13730000000000001</v>
      </c>
      <c r="BR36" s="20">
        <v>1.4E-2</v>
      </c>
      <c r="BS36" s="20">
        <v>1.02</v>
      </c>
      <c r="BT36" s="19">
        <f t="shared" si="114"/>
        <v>0.93280406604623856</v>
      </c>
      <c r="BU36" s="19">
        <f t="shared" si="115"/>
        <v>8.0918565496168587E-3</v>
      </c>
      <c r="BV36" s="19">
        <f t="shared" si="116"/>
        <v>9.7102278595402311E-2</v>
      </c>
      <c r="BW36" s="19">
        <f t="shared" si="117"/>
        <v>0.10519413514501917</v>
      </c>
      <c r="BX36" s="36">
        <f t="shared" si="118"/>
        <v>5.0991922318771844E-2</v>
      </c>
      <c r="BY36" s="17">
        <f t="shared" si="88"/>
        <v>3.212668675462071</v>
      </c>
      <c r="BZ36" s="76">
        <f t="shared" si="89"/>
        <v>3.0224803241322824E-2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26</v>
      </c>
      <c r="F37" s="20">
        <f t="shared" si="90"/>
        <v>0.51460000000000006</v>
      </c>
      <c r="G37" s="20">
        <f t="shared" si="67"/>
        <v>5.2936872492489302</v>
      </c>
      <c r="H37" s="29">
        <f t="shared" si="68"/>
        <v>46024.084507042258</v>
      </c>
      <c r="I37" s="26">
        <v>0.59279999999999999</v>
      </c>
      <c r="J37" s="20">
        <v>7.8E-2</v>
      </c>
      <c r="K37" s="20">
        <v>1.1379999999999999</v>
      </c>
      <c r="L37" s="19">
        <f t="shared" si="69"/>
        <v>1.0407166932947249</v>
      </c>
      <c r="M37" s="19">
        <f t="shared" si="91"/>
        <v>0.18776198639959038</v>
      </c>
      <c r="N37" s="19">
        <f t="shared" si="92"/>
        <v>0</v>
      </c>
      <c r="O37" s="19">
        <f t="shared" si="93"/>
        <v>0.18776198639959038</v>
      </c>
      <c r="P37" s="36">
        <f t="shared" si="70"/>
        <v>0</v>
      </c>
      <c r="Q37" s="17">
        <f t="shared" si="71"/>
        <v>7.0224531520848608</v>
      </c>
      <c r="R37" s="76">
        <f t="shared" si="72"/>
        <v>0</v>
      </c>
      <c r="S37" s="26">
        <v>0.43490000000000001</v>
      </c>
      <c r="T37" s="20">
        <v>3.7999999999999999E-2</v>
      </c>
      <c r="U37" s="20">
        <v>1.2410000000000001</v>
      </c>
      <c r="V37" s="19">
        <f t="shared" si="73"/>
        <v>1.1349116136895905</v>
      </c>
      <c r="W37" s="19">
        <f t="shared" si="94"/>
        <v>0.12017915205161908</v>
      </c>
      <c r="X37" s="19">
        <f t="shared" si="95"/>
        <v>0.24035830410323816</v>
      </c>
      <c r="Y37" s="19">
        <f t="shared" si="96"/>
        <v>0.36053745615485722</v>
      </c>
      <c r="Z37" s="36">
        <f t="shared" si="97"/>
        <v>3.4146713800912491E-2</v>
      </c>
      <c r="AA37" s="17">
        <f t="shared" si="74"/>
        <v>6.0077703622658643</v>
      </c>
      <c r="AB37" s="76">
        <f t="shared" si="75"/>
        <v>4.0007904698372274E-2</v>
      </c>
      <c r="AC37" s="26">
        <v>0.32400000000000001</v>
      </c>
      <c r="AD37" s="20">
        <v>2.1000000000000001E-2</v>
      </c>
      <c r="AE37" s="20">
        <v>1.2270000000000001</v>
      </c>
      <c r="AF37" s="19">
        <f t="shared" si="76"/>
        <v>1.1221084206262106</v>
      </c>
      <c r="AG37" s="19">
        <f t="shared" si="98"/>
        <v>6.520575126432733E-2</v>
      </c>
      <c r="AH37" s="19">
        <f t="shared" si="99"/>
        <v>0.26082300505730932</v>
      </c>
      <c r="AI37" s="19">
        <f t="shared" si="100"/>
        <v>0.32602875632163664</v>
      </c>
      <c r="AJ37" s="36">
        <f t="shared" si="101"/>
        <v>3.6894376113349801E-2</v>
      </c>
      <c r="AK37" s="17">
        <f t="shared" si="77"/>
        <v>5.2951147486437824</v>
      </c>
      <c r="AL37" s="76">
        <f t="shared" si="78"/>
        <v>4.9257290434378771E-2</v>
      </c>
      <c r="AM37" s="26">
        <v>0.23699999999999999</v>
      </c>
      <c r="AN37" s="20">
        <v>2.8000000000000001E-2</v>
      </c>
      <c r="AO37" s="20">
        <v>1.194</v>
      </c>
      <c r="AP37" s="19">
        <f t="shared" si="79"/>
        <v>1.0919294655482439</v>
      </c>
      <c r="AQ37" s="19">
        <f t="shared" si="102"/>
        <v>3.3037874774781886E-2</v>
      </c>
      <c r="AR37" s="19">
        <f t="shared" si="103"/>
        <v>0.19822724864869132</v>
      </c>
      <c r="AS37" s="19">
        <f t="shared" si="104"/>
        <v>0.23126512342347322</v>
      </c>
      <c r="AT37" s="36">
        <f t="shared" si="105"/>
        <v>6.9873048987739911E-2</v>
      </c>
      <c r="AU37" s="17">
        <f t="shared" si="80"/>
        <v>4.7360431671728964</v>
      </c>
      <c r="AV37" s="76">
        <f t="shared" si="81"/>
        <v>4.1855034181839994E-2</v>
      </c>
      <c r="AW37" s="26">
        <v>0.1056</v>
      </c>
      <c r="AX37" s="20">
        <v>2.8000000000000001E-2</v>
      </c>
      <c r="AY37" s="20">
        <v>0.89600000000000002</v>
      </c>
      <c r="AZ37" s="19">
        <f t="shared" si="82"/>
        <v>0.81940435605630368</v>
      </c>
      <c r="BA37" s="19">
        <f t="shared" si="106"/>
        <v>3.6936063895457111E-3</v>
      </c>
      <c r="BB37" s="19">
        <f t="shared" si="107"/>
        <v>2.9548851116365689E-2</v>
      </c>
      <c r="BC37" s="19">
        <f t="shared" si="108"/>
        <v>3.3242457505911399E-2</v>
      </c>
      <c r="BD37" s="36">
        <f t="shared" si="109"/>
        <v>5.2463323219616997E-2</v>
      </c>
      <c r="BE37" s="17">
        <f t="shared" si="83"/>
        <v>3.8916522958479054</v>
      </c>
      <c r="BF37" s="76">
        <f t="shared" si="84"/>
        <v>7.5928805736041856E-3</v>
      </c>
      <c r="BG37" s="26">
        <v>9.8400000000000001E-2</v>
      </c>
      <c r="BH37" s="20">
        <v>2.1000000000000001E-2</v>
      </c>
      <c r="BI37" s="20">
        <v>0.999</v>
      </c>
      <c r="BJ37" s="19">
        <f t="shared" si="85"/>
        <v>0.91359927645116901</v>
      </c>
      <c r="BK37" s="19">
        <f t="shared" si="110"/>
        <v>3.9868319539864746E-3</v>
      </c>
      <c r="BL37" s="19">
        <f t="shared" si="111"/>
        <v>3.9868319539864742E-2</v>
      </c>
      <c r="BM37" s="19">
        <f t="shared" si="112"/>
        <v>4.3855151493851219E-2</v>
      </c>
      <c r="BN37" s="36">
        <f t="shared" si="113"/>
        <v>6.114233644037944E-2</v>
      </c>
      <c r="BO37" s="17">
        <f t="shared" si="86"/>
        <v>3.8453843028985912</v>
      </c>
      <c r="BP37" s="76">
        <f t="shared" si="87"/>
        <v>1.0367837490211997E-2</v>
      </c>
      <c r="BQ37" s="26">
        <v>0.13389999999999999</v>
      </c>
      <c r="BR37" s="20">
        <v>3.9E-2</v>
      </c>
      <c r="BS37" s="20">
        <v>1.091</v>
      </c>
      <c r="BT37" s="19">
        <f t="shared" si="114"/>
        <v>0.99773454515337867</v>
      </c>
      <c r="BU37" s="19">
        <f t="shared" si="115"/>
        <v>8.8047577665441631E-3</v>
      </c>
      <c r="BV37" s="19">
        <f t="shared" si="116"/>
        <v>0.10565709319852994</v>
      </c>
      <c r="BW37" s="19">
        <f t="shared" si="117"/>
        <v>0.11446185096507409</v>
      </c>
      <c r="BX37" s="36">
        <f t="shared" si="118"/>
        <v>0.16251262806138383</v>
      </c>
      <c r="BY37" s="17">
        <f t="shared" si="88"/>
        <v>4.0735112125792394</v>
      </c>
      <c r="BZ37" s="76">
        <f t="shared" si="89"/>
        <v>2.5937597243443123E-2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28</v>
      </c>
      <c r="F38" s="20">
        <f t="shared" si="90"/>
        <v>0.55460000000000009</v>
      </c>
      <c r="G38" s="20">
        <f t="shared" si="67"/>
        <v>5.7051670198862352</v>
      </c>
      <c r="H38" s="29">
        <f t="shared" si="68"/>
        <v>49601.549295774654</v>
      </c>
      <c r="I38" s="26">
        <v>0.6331</v>
      </c>
      <c r="J38" s="20">
        <v>0.121</v>
      </c>
      <c r="K38" s="20">
        <v>1.248</v>
      </c>
      <c r="L38" s="19">
        <f t="shared" si="69"/>
        <v>1.1413132102212802</v>
      </c>
      <c r="M38" s="19">
        <f t="shared" si="91"/>
        <v>0.25756126820290592</v>
      </c>
      <c r="N38" s="19">
        <f t="shared" si="92"/>
        <v>0</v>
      </c>
      <c r="O38" s="19">
        <f t="shared" si="93"/>
        <v>0.25756126820290592</v>
      </c>
      <c r="P38" s="36">
        <f t="shared" si="70"/>
        <v>0</v>
      </c>
      <c r="Q38" s="17">
        <f>0.5926*0.5*$C$6*$F38^3*($C$7*I38*2+$C$7)*$C$8</f>
        <v>9.1147897221013636</v>
      </c>
      <c r="R38" s="76">
        <f t="shared" si="72"/>
        <v>0</v>
      </c>
      <c r="S38" s="26">
        <v>0.46829999999999999</v>
      </c>
      <c r="T38" s="20">
        <v>4.3999999999999997E-2</v>
      </c>
      <c r="U38" s="20">
        <v>1.2829999999999999</v>
      </c>
      <c r="V38" s="19">
        <f t="shared" si="73"/>
        <v>1.1733211928797294</v>
      </c>
      <c r="W38" s="19">
        <f t="shared" si="94"/>
        <v>0.14893898347891746</v>
      </c>
      <c r="X38" s="19">
        <f t="shared" si="95"/>
        <v>0.29787796695783492</v>
      </c>
      <c r="Y38" s="19">
        <f t="shared" si="96"/>
        <v>0.4468169504367524</v>
      </c>
      <c r="Z38" s="36">
        <f t="shared" si="97"/>
        <v>4.2259829854617861E-2</v>
      </c>
      <c r="AA38" s="17">
        <f>0.5926*0.5*$C$6*$F38^3*($C$7*S38*2+$C$7)*$C$8</f>
        <v>7.7891191315071486</v>
      </c>
      <c r="AB38" s="76">
        <f t="shared" si="75"/>
        <v>3.8242831047853969E-2</v>
      </c>
      <c r="AC38" s="26">
        <v>0.39319999999999999</v>
      </c>
      <c r="AD38" s="20">
        <v>2.1000000000000001E-2</v>
      </c>
      <c r="AE38" s="20">
        <v>1.274</v>
      </c>
      <c r="AF38" s="19">
        <f t="shared" si="76"/>
        <v>1.1650905687675568</v>
      </c>
      <c r="AG38" s="19">
        <f t="shared" si="98"/>
        <v>0.10353152983722316</v>
      </c>
      <c r="AH38" s="19">
        <f t="shared" si="99"/>
        <v>0.41412611934889265</v>
      </c>
      <c r="AI38" s="19">
        <f t="shared" si="100"/>
        <v>0.51765764918611579</v>
      </c>
      <c r="AJ38" s="36">
        <f t="shared" si="101"/>
        <v>3.977497371658157E-2</v>
      </c>
      <c r="AK38" s="17">
        <f>0.5926*0.5*$C$6*$F38^3*($C$7*AC38*2+$C$7)*$C$8</f>
        <v>7.1850058951380626</v>
      </c>
      <c r="AL38" s="76">
        <f t="shared" si="78"/>
        <v>5.7637547608572287E-2</v>
      </c>
      <c r="AM38" s="26">
        <v>0.3478</v>
      </c>
      <c r="AN38" s="20">
        <v>1.4999999999999999E-2</v>
      </c>
      <c r="AO38" s="20">
        <v>1.256</v>
      </c>
      <c r="AP38" s="19">
        <f t="shared" si="79"/>
        <v>1.1486293205432114</v>
      </c>
      <c r="AQ38" s="19">
        <f t="shared" si="102"/>
        <v>7.8730895504656118E-2</v>
      </c>
      <c r="AR38" s="19">
        <f t="shared" si="103"/>
        <v>0.47238537302793671</v>
      </c>
      <c r="AS38" s="19">
        <f t="shared" si="104"/>
        <v>0.55111626853259277</v>
      </c>
      <c r="AT38" s="36">
        <f t="shared" si="105"/>
        <v>4.1420329320659317E-2</v>
      </c>
      <c r="AU38" s="17">
        <f>0.5926*0.5*$C$6*$F38^3*($C$7*AM38*2+$C$7)*$C$8</f>
        <v>6.8198029533117426</v>
      </c>
      <c r="AV38" s="76">
        <f t="shared" si="81"/>
        <v>6.9266718739805111E-2</v>
      </c>
      <c r="AW38" s="26">
        <v>0.30580000000000002</v>
      </c>
      <c r="AX38" s="20">
        <v>1.7999999999999999E-2</v>
      </c>
      <c r="AY38" s="20">
        <v>1.242</v>
      </c>
      <c r="AZ38" s="19">
        <f t="shared" si="82"/>
        <v>1.1358261274798316</v>
      </c>
      <c r="BA38" s="19">
        <f t="shared" si="106"/>
        <v>5.951479074374668E-2</v>
      </c>
      <c r="BB38" s="19">
        <f t="shared" si="107"/>
        <v>0.47611832594997344</v>
      </c>
      <c r="BC38" s="19">
        <f t="shared" si="108"/>
        <v>0.53563311669372016</v>
      </c>
      <c r="BD38" s="36">
        <f t="shared" si="109"/>
        <v>6.4803347882463322E-2</v>
      </c>
      <c r="BE38" s="17">
        <f>0.5926*0.5*$C$6*$F38^3*($C$7*AW38*2+$C$7)*$C$8</f>
        <v>6.4819500115340913</v>
      </c>
      <c r="BF38" s="76">
        <f t="shared" si="84"/>
        <v>7.3452946274309497E-2</v>
      </c>
      <c r="BG38" s="26">
        <v>0.25140000000000001</v>
      </c>
      <c r="BH38" s="20">
        <v>2.1000000000000001E-2</v>
      </c>
      <c r="BI38" s="20">
        <v>1.2410000000000001</v>
      </c>
      <c r="BJ38" s="19">
        <f t="shared" si="85"/>
        <v>1.1349116136895905</v>
      </c>
      <c r="BK38" s="19">
        <f t="shared" si="110"/>
        <v>4.0158812926076287E-2</v>
      </c>
      <c r="BL38" s="19">
        <f t="shared" si="111"/>
        <v>0.40158812926076276</v>
      </c>
      <c r="BM38" s="19">
        <f t="shared" si="112"/>
        <v>0.44174694218683908</v>
      </c>
      <c r="BN38" s="36">
        <f t="shared" si="113"/>
        <v>9.4352761818310829E-2</v>
      </c>
      <c r="BO38" s="17">
        <f>0.5926*0.5*$C$6*$F38^3*($C$7*BG38*2+$C$7)*$C$8</f>
        <v>6.0443500107554184</v>
      </c>
      <c r="BP38" s="76">
        <f t="shared" si="87"/>
        <v>6.6440250572215379E-2</v>
      </c>
      <c r="BQ38" s="26">
        <v>0.22320000000000001</v>
      </c>
      <c r="BR38" s="20">
        <v>1.7000000000000001E-2</v>
      </c>
      <c r="BS38" s="20">
        <v>1.23</v>
      </c>
      <c r="BT38" s="19">
        <f t="shared" si="114"/>
        <v>1.1248519619969348</v>
      </c>
      <c r="BU38" s="19">
        <f t="shared" si="115"/>
        <v>3.1096059636238956E-2</v>
      </c>
      <c r="BV38" s="19">
        <f t="shared" si="116"/>
        <v>0.37315271563486746</v>
      </c>
      <c r="BW38" s="19">
        <f t="shared" si="117"/>
        <v>0.40424877527110642</v>
      </c>
      <c r="BX38" s="36">
        <f t="shared" si="118"/>
        <v>9.0039308212033042E-2</v>
      </c>
      <c r="BY38" s="17">
        <f>0.5926*0.5*$C$6*$F38^3*($C$7*BQ38*2+$C$7)*$C$8</f>
        <v>5.8175058927047099</v>
      </c>
      <c r="BZ38" s="76">
        <f t="shared" si="89"/>
        <v>6.4143074801661967E-2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30</v>
      </c>
      <c r="F39" s="20">
        <f t="shared" si="90"/>
        <v>0.59460000000000002</v>
      </c>
      <c r="G39" s="20">
        <f t="shared" si="67"/>
        <v>6.1166467905235393</v>
      </c>
      <c r="H39" s="29">
        <f t="shared" si="68"/>
        <v>53179.014084507042</v>
      </c>
      <c r="I39" s="26">
        <v>1.0865</v>
      </c>
      <c r="J39" s="20">
        <v>4.7E-2</v>
      </c>
      <c r="K39" s="20">
        <v>1.089</v>
      </c>
      <c r="L39" s="19">
        <f t="shared" si="69"/>
        <v>0.99590551757289592</v>
      </c>
      <c r="M39" s="19">
        <f t="shared" si="91"/>
        <v>0.57759307536361504</v>
      </c>
      <c r="N39" s="19">
        <f t="shared" si="92"/>
        <v>0</v>
      </c>
      <c r="O39" s="19">
        <f t="shared" si="93"/>
        <v>0.57759307536361504</v>
      </c>
      <c r="P39" s="36">
        <f t="shared" si="70"/>
        <v>0</v>
      </c>
      <c r="Q39" s="17">
        <f t="shared" ref="Q39:Q57" si="119">0.5926*0.5*$C$6*$F39^3*($C$7*I39*2+$C$7)*$C$8</f>
        <v>15.72727967108464</v>
      </c>
      <c r="R39" s="76">
        <f t="shared" si="72"/>
        <v>0</v>
      </c>
      <c r="S39" s="26">
        <v>0.92849999999999999</v>
      </c>
      <c r="T39" s="20">
        <v>5.6000000000000001E-2</v>
      </c>
      <c r="U39" s="20">
        <v>1.107</v>
      </c>
      <c r="V39" s="19">
        <f t="shared" si="73"/>
        <v>1.0123667657972413</v>
      </c>
      <c r="W39" s="19">
        <f t="shared" si="94"/>
        <v>0.43587886867735676</v>
      </c>
      <c r="X39" s="19">
        <f t="shared" si="95"/>
        <v>0.87175773735471351</v>
      </c>
      <c r="Y39" s="19">
        <f t="shared" si="96"/>
        <v>1.3076366060320703</v>
      </c>
      <c r="Z39" s="36">
        <f t="shared" si="97"/>
        <v>4.0041010004880584E-2</v>
      </c>
      <c r="AA39" s="17">
        <f t="shared" ref="AA39:AA57" si="120">0.5926*0.5*$C$6*$F39^3*($C$7*S39*2+$C$7)*$C$8</f>
        <v>14.160995279006874</v>
      </c>
      <c r="AB39" s="76">
        <f t="shared" si="75"/>
        <v>6.1560484992679895E-2</v>
      </c>
      <c r="AC39" s="26">
        <v>0.45579999999999998</v>
      </c>
      <c r="AD39" s="20">
        <v>3.5000000000000003E-2</v>
      </c>
      <c r="AE39" s="20">
        <v>1.3029999999999999</v>
      </c>
      <c r="AF39" s="19">
        <f t="shared" si="76"/>
        <v>1.1916114686845576</v>
      </c>
      <c r="AG39" s="19">
        <f t="shared" si="98"/>
        <v>0.14552721902963511</v>
      </c>
      <c r="AH39" s="19">
        <f t="shared" si="99"/>
        <v>0.58210887611854045</v>
      </c>
      <c r="AI39" s="19">
        <f t="shared" si="100"/>
        <v>0.72763609514817551</v>
      </c>
      <c r="AJ39" s="36">
        <f t="shared" si="101"/>
        <v>6.9343957964974778E-2</v>
      </c>
      <c r="AK39" s="17">
        <f t="shared" ref="AK39:AK57" si="121">0.5926*0.5*$C$6*$F39^3*($C$7*AC39*2+$C$7)*$C$8</f>
        <v>9.4750292528349824</v>
      </c>
      <c r="AL39" s="76">
        <f t="shared" si="78"/>
        <v>6.1436103318031461E-2</v>
      </c>
      <c r="AM39" s="26">
        <v>0.40720000000000001</v>
      </c>
      <c r="AN39" s="20">
        <v>1.7999999999999999E-2</v>
      </c>
      <c r="AO39" s="20">
        <v>1.294</v>
      </c>
      <c r="AP39" s="19">
        <f t="shared" si="79"/>
        <v>1.183380844572385</v>
      </c>
      <c r="AQ39" s="19">
        <f t="shared" si="102"/>
        <v>0.11454888031430614</v>
      </c>
      <c r="AR39" s="19">
        <f t="shared" si="103"/>
        <v>0.68729328188583672</v>
      </c>
      <c r="AS39" s="19">
        <f t="shared" si="104"/>
        <v>0.80184216220014282</v>
      </c>
      <c r="AT39" s="36">
        <f t="shared" si="105"/>
        <v>5.2757482970684035E-2</v>
      </c>
      <c r="AU39" s="17">
        <f t="shared" ref="AU39:AU57" si="122">0.5926*0.5*$C$6*$F39^3*($C$7*AM39*2+$C$7)*$C$8</f>
        <v>8.993248104385744</v>
      </c>
      <c r="AV39" s="76">
        <f t="shared" si="81"/>
        <v>7.642325374640381E-2</v>
      </c>
      <c r="AW39" s="26">
        <v>0.36759999999999998</v>
      </c>
      <c r="AX39" s="20">
        <v>2.5999999999999999E-2</v>
      </c>
      <c r="AY39" s="20">
        <v>1.2949999999999999</v>
      </c>
      <c r="AZ39" s="19">
        <f t="shared" si="82"/>
        <v>1.1842953583626263</v>
      </c>
      <c r="BA39" s="19">
        <f t="shared" si="106"/>
        <v>9.3496918902926218E-2</v>
      </c>
      <c r="BB39" s="19">
        <f t="shared" si="107"/>
        <v>0.74797535122340975</v>
      </c>
      <c r="BC39" s="19">
        <f t="shared" si="108"/>
        <v>0.84147227012633596</v>
      </c>
      <c r="BD39" s="36">
        <f t="shared" si="109"/>
        <v>0.10176410820438093</v>
      </c>
      <c r="BE39" s="17">
        <f t="shared" ref="BE39:BE57" si="123">0.5926*0.5*$C$6*$F39^3*($C$7*AW39*2+$C$7)*$C$8</f>
        <v>8.6006856871308131</v>
      </c>
      <c r="BF39" s="76">
        <f t="shared" si="84"/>
        <v>8.6966944082447248E-2</v>
      </c>
      <c r="BG39" s="26">
        <v>0.33710000000000001</v>
      </c>
      <c r="BH39" s="20">
        <v>2.1999999999999999E-2</v>
      </c>
      <c r="BI39" s="20">
        <v>1.286</v>
      </c>
      <c r="BJ39" s="19">
        <f t="shared" si="85"/>
        <v>1.1760647342504538</v>
      </c>
      <c r="BK39" s="19">
        <f t="shared" si="110"/>
        <v>7.7536501120858525E-2</v>
      </c>
      <c r="BL39" s="19">
        <f t="shared" si="111"/>
        <v>0.77536501120858514</v>
      </c>
      <c r="BM39" s="19">
        <f t="shared" si="112"/>
        <v>0.85290151232944367</v>
      </c>
      <c r="BN39" s="36">
        <f t="shared" si="113"/>
        <v>0.10614422667037993</v>
      </c>
      <c r="BO39" s="17">
        <f t="shared" ref="BO39:BO57" si="124">0.5926*0.5*$C$6*$F39^3*($C$7*BG39*2+$C$7)*$C$8</f>
        <v>8.2983333203056748</v>
      </c>
      <c r="BP39" s="76">
        <f t="shared" si="87"/>
        <v>9.3436233672525459E-2</v>
      </c>
      <c r="BQ39" s="26">
        <v>0.31690000000000002</v>
      </c>
      <c r="BR39" s="20">
        <v>1.9E-2</v>
      </c>
      <c r="BS39" s="20">
        <v>1.2729999999999999</v>
      </c>
      <c r="BT39" s="19">
        <f t="shared" si="114"/>
        <v>1.1641760549773152</v>
      </c>
      <c r="BU39" s="19">
        <f t="shared" si="115"/>
        <v>6.7144128737966741E-2</v>
      </c>
      <c r="BV39" s="19">
        <f t="shared" si="116"/>
        <v>0.80572954485560089</v>
      </c>
      <c r="BW39" s="19">
        <f t="shared" si="117"/>
        <v>0.8728736735935676</v>
      </c>
      <c r="BX39" s="36">
        <f t="shared" si="118"/>
        <v>0.10779122650512322</v>
      </c>
      <c r="BY39" s="17">
        <f t="shared" ref="BY39:BY57" si="125">0.5926*0.5*$C$6*$F39^3*($C$7*BQ39*2+$C$7)*$C$8</f>
        <v>8.0980868347362396</v>
      </c>
      <c r="BZ39" s="76">
        <f t="shared" si="89"/>
        <v>9.9496283665355886E-2</v>
      </c>
    </row>
    <row r="40" spans="2:78" ht="20.100000000000001" customHeight="1">
      <c r="B40" s="9" t="s">
        <v>7</v>
      </c>
      <c r="C40" s="10">
        <v>1.343</v>
      </c>
      <c r="D40" s="2"/>
      <c r="E40" s="38">
        <v>32</v>
      </c>
      <c r="F40" s="20">
        <f t="shared" si="90"/>
        <v>0.63460000000000005</v>
      </c>
      <c r="G40" s="20">
        <f t="shared" si="67"/>
        <v>6.5281265611608452</v>
      </c>
      <c r="H40" s="29">
        <f t="shared" si="68"/>
        <v>56756.478873239437</v>
      </c>
      <c r="I40" s="26">
        <v>1.2069000000000001</v>
      </c>
      <c r="J40" s="20">
        <v>4.4999999999999998E-2</v>
      </c>
      <c r="K40" s="20">
        <v>1.1399999999999999</v>
      </c>
      <c r="L40" s="19">
        <f t="shared" si="69"/>
        <v>1.0425457208752078</v>
      </c>
      <c r="M40" s="19">
        <f t="shared" si="91"/>
        <v>0.78101438755563768</v>
      </c>
      <c r="N40" s="19">
        <f t="shared" si="92"/>
        <v>0</v>
      </c>
      <c r="O40" s="19">
        <f t="shared" si="93"/>
        <v>0.78101438755563768</v>
      </c>
      <c r="P40" s="36">
        <f t="shared" si="70"/>
        <v>0</v>
      </c>
      <c r="Q40" s="17">
        <f t="shared" si="119"/>
        <v>20.57060668100193</v>
      </c>
      <c r="R40" s="76">
        <f t="shared" si="72"/>
        <v>0</v>
      </c>
      <c r="S40" s="26">
        <v>1.0914999999999999</v>
      </c>
      <c r="T40" s="20">
        <v>5.6000000000000001E-2</v>
      </c>
      <c r="U40" s="20">
        <v>1.115</v>
      </c>
      <c r="V40" s="19">
        <f t="shared" si="73"/>
        <v>1.0196828761191725</v>
      </c>
      <c r="W40" s="19">
        <f t="shared" si="94"/>
        <v>0.61108830456175089</v>
      </c>
      <c r="X40" s="19">
        <f t="shared" si="95"/>
        <v>1.2221766091235018</v>
      </c>
      <c r="Y40" s="19">
        <f t="shared" si="96"/>
        <v>1.8332649136852526</v>
      </c>
      <c r="Z40" s="36">
        <f t="shared" si="97"/>
        <v>4.0621833028806315E-2</v>
      </c>
      <c r="AA40" s="17">
        <f t="shared" si="120"/>
        <v>19.179870251810044</v>
      </c>
      <c r="AB40" s="76">
        <f t="shared" si="75"/>
        <v>6.3721839255307916E-2</v>
      </c>
      <c r="AC40" s="26">
        <v>0.96340000000000003</v>
      </c>
      <c r="AD40" s="20">
        <v>4.9000000000000002E-2</v>
      </c>
      <c r="AE40" s="20">
        <v>1.099</v>
      </c>
      <c r="AF40" s="19">
        <f t="shared" si="76"/>
        <v>1.00505065547531</v>
      </c>
      <c r="AG40" s="19">
        <f t="shared" si="98"/>
        <v>0.46250392842622429</v>
      </c>
      <c r="AH40" s="19">
        <f t="shared" si="99"/>
        <v>1.8500157137048971</v>
      </c>
      <c r="AI40" s="19">
        <f t="shared" si="100"/>
        <v>2.3125196421311216</v>
      </c>
      <c r="AJ40" s="36">
        <f t="shared" si="101"/>
        <v>6.9062646318682669E-2</v>
      </c>
      <c r="AK40" s="17">
        <f t="shared" si="121"/>
        <v>17.636080506753892</v>
      </c>
      <c r="AL40" s="76">
        <f t="shared" si="78"/>
        <v>0.10489948222885563</v>
      </c>
      <c r="AM40" s="26">
        <v>0.89039999999999997</v>
      </c>
      <c r="AN40" s="20">
        <v>3.7999999999999999E-2</v>
      </c>
      <c r="AO40" s="20">
        <v>1.099</v>
      </c>
      <c r="AP40" s="19">
        <f t="shared" si="79"/>
        <v>1.00505065547531</v>
      </c>
      <c r="AQ40" s="19">
        <f t="shared" si="102"/>
        <v>0.39506853743426268</v>
      </c>
      <c r="AR40" s="19">
        <f t="shared" si="103"/>
        <v>2.3704112246055757</v>
      </c>
      <c r="AS40" s="19">
        <f t="shared" si="104"/>
        <v>2.7654797620398384</v>
      </c>
      <c r="AT40" s="36">
        <f t="shared" si="105"/>
        <v>8.0338180411528792E-2</v>
      </c>
      <c r="AU40" s="17">
        <f t="shared" si="122"/>
        <v>16.756325226589183</v>
      </c>
      <c r="AV40" s="76">
        <f t="shared" si="81"/>
        <v>0.14146366775241223</v>
      </c>
      <c r="AW40" s="26">
        <v>0.79979999999999996</v>
      </c>
      <c r="AX40" s="20">
        <v>3.5999999999999997E-2</v>
      </c>
      <c r="AY40" s="20">
        <v>1.101</v>
      </c>
      <c r="AZ40" s="19">
        <f t="shared" si="82"/>
        <v>1.0068796830557929</v>
      </c>
      <c r="BA40" s="19">
        <f t="shared" si="106"/>
        <v>0.31992206520022071</v>
      </c>
      <c r="BB40" s="19">
        <f t="shared" si="107"/>
        <v>2.5593765216017657</v>
      </c>
      <c r="BC40" s="19">
        <f t="shared" si="108"/>
        <v>2.8792985868019865</v>
      </c>
      <c r="BD40" s="36">
        <f t="shared" si="109"/>
        <v>0.10184949617191884</v>
      </c>
      <c r="BE40" s="17">
        <f t="shared" si="123"/>
        <v>15.664464563809423</v>
      </c>
      <c r="BF40" s="76">
        <f t="shared" si="84"/>
        <v>0.16338742452230706</v>
      </c>
      <c r="BG40" s="26">
        <v>0.50380000000000003</v>
      </c>
      <c r="BH40" s="20">
        <v>6.8000000000000005E-2</v>
      </c>
      <c r="BI40" s="20">
        <v>1.236</v>
      </c>
      <c r="BJ40" s="19">
        <f t="shared" si="85"/>
        <v>1.1303390447383832</v>
      </c>
      <c r="BK40" s="19">
        <f t="shared" si="110"/>
        <v>0.15997791228471361</v>
      </c>
      <c r="BL40" s="19">
        <f t="shared" si="111"/>
        <v>1.5997791228471359</v>
      </c>
      <c r="BM40" s="19">
        <f t="shared" si="112"/>
        <v>1.7597570351318494</v>
      </c>
      <c r="BN40" s="36">
        <f t="shared" si="113"/>
        <v>0.30306627668338965</v>
      </c>
      <c r="BO40" s="17">
        <f t="shared" si="124"/>
        <v>12.097237674374442</v>
      </c>
      <c r="BP40" s="76">
        <f t="shared" si="87"/>
        <v>0.13224334066246754</v>
      </c>
      <c r="BQ40" s="26">
        <v>0.43259999999999998</v>
      </c>
      <c r="BR40" s="20">
        <v>5.8000000000000003E-2</v>
      </c>
      <c r="BS40" s="20">
        <v>1.2569999999999999</v>
      </c>
      <c r="BT40" s="19">
        <f t="shared" si="114"/>
        <v>1.1495438343334528</v>
      </c>
      <c r="BU40" s="19">
        <f t="shared" si="115"/>
        <v>0.12199733470690156</v>
      </c>
      <c r="BV40" s="19">
        <f t="shared" si="116"/>
        <v>1.4639680164828188</v>
      </c>
      <c r="BW40" s="19">
        <f t="shared" si="117"/>
        <v>1.5859653511897205</v>
      </c>
      <c r="BX40" s="36">
        <f t="shared" si="118"/>
        <v>0.32082747571919323</v>
      </c>
      <c r="BY40" s="17">
        <f t="shared" si="125"/>
        <v>11.239174990159</v>
      </c>
      <c r="BZ40" s="76">
        <f t="shared" si="89"/>
        <v>0.13025582551785753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34</v>
      </c>
      <c r="F41" s="20">
        <f t="shared" si="90"/>
        <v>0.67460000000000009</v>
      </c>
      <c r="G41" s="20">
        <f t="shared" si="67"/>
        <v>6.9396063317981502</v>
      </c>
      <c r="H41" s="29">
        <f t="shared" si="68"/>
        <v>60333.94366197184</v>
      </c>
      <c r="I41" s="26">
        <v>1.2377</v>
      </c>
      <c r="J41" s="20">
        <v>4.9000000000000002E-2</v>
      </c>
      <c r="K41" s="20">
        <v>1.214</v>
      </c>
      <c r="L41" s="19">
        <f t="shared" si="69"/>
        <v>1.1102197413530721</v>
      </c>
      <c r="M41" s="19">
        <f t="shared" si="91"/>
        <v>0.93148295547640592</v>
      </c>
      <c r="N41" s="19">
        <f t="shared" si="92"/>
        <v>0</v>
      </c>
      <c r="O41" s="19">
        <f t="shared" si="93"/>
        <v>0.93148295547640592</v>
      </c>
      <c r="P41" s="36">
        <f t="shared" si="70"/>
        <v>0</v>
      </c>
      <c r="Q41" s="17">
        <f t="shared" si="119"/>
        <v>25.156639735974128</v>
      </c>
      <c r="R41" s="76">
        <f t="shared" si="72"/>
        <v>0</v>
      </c>
      <c r="S41" s="26">
        <v>1.1176999999999999</v>
      </c>
      <c r="T41" s="20">
        <v>8.5000000000000006E-2</v>
      </c>
      <c r="U41" s="20">
        <v>1.1850000000000001</v>
      </c>
      <c r="V41" s="19">
        <f t="shared" si="73"/>
        <v>1.0836988414360713</v>
      </c>
      <c r="W41" s="19">
        <f t="shared" si="94"/>
        <v>0.72375897068052941</v>
      </c>
      <c r="X41" s="19">
        <f t="shared" si="95"/>
        <v>1.4475179413610588</v>
      </c>
      <c r="Y41" s="19">
        <f t="shared" si="96"/>
        <v>2.1712769120415882</v>
      </c>
      <c r="Z41" s="36">
        <f t="shared" si="97"/>
        <v>6.9642985642387772E-2</v>
      </c>
      <c r="AA41" s="17">
        <f t="shared" si="120"/>
        <v>23.419402716743598</v>
      </c>
      <c r="AB41" s="76">
        <f t="shared" si="75"/>
        <v>6.180849097087187E-2</v>
      </c>
      <c r="AC41" s="26">
        <v>1.0207999999999999</v>
      </c>
      <c r="AD41" s="20">
        <v>7.4999999999999997E-2</v>
      </c>
      <c r="AE41" s="20">
        <v>1.177</v>
      </c>
      <c r="AF41" s="19">
        <f t="shared" si="76"/>
        <v>1.0763827311141401</v>
      </c>
      <c r="AG41" s="19">
        <f t="shared" si="98"/>
        <v>0.59558123443054312</v>
      </c>
      <c r="AH41" s="19">
        <f t="shared" si="99"/>
        <v>2.3823249377221725</v>
      </c>
      <c r="AI41" s="19">
        <f t="shared" si="100"/>
        <v>2.9779061721527156</v>
      </c>
      <c r="AJ41" s="36">
        <f t="shared" si="101"/>
        <v>0.12124558678314296</v>
      </c>
      <c r="AK41" s="17">
        <f t="shared" si="121"/>
        <v>22.016583823714942</v>
      </c>
      <c r="AL41" s="76">
        <f t="shared" si="78"/>
        <v>0.10820593043849405</v>
      </c>
      <c r="AM41" s="26">
        <v>0.82840000000000003</v>
      </c>
      <c r="AN41" s="20">
        <v>0.109</v>
      </c>
      <c r="AO41" s="20">
        <v>1.1859999999999999</v>
      </c>
      <c r="AP41" s="19">
        <f t="shared" si="79"/>
        <v>1.0846133552263126</v>
      </c>
      <c r="AQ41" s="19">
        <f t="shared" si="102"/>
        <v>0.3982504870518852</v>
      </c>
      <c r="AR41" s="19">
        <f t="shared" si="103"/>
        <v>2.3895029223113111</v>
      </c>
      <c r="AS41" s="19">
        <f t="shared" si="104"/>
        <v>2.7877534093631962</v>
      </c>
      <c r="AT41" s="36">
        <f t="shared" si="105"/>
        <v>0.26837303998059042</v>
      </c>
      <c r="AU41" s="17">
        <f t="shared" si="122"/>
        <v>19.231213802881992</v>
      </c>
      <c r="AV41" s="76">
        <f t="shared" si="81"/>
        <v>0.1242512795501873</v>
      </c>
      <c r="AW41" s="26">
        <v>0.73960000000000004</v>
      </c>
      <c r="AX41" s="20">
        <v>0.11700000000000001</v>
      </c>
      <c r="AY41" s="20">
        <v>1.1719999999999999</v>
      </c>
      <c r="AZ41" s="19">
        <f t="shared" si="82"/>
        <v>1.071810162162933</v>
      </c>
      <c r="BA41" s="19">
        <f t="shared" si="106"/>
        <v>0.30999578261264682</v>
      </c>
      <c r="BB41" s="19">
        <f t="shared" si="107"/>
        <v>2.4799662609011746</v>
      </c>
      <c r="BC41" s="19">
        <f t="shared" si="108"/>
        <v>2.7899620435138215</v>
      </c>
      <c r="BD41" s="36">
        <f t="shared" si="109"/>
        <v>0.37507907074559349</v>
      </c>
      <c r="BE41" s="17">
        <f t="shared" si="123"/>
        <v>17.945658408651394</v>
      </c>
      <c r="BF41" s="76">
        <f t="shared" si="84"/>
        <v>0.13819310523071204</v>
      </c>
      <c r="BG41" s="26">
        <v>0.6089</v>
      </c>
      <c r="BH41" s="20">
        <v>0.1</v>
      </c>
      <c r="BI41" s="20">
        <v>1.206</v>
      </c>
      <c r="BJ41" s="19">
        <f t="shared" si="85"/>
        <v>1.1029036310311409</v>
      </c>
      <c r="BK41" s="19">
        <f t="shared" si="110"/>
        <v>0.22248120128157164</v>
      </c>
      <c r="BL41" s="19">
        <f t="shared" si="111"/>
        <v>2.2248120128157161</v>
      </c>
      <c r="BM41" s="19">
        <f t="shared" si="112"/>
        <v>2.4472932140972876</v>
      </c>
      <c r="BN41" s="36">
        <f t="shared" si="113"/>
        <v>0.42431303624993838</v>
      </c>
      <c r="BO41" s="17">
        <f t="shared" si="124"/>
        <v>16.053517755206144</v>
      </c>
      <c r="BP41" s="76">
        <f t="shared" si="87"/>
        <v>0.13858719607384562</v>
      </c>
      <c r="BQ41" s="26">
        <v>0.56100000000000005</v>
      </c>
      <c r="BR41" s="20">
        <v>9.0999999999999998E-2</v>
      </c>
      <c r="BS41" s="20">
        <v>1.2290000000000001</v>
      </c>
      <c r="BT41" s="19">
        <f t="shared" si="114"/>
        <v>1.1239374482066935</v>
      </c>
      <c r="BU41" s="19">
        <f t="shared" si="115"/>
        <v>0.19612648520841822</v>
      </c>
      <c r="BV41" s="19">
        <f t="shared" si="116"/>
        <v>2.353517822501018</v>
      </c>
      <c r="BW41" s="19">
        <f t="shared" si="117"/>
        <v>2.5496443077094364</v>
      </c>
      <c r="BX41" s="36">
        <f t="shared" si="118"/>
        <v>0.48119173962329143</v>
      </c>
      <c r="BY41" s="17">
        <f t="shared" si="125"/>
        <v>15.360070645029955</v>
      </c>
      <c r="BZ41" s="76">
        <f t="shared" si="89"/>
        <v>0.15322311185219345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36</v>
      </c>
      <c r="F42" s="20">
        <f t="shared" si="90"/>
        <v>0.71460000000000001</v>
      </c>
      <c r="G42" s="20">
        <f t="shared" si="67"/>
        <v>7.3510861024354552</v>
      </c>
      <c r="H42" s="29">
        <f t="shared" si="68"/>
        <v>63911.408450704221</v>
      </c>
      <c r="I42" s="26">
        <v>1.2804</v>
      </c>
      <c r="J42" s="20">
        <v>3.6999999999999998E-2</v>
      </c>
      <c r="K42" s="20">
        <v>1.2370000000000001</v>
      </c>
      <c r="L42" s="19">
        <f t="shared" si="69"/>
        <v>1.1312535585286247</v>
      </c>
      <c r="M42" s="19">
        <f t="shared" si="91"/>
        <v>1.0349931782219599</v>
      </c>
      <c r="N42" s="19">
        <f t="shared" si="92"/>
        <v>0</v>
      </c>
      <c r="O42" s="19">
        <f t="shared" si="93"/>
        <v>1.0349931782219599</v>
      </c>
      <c r="P42" s="36">
        <f t="shared" si="70"/>
        <v>0</v>
      </c>
      <c r="Q42" s="17">
        <f t="shared" si="119"/>
        <v>30.636943798194675</v>
      </c>
      <c r="R42" s="76">
        <f t="shared" si="72"/>
        <v>0</v>
      </c>
      <c r="S42" s="26">
        <v>1.1639999999999999</v>
      </c>
      <c r="T42" s="20">
        <v>6.2E-2</v>
      </c>
      <c r="U42" s="20">
        <v>1.2130000000000001</v>
      </c>
      <c r="V42" s="19">
        <f t="shared" si="73"/>
        <v>1.1093052275628308</v>
      </c>
      <c r="W42" s="19">
        <f t="shared" si="94"/>
        <v>0.82249699413219712</v>
      </c>
      <c r="X42" s="19">
        <f t="shared" si="95"/>
        <v>1.6449939882643942</v>
      </c>
      <c r="Y42" s="19">
        <f t="shared" si="96"/>
        <v>2.4674909823965914</v>
      </c>
      <c r="Z42" s="36">
        <f t="shared" si="97"/>
        <v>5.3227374687796807E-2</v>
      </c>
      <c r="AA42" s="17">
        <f t="shared" si="120"/>
        <v>28.633944327227557</v>
      </c>
      <c r="AB42" s="76">
        <f t="shared" si="75"/>
        <v>5.744908802872107E-2</v>
      </c>
      <c r="AC42" s="26">
        <v>1.0256000000000001</v>
      </c>
      <c r="AD42" s="20">
        <v>9.2999999999999999E-2</v>
      </c>
      <c r="AE42" s="20">
        <v>1.212</v>
      </c>
      <c r="AF42" s="19">
        <f t="shared" si="76"/>
        <v>1.1083907137725895</v>
      </c>
      <c r="AG42" s="19">
        <f t="shared" si="98"/>
        <v>0.63748213888372607</v>
      </c>
      <c r="AH42" s="19">
        <f t="shared" si="99"/>
        <v>2.5499285555349043</v>
      </c>
      <c r="AI42" s="19">
        <f t="shared" si="100"/>
        <v>3.1874106944186305</v>
      </c>
      <c r="AJ42" s="36">
        <f t="shared" si="101"/>
        <v>0.15941894796626338</v>
      </c>
      <c r="AK42" s="17">
        <f t="shared" si="121"/>
        <v>26.252371073087961</v>
      </c>
      <c r="AL42" s="76">
        <f t="shared" si="78"/>
        <v>9.7131361903874169E-2</v>
      </c>
      <c r="AM42" s="26">
        <v>0.91949999999999998</v>
      </c>
      <c r="AN42" s="20">
        <v>6.9000000000000006E-2</v>
      </c>
      <c r="AO42" s="20">
        <v>1.202</v>
      </c>
      <c r="AP42" s="19">
        <f t="shared" si="79"/>
        <v>1.0992455758701754</v>
      </c>
      <c r="AQ42" s="19">
        <f t="shared" si="102"/>
        <v>0.50398679729778306</v>
      </c>
      <c r="AR42" s="19">
        <f t="shared" si="103"/>
        <v>3.0239207837866982</v>
      </c>
      <c r="AS42" s="19">
        <f t="shared" si="104"/>
        <v>3.5279075810844813</v>
      </c>
      <c r="AT42" s="36">
        <f t="shared" si="105"/>
        <v>0.17450225188237037</v>
      </c>
      <c r="AU42" s="17">
        <f t="shared" si="122"/>
        <v>24.426612964242498</v>
      </c>
      <c r="AV42" s="76">
        <f t="shared" si="81"/>
        <v>0.12379615578358487</v>
      </c>
      <c r="AW42" s="26">
        <v>0.8296</v>
      </c>
      <c r="AX42" s="20">
        <v>9.0999999999999998E-2</v>
      </c>
      <c r="AY42" s="20">
        <v>1.2</v>
      </c>
      <c r="AZ42" s="19">
        <f t="shared" si="82"/>
        <v>1.0974165482896925</v>
      </c>
      <c r="BA42" s="19">
        <f t="shared" si="106"/>
        <v>0.40889023215959375</v>
      </c>
      <c r="BB42" s="19">
        <f t="shared" si="107"/>
        <v>3.27112185727675</v>
      </c>
      <c r="BC42" s="19">
        <f t="shared" si="108"/>
        <v>3.6800120894363437</v>
      </c>
      <c r="BD42" s="36">
        <f t="shared" si="109"/>
        <v>0.3058339054874436</v>
      </c>
      <c r="BE42" s="17">
        <f t="shared" si="123"/>
        <v>22.879622823005867</v>
      </c>
      <c r="BF42" s="76">
        <f t="shared" si="84"/>
        <v>0.14297096952086022</v>
      </c>
      <c r="BG42" s="26">
        <v>0.63339999999999996</v>
      </c>
      <c r="BH42" s="20">
        <v>0.14399999999999999</v>
      </c>
      <c r="BI42" s="20">
        <v>1.2470000000000001</v>
      </c>
      <c r="BJ42" s="19">
        <f t="shared" si="85"/>
        <v>1.1403986964310389</v>
      </c>
      <c r="BK42" s="19">
        <f t="shared" si="110"/>
        <v>0.25739243718909022</v>
      </c>
      <c r="BL42" s="19">
        <f t="shared" si="111"/>
        <v>2.573924371890902</v>
      </c>
      <c r="BM42" s="19">
        <f t="shared" si="112"/>
        <v>2.8313168090799921</v>
      </c>
      <c r="BN42" s="36">
        <f t="shared" si="113"/>
        <v>0.653261642222698</v>
      </c>
      <c r="BO42" s="17">
        <f t="shared" si="124"/>
        <v>19.50343299307675</v>
      </c>
      <c r="BP42" s="76">
        <f t="shared" si="87"/>
        <v>0.13197288768621315</v>
      </c>
      <c r="BQ42" s="26">
        <v>0.56489999999999996</v>
      </c>
      <c r="BR42" s="20">
        <v>0.121</v>
      </c>
      <c r="BS42" s="20">
        <v>1.2649999999999999</v>
      </c>
      <c r="BT42" s="19">
        <f t="shared" si="114"/>
        <v>1.156859944655384</v>
      </c>
      <c r="BU42" s="19">
        <f t="shared" si="115"/>
        <v>0.21068371010366407</v>
      </c>
      <c r="BV42" s="19">
        <f t="shared" si="116"/>
        <v>2.5282045212439685</v>
      </c>
      <c r="BW42" s="19">
        <f t="shared" si="117"/>
        <v>2.7388882313476328</v>
      </c>
      <c r="BX42" s="36">
        <f t="shared" si="118"/>
        <v>0.67785909375510478</v>
      </c>
      <c r="BY42" s="17">
        <f t="shared" si="125"/>
        <v>18.324691895471528</v>
      </c>
      <c r="BZ42" s="76">
        <f t="shared" si="89"/>
        <v>0.1379670957452086</v>
      </c>
    </row>
    <row r="43" spans="2:78" ht="20.100000000000001" customHeight="1">
      <c r="B43" s="33" t="s">
        <v>22</v>
      </c>
      <c r="C43" s="34">
        <v>0.02</v>
      </c>
      <c r="D43" s="2"/>
      <c r="E43" s="38">
        <v>38</v>
      </c>
      <c r="F43" s="20">
        <f t="shared" si="90"/>
        <v>0.75460000000000005</v>
      </c>
      <c r="G43" s="20">
        <f t="shared" si="67"/>
        <v>7.7625658730727602</v>
      </c>
      <c r="H43" s="29">
        <f t="shared" si="68"/>
        <v>67488.873239436623</v>
      </c>
      <c r="I43" s="26">
        <v>1.3093999999999999</v>
      </c>
      <c r="J43" s="20">
        <v>6.3E-2</v>
      </c>
      <c r="K43" s="20">
        <v>1.238</v>
      </c>
      <c r="L43" s="19">
        <f t="shared" si="69"/>
        <v>1.1321680723188661</v>
      </c>
      <c r="M43" s="19">
        <f t="shared" si="91"/>
        <v>1.0841583515695241</v>
      </c>
      <c r="N43" s="19">
        <f t="shared" si="92"/>
        <v>0</v>
      </c>
      <c r="O43" s="19">
        <f t="shared" si="93"/>
        <v>1.0841583515695241</v>
      </c>
      <c r="P43" s="36">
        <f t="shared" si="70"/>
        <v>0</v>
      </c>
      <c r="Q43" s="17">
        <f t="shared" si="119"/>
        <v>36.662646150831584</v>
      </c>
      <c r="R43" s="76">
        <f t="shared" si="72"/>
        <v>0</v>
      </c>
      <c r="S43" s="26">
        <v>1.1571</v>
      </c>
      <c r="T43" s="20">
        <v>5.6000000000000001E-2</v>
      </c>
      <c r="U43" s="20">
        <v>1.2430000000000001</v>
      </c>
      <c r="V43" s="19">
        <f t="shared" si="73"/>
        <v>1.1367406412700731</v>
      </c>
      <c r="W43" s="19">
        <f t="shared" si="94"/>
        <v>0.85347499466240029</v>
      </c>
      <c r="X43" s="19">
        <f t="shared" si="95"/>
        <v>1.7069499893248006</v>
      </c>
      <c r="Y43" s="19">
        <f t="shared" si="96"/>
        <v>2.5604249839872009</v>
      </c>
      <c r="Z43" s="36">
        <f t="shared" si="97"/>
        <v>5.04838001965245E-2</v>
      </c>
      <c r="AA43" s="17">
        <f t="shared" si="120"/>
        <v>33.576694449288723</v>
      </c>
      <c r="AB43" s="76">
        <f t="shared" si="75"/>
        <v>5.0837344691652936E-2</v>
      </c>
      <c r="AC43" s="26">
        <v>1.0511999999999999</v>
      </c>
      <c r="AD43" s="20">
        <v>0.1</v>
      </c>
      <c r="AE43" s="20">
        <v>1.2410000000000001</v>
      </c>
      <c r="AF43" s="19">
        <f t="shared" si="76"/>
        <v>1.1349116136895905</v>
      </c>
      <c r="AG43" s="19">
        <f t="shared" si="98"/>
        <v>0.70213565035425207</v>
      </c>
      <c r="AH43" s="19">
        <f t="shared" si="99"/>
        <v>2.8085426014170083</v>
      </c>
      <c r="AI43" s="19">
        <f t="shared" si="100"/>
        <v>3.5106782517712602</v>
      </c>
      <c r="AJ43" s="36">
        <f t="shared" si="101"/>
        <v>0.17971954632059206</v>
      </c>
      <c r="AK43" s="17">
        <f t="shared" si="121"/>
        <v>31.430914507112824</v>
      </c>
      <c r="AL43" s="76">
        <f t="shared" si="78"/>
        <v>8.9356057418610399E-2</v>
      </c>
      <c r="AM43" s="26">
        <v>0.93169999999999997</v>
      </c>
      <c r="AN43" s="20">
        <v>9.2999999999999999E-2</v>
      </c>
      <c r="AO43" s="20">
        <v>1.2290000000000001</v>
      </c>
      <c r="AP43" s="19">
        <f t="shared" si="79"/>
        <v>1.1239374482066935</v>
      </c>
      <c r="AQ43" s="19">
        <f t="shared" si="102"/>
        <v>0.54095696127214943</v>
      </c>
      <c r="AR43" s="19">
        <f t="shared" si="103"/>
        <v>3.2457417676328961</v>
      </c>
      <c r="AS43" s="19">
        <f t="shared" si="104"/>
        <v>3.7866987289050456</v>
      </c>
      <c r="AT43" s="36">
        <f t="shared" si="105"/>
        <v>0.24588369112618738</v>
      </c>
      <c r="AU43" s="17">
        <f t="shared" si="122"/>
        <v>29.009566980294895</v>
      </c>
      <c r="AV43" s="76">
        <f t="shared" si="81"/>
        <v>0.11188521944631596</v>
      </c>
      <c r="AW43" s="26">
        <v>0.80530000000000002</v>
      </c>
      <c r="AX43" s="20">
        <v>0.127</v>
      </c>
      <c r="AY43" s="20">
        <v>1.2310000000000001</v>
      </c>
      <c r="AZ43" s="19">
        <f t="shared" si="82"/>
        <v>1.1257664757871764</v>
      </c>
      <c r="BA43" s="19">
        <f t="shared" si="106"/>
        <v>0.40545089288005454</v>
      </c>
      <c r="BB43" s="19">
        <f t="shared" si="107"/>
        <v>3.2436071430404363</v>
      </c>
      <c r="BC43" s="19">
        <f t="shared" si="108"/>
        <v>3.6490580359204907</v>
      </c>
      <c r="BD43" s="36">
        <f t="shared" si="109"/>
        <v>0.44916051703583998</v>
      </c>
      <c r="BE43" s="17">
        <f t="shared" si="123"/>
        <v>26.448409428915923</v>
      </c>
      <c r="BF43" s="76">
        <f t="shared" si="84"/>
        <v>0.12263902491974492</v>
      </c>
      <c r="BG43" s="26">
        <v>0.67330000000000001</v>
      </c>
      <c r="BH43" s="20">
        <v>0.126</v>
      </c>
      <c r="BI43" s="20">
        <v>1.2849999999999999</v>
      </c>
      <c r="BJ43" s="19">
        <f t="shared" si="85"/>
        <v>1.1751502204602122</v>
      </c>
      <c r="BK43" s="19">
        <f t="shared" si="110"/>
        <v>0.30883765156855475</v>
      </c>
      <c r="BL43" s="19">
        <f t="shared" si="111"/>
        <v>3.0883765156855474</v>
      </c>
      <c r="BM43" s="19">
        <f t="shared" si="112"/>
        <v>3.3972141672541021</v>
      </c>
      <c r="BN43" s="36">
        <f t="shared" si="113"/>
        <v>0.60697186368810563</v>
      </c>
      <c r="BO43" s="17">
        <f t="shared" si="124"/>
        <v>23.77378287209611</v>
      </c>
      <c r="BP43" s="76">
        <f t="shared" si="87"/>
        <v>0.12990681930179707</v>
      </c>
      <c r="BQ43" s="26">
        <v>0.5635</v>
      </c>
      <c r="BR43" s="20">
        <v>0.121</v>
      </c>
      <c r="BS43" s="20">
        <v>1.3220000000000001</v>
      </c>
      <c r="BT43" s="19">
        <f t="shared" si="114"/>
        <v>1.2089872306991445</v>
      </c>
      <c r="BU43" s="19">
        <f t="shared" si="115"/>
        <v>0.22895888853612487</v>
      </c>
      <c r="BV43" s="19">
        <f t="shared" si="116"/>
        <v>2.7475066624334983</v>
      </c>
      <c r="BW43" s="19">
        <f t="shared" si="117"/>
        <v>2.976465550969623</v>
      </c>
      <c r="BX43" s="36">
        <f t="shared" si="118"/>
        <v>0.74032307482403847</v>
      </c>
      <c r="BY43" s="17">
        <f t="shared" si="125"/>
        <v>21.548979872559627</v>
      </c>
      <c r="BZ43" s="76">
        <f t="shared" si="89"/>
        <v>0.12750054428015689</v>
      </c>
    </row>
    <row r="44" spans="2:78" ht="20.100000000000001" customHeight="1" thickBot="1">
      <c r="B44" s="13" t="s">
        <v>16</v>
      </c>
      <c r="C44" s="14">
        <f>1/(2*PI())*SQRT($C$2/(C41+C42))</f>
        <v>1.0934772232751386</v>
      </c>
      <c r="D44" s="2"/>
      <c r="E44" s="38">
        <v>40</v>
      </c>
      <c r="F44" s="20">
        <f t="shared" si="90"/>
        <v>0.79460000000000008</v>
      </c>
      <c r="G44" s="20">
        <f t="shared" si="67"/>
        <v>8.1740456437100661</v>
      </c>
      <c r="H44" s="29">
        <f t="shared" si="68"/>
        <v>71066.338028169019</v>
      </c>
      <c r="I44" s="26">
        <v>1.2906</v>
      </c>
      <c r="J44" s="20">
        <v>7.0999999999999994E-2</v>
      </c>
      <c r="K44" s="20">
        <v>1.238</v>
      </c>
      <c r="L44" s="19">
        <f t="shared" si="69"/>
        <v>1.1321680723188661</v>
      </c>
      <c r="M44" s="19">
        <f t="shared" si="91"/>
        <v>1.0532497580104665</v>
      </c>
      <c r="N44" s="19">
        <f t="shared" si="92"/>
        <v>0</v>
      </c>
      <c r="O44" s="19">
        <f t="shared" si="93"/>
        <v>1.0532497580104665</v>
      </c>
      <c r="P44" s="36">
        <f t="shared" si="70"/>
        <v>0</v>
      </c>
      <c r="Q44" s="17">
        <f t="shared" si="119"/>
        <v>42.362646231641612</v>
      </c>
      <c r="R44" s="76">
        <f t="shared" si="72"/>
        <v>0</v>
      </c>
      <c r="S44" s="26">
        <v>1.1258999999999999</v>
      </c>
      <c r="T44" s="20">
        <v>9.1999999999999998E-2</v>
      </c>
      <c r="U44" s="20">
        <v>1.222</v>
      </c>
      <c r="V44" s="19">
        <f t="shared" si="73"/>
        <v>1.1175358516750036</v>
      </c>
      <c r="W44" s="19">
        <f t="shared" si="94"/>
        <v>0.78099599570847933</v>
      </c>
      <c r="X44" s="19">
        <f t="shared" si="95"/>
        <v>1.5619919914169587</v>
      </c>
      <c r="Y44" s="19">
        <f t="shared" si="96"/>
        <v>2.3429879871254382</v>
      </c>
      <c r="Z44" s="36">
        <f t="shared" si="97"/>
        <v>8.0158945265598039E-2</v>
      </c>
      <c r="AA44" s="17">
        <f t="shared" si="120"/>
        <v>38.466115552343403</v>
      </c>
      <c r="AB44" s="76">
        <f t="shared" si="75"/>
        <v>4.0606959371591658E-2</v>
      </c>
      <c r="AC44" s="26">
        <v>0.91479999999999995</v>
      </c>
      <c r="AD44" s="20">
        <v>0.14599999999999999</v>
      </c>
      <c r="AE44" s="20">
        <v>1.2649999999999999</v>
      </c>
      <c r="AF44" s="19">
        <f t="shared" si="76"/>
        <v>1.156859944655384</v>
      </c>
      <c r="AG44" s="19">
        <f t="shared" si="98"/>
        <v>0.55250997096909826</v>
      </c>
      <c r="AH44" s="19">
        <f t="shared" si="99"/>
        <v>2.2100398838763931</v>
      </c>
      <c r="AI44" s="19">
        <f t="shared" si="100"/>
        <v>2.7625498548454912</v>
      </c>
      <c r="AJ44" s="36">
        <f t="shared" si="101"/>
        <v>0.27263754184089617</v>
      </c>
      <c r="AK44" s="17">
        <f t="shared" si="121"/>
        <v>33.471837310692813</v>
      </c>
      <c r="AL44" s="76">
        <f t="shared" si="78"/>
        <v>6.6026847088264867E-2</v>
      </c>
      <c r="AM44" s="26">
        <v>0.81140000000000001</v>
      </c>
      <c r="AN44" s="20">
        <v>0.13100000000000001</v>
      </c>
      <c r="AO44" s="20">
        <v>1.3129999999999999</v>
      </c>
      <c r="AP44" s="19">
        <f t="shared" si="79"/>
        <v>1.2007566065869717</v>
      </c>
      <c r="AQ44" s="19">
        <f t="shared" si="102"/>
        <v>0.4682806537897079</v>
      </c>
      <c r="AR44" s="19">
        <f t="shared" si="103"/>
        <v>2.8096839227382473</v>
      </c>
      <c r="AS44" s="19">
        <f t="shared" si="104"/>
        <v>3.277964576527955</v>
      </c>
      <c r="AT44" s="36">
        <f t="shared" si="105"/>
        <v>0.39531542215782972</v>
      </c>
      <c r="AU44" s="17">
        <f t="shared" si="122"/>
        <v>31.025563648036869</v>
      </c>
      <c r="AV44" s="76">
        <f t="shared" si="81"/>
        <v>9.0560286176010502E-2</v>
      </c>
      <c r="AW44" s="26">
        <v>0.75270000000000004</v>
      </c>
      <c r="AX44" s="20">
        <v>0.12</v>
      </c>
      <c r="AY44" s="20">
        <v>1.296</v>
      </c>
      <c r="AZ44" s="19">
        <f t="shared" si="82"/>
        <v>1.1852098721528679</v>
      </c>
      <c r="BA44" s="19">
        <f t="shared" si="106"/>
        <v>0.39260930852856502</v>
      </c>
      <c r="BB44" s="19">
        <f t="shared" si="107"/>
        <v>3.1408744682285201</v>
      </c>
      <c r="BC44" s="19">
        <f t="shared" si="108"/>
        <v>3.5334837767570852</v>
      </c>
      <c r="BD44" s="36">
        <f t="shared" si="109"/>
        <v>0.47040615476117031</v>
      </c>
      <c r="BE44" s="17">
        <f t="shared" si="123"/>
        <v>29.636818348250561</v>
      </c>
      <c r="BF44" s="76">
        <f t="shared" si="84"/>
        <v>0.10597880080517899</v>
      </c>
      <c r="BG44" s="26">
        <v>0.6613</v>
      </c>
      <c r="BH44" s="20">
        <v>9.9000000000000005E-2</v>
      </c>
      <c r="BI44" s="20">
        <v>1.2969999999999999</v>
      </c>
      <c r="BJ44" s="19">
        <f t="shared" si="85"/>
        <v>1.1861243859431092</v>
      </c>
      <c r="BK44" s="19">
        <f t="shared" si="110"/>
        <v>0.30351751279092903</v>
      </c>
      <c r="BL44" s="19">
        <f t="shared" si="111"/>
        <v>3.03517512790929</v>
      </c>
      <c r="BM44" s="19">
        <f t="shared" si="112"/>
        <v>3.3386926407002191</v>
      </c>
      <c r="BN44" s="36">
        <f t="shared" si="113"/>
        <v>0.48585525682326547</v>
      </c>
      <c r="BO44" s="17">
        <f t="shared" si="124"/>
        <v>27.474444917237463</v>
      </c>
      <c r="BP44" s="76">
        <f t="shared" si="87"/>
        <v>0.11047266421768621</v>
      </c>
      <c r="BQ44" s="26">
        <v>0.58909999999999996</v>
      </c>
      <c r="BR44" s="20">
        <v>9.8000000000000004E-2</v>
      </c>
      <c r="BS44" s="20">
        <v>1.331</v>
      </c>
      <c r="BT44" s="19">
        <f t="shared" si="114"/>
        <v>1.2172178548113173</v>
      </c>
      <c r="BU44" s="19">
        <f t="shared" si="115"/>
        <v>0.25365353170622573</v>
      </c>
      <c r="BV44" s="19">
        <f t="shared" si="116"/>
        <v>3.0438423804747088</v>
      </c>
      <c r="BW44" s="19">
        <f t="shared" si="117"/>
        <v>3.2974959121809344</v>
      </c>
      <c r="BX44" s="36">
        <f t="shared" si="118"/>
        <v>0.60779229744786656</v>
      </c>
      <c r="BY44" s="17">
        <f t="shared" si="125"/>
        <v>25.766311856852944</v>
      </c>
      <c r="BZ44" s="76">
        <f t="shared" si="89"/>
        <v>0.11813263758449591</v>
      </c>
    </row>
    <row r="45" spans="2:78" ht="20.100000000000001" customHeight="1">
      <c r="B45" s="2"/>
      <c r="C45" s="2"/>
      <c r="D45" s="2"/>
      <c r="E45" s="38">
        <v>42</v>
      </c>
      <c r="F45" s="20">
        <f t="shared" si="90"/>
        <v>0.83460000000000001</v>
      </c>
      <c r="G45" s="20">
        <f t="shared" si="67"/>
        <v>8.5855254143473694</v>
      </c>
      <c r="H45" s="29">
        <f t="shared" si="68"/>
        <v>74643.8028169014</v>
      </c>
      <c r="I45" s="26">
        <v>1.3668</v>
      </c>
      <c r="J45" s="20">
        <v>9.9000000000000005E-2</v>
      </c>
      <c r="K45" s="20">
        <v>1.228</v>
      </c>
      <c r="L45" s="19">
        <f t="shared" si="69"/>
        <v>1.123022934416452</v>
      </c>
      <c r="M45" s="19">
        <f t="shared" si="91"/>
        <v>1.1622871355700355</v>
      </c>
      <c r="N45" s="19">
        <f t="shared" si="92"/>
        <v>0</v>
      </c>
      <c r="O45" s="19">
        <f t="shared" si="93"/>
        <v>1.1622871355700355</v>
      </c>
      <c r="P45" s="36">
        <f t="shared" si="70"/>
        <v>0</v>
      </c>
      <c r="Q45" s="17">
        <f t="shared" si="119"/>
        <v>51.176638009964485</v>
      </c>
      <c r="R45" s="76">
        <f t="shared" si="72"/>
        <v>0</v>
      </c>
      <c r="S45" s="26">
        <v>1.0203</v>
      </c>
      <c r="T45" s="20">
        <v>0.14000000000000001</v>
      </c>
      <c r="U45" s="20">
        <v>1.329</v>
      </c>
      <c r="V45" s="19">
        <f t="shared" si="73"/>
        <v>1.2153888272308344</v>
      </c>
      <c r="W45" s="19">
        <f t="shared" si="94"/>
        <v>0.75859939550654842</v>
      </c>
      <c r="X45" s="19">
        <f t="shared" si="95"/>
        <v>1.5171987910130968</v>
      </c>
      <c r="Y45" s="19">
        <f t="shared" si="96"/>
        <v>2.275798186519645</v>
      </c>
      <c r="Z45" s="36">
        <f t="shared" si="97"/>
        <v>0.14427788009135895</v>
      </c>
      <c r="AA45" s="17">
        <f t="shared" si="120"/>
        <v>41.677653078288515</v>
      </c>
      <c r="AB45" s="76">
        <f t="shared" si="75"/>
        <v>3.6403172418637553E-2</v>
      </c>
      <c r="AC45" s="26">
        <v>0.92700000000000005</v>
      </c>
      <c r="AD45" s="20">
        <v>0.115</v>
      </c>
      <c r="AE45" s="20">
        <v>1.3089999999999999</v>
      </c>
      <c r="AF45" s="19">
        <f t="shared" si="76"/>
        <v>1.1970985514260062</v>
      </c>
      <c r="AG45" s="19">
        <f t="shared" si="98"/>
        <v>0.60749893162001278</v>
      </c>
      <c r="AH45" s="19">
        <f t="shared" si="99"/>
        <v>2.4299957264800511</v>
      </c>
      <c r="AI45" s="19">
        <f t="shared" si="100"/>
        <v>3.0374946581000639</v>
      </c>
      <c r="AJ45" s="36">
        <f t="shared" si="101"/>
        <v>0.22994760154907273</v>
      </c>
      <c r="AK45" s="17">
        <f t="shared" si="121"/>
        <v>39.119917741707368</v>
      </c>
      <c r="AL45" s="76">
        <f t="shared" si="78"/>
        <v>6.2116585789477055E-2</v>
      </c>
      <c r="AM45" s="26">
        <v>0.77059999999999995</v>
      </c>
      <c r="AN45" s="20">
        <v>0.12</v>
      </c>
      <c r="AO45" s="20">
        <v>1.357</v>
      </c>
      <c r="AP45" s="19">
        <f t="shared" si="79"/>
        <v>1.2409952133575939</v>
      </c>
      <c r="AQ45" s="19">
        <f t="shared" si="102"/>
        <v>0.45115363593392216</v>
      </c>
      <c r="AR45" s="19">
        <f t="shared" si="103"/>
        <v>2.7069218156035326</v>
      </c>
      <c r="AS45" s="19">
        <f t="shared" si="104"/>
        <v>3.1580754515374547</v>
      </c>
      <c r="AT45" s="36">
        <f t="shared" si="105"/>
        <v>0.38679776059474402</v>
      </c>
      <c r="AU45" s="17">
        <f t="shared" si="122"/>
        <v>34.832352825937903</v>
      </c>
      <c r="AV45" s="76">
        <f t="shared" si="81"/>
        <v>7.7712861635571853E-2</v>
      </c>
      <c r="AW45" s="26">
        <v>0.75739999999999996</v>
      </c>
      <c r="AX45" s="20">
        <v>9.2999999999999999E-2</v>
      </c>
      <c r="AY45" s="20">
        <v>1.357</v>
      </c>
      <c r="AZ45" s="19">
        <f t="shared" si="82"/>
        <v>1.2409952133575939</v>
      </c>
      <c r="BA45" s="19">
        <f t="shared" si="106"/>
        <v>0.43582993251540164</v>
      </c>
      <c r="BB45" s="19">
        <f t="shared" si="107"/>
        <v>3.4866394601232131</v>
      </c>
      <c r="BC45" s="19">
        <f t="shared" si="108"/>
        <v>3.9224693926386149</v>
      </c>
      <c r="BD45" s="36">
        <f t="shared" si="109"/>
        <v>0.39969101928123568</v>
      </c>
      <c r="BE45" s="17">
        <f t="shared" si="123"/>
        <v>34.470486733302621</v>
      </c>
      <c r="BF45" s="76">
        <f t="shared" si="84"/>
        <v>0.10114854156540533</v>
      </c>
      <c r="BG45" s="26">
        <v>0.72809999999999997</v>
      </c>
      <c r="BH45" s="20">
        <v>0.1</v>
      </c>
      <c r="BI45" s="20">
        <v>1.25</v>
      </c>
      <c r="BJ45" s="19">
        <f t="shared" si="85"/>
        <v>1.1431422378017631</v>
      </c>
      <c r="BK45" s="19">
        <f t="shared" si="110"/>
        <v>0.34175025337403186</v>
      </c>
      <c r="BL45" s="19">
        <f t="shared" si="111"/>
        <v>3.417502533740318</v>
      </c>
      <c r="BM45" s="19">
        <f t="shared" si="112"/>
        <v>3.7592527871143497</v>
      </c>
      <c r="BN45" s="36">
        <f t="shared" si="113"/>
        <v>0.45583932131804278</v>
      </c>
      <c r="BO45" s="17">
        <f t="shared" si="124"/>
        <v>33.667253664044019</v>
      </c>
      <c r="BP45" s="76">
        <f t="shared" si="87"/>
        <v>0.10150820639671436</v>
      </c>
      <c r="BQ45" s="26">
        <v>0.68220000000000003</v>
      </c>
      <c r="BR45" s="20">
        <v>4.3999999999999997E-2</v>
      </c>
      <c r="BS45" s="20">
        <v>1.3380000000000001</v>
      </c>
      <c r="BT45" s="19">
        <f t="shared" si="114"/>
        <v>1.2236194513430072</v>
      </c>
      <c r="BU45" s="19">
        <f t="shared" si="115"/>
        <v>0.34374976830436926</v>
      </c>
      <c r="BV45" s="19">
        <f t="shared" si="116"/>
        <v>4.1249972196524309</v>
      </c>
      <c r="BW45" s="19">
        <f t="shared" si="117"/>
        <v>4.4687469879568003</v>
      </c>
      <c r="BX45" s="36">
        <f t="shared" si="118"/>
        <v>0.27576421507555365</v>
      </c>
      <c r="BY45" s="17">
        <f t="shared" si="125"/>
        <v>32.40894656919864</v>
      </c>
      <c r="BZ45" s="76">
        <f t="shared" si="89"/>
        <v>0.12727958345837798</v>
      </c>
    </row>
    <row r="46" spans="2:78" ht="20.100000000000001" customHeight="1">
      <c r="B46" s="2"/>
      <c r="C46" s="2"/>
      <c r="D46" s="2"/>
      <c r="E46" s="38">
        <v>44</v>
      </c>
      <c r="F46" s="20">
        <f t="shared" si="90"/>
        <v>0.87460000000000004</v>
      </c>
      <c r="G46" s="20">
        <f t="shared" si="67"/>
        <v>8.9970051849846762</v>
      </c>
      <c r="H46" s="29">
        <f t="shared" si="68"/>
        <v>78221.267605633795</v>
      </c>
      <c r="I46" s="26">
        <v>1.7093</v>
      </c>
      <c r="J46" s="20">
        <v>7.4999999999999997E-2</v>
      </c>
      <c r="K46" s="20">
        <v>1.1579999999999999</v>
      </c>
      <c r="L46" s="19">
        <f t="shared" si="69"/>
        <v>1.0590069690995532</v>
      </c>
      <c r="M46" s="19">
        <f t="shared" si="91"/>
        <v>1.6164432467098713</v>
      </c>
      <c r="N46" s="19">
        <f t="shared" si="92"/>
        <v>0</v>
      </c>
      <c r="O46" s="19">
        <f t="shared" si="93"/>
        <v>1.6164432467098713</v>
      </c>
      <c r="P46" s="36">
        <f t="shared" si="70"/>
        <v>0</v>
      </c>
      <c r="Q46" s="17">
        <f t="shared" si="119"/>
        <v>69.698259049921376</v>
      </c>
      <c r="R46" s="76">
        <f t="shared" si="72"/>
        <v>0</v>
      </c>
      <c r="S46" s="26">
        <v>1.4944</v>
      </c>
      <c r="T46" s="20">
        <v>7.2999999999999995E-2</v>
      </c>
      <c r="U46" s="20">
        <v>1.1339999999999999</v>
      </c>
      <c r="V46" s="19">
        <f t="shared" si="73"/>
        <v>1.0370586381337592</v>
      </c>
      <c r="W46" s="19">
        <f t="shared" si="94"/>
        <v>1.1848587606444172</v>
      </c>
      <c r="X46" s="19">
        <f t="shared" si="95"/>
        <v>2.3697175212888344</v>
      </c>
      <c r="Y46" s="19">
        <f t="shared" si="96"/>
        <v>3.5545762819332518</v>
      </c>
      <c r="Z46" s="36">
        <f t="shared" si="97"/>
        <v>5.477352915301778E-2</v>
      </c>
      <c r="AA46" s="17">
        <f t="shared" si="120"/>
        <v>62.918665572427095</v>
      </c>
      <c r="AB46" s="76">
        <f t="shared" si="75"/>
        <v>3.7663187858951001E-2</v>
      </c>
      <c r="AC46" s="26">
        <v>1.2415</v>
      </c>
      <c r="AD46" s="20">
        <v>5.3999999999999999E-2</v>
      </c>
      <c r="AE46" s="20">
        <v>1.1339999999999999</v>
      </c>
      <c r="AF46" s="19">
        <f t="shared" si="76"/>
        <v>1.0370586381337592</v>
      </c>
      <c r="AG46" s="19">
        <f t="shared" si="98"/>
        <v>0.81776084806934868</v>
      </c>
      <c r="AH46" s="19">
        <f t="shared" si="99"/>
        <v>3.2710433922773947</v>
      </c>
      <c r="AI46" s="19">
        <f t="shared" si="100"/>
        <v>4.0888042403467431</v>
      </c>
      <c r="AJ46" s="36">
        <f t="shared" si="101"/>
        <v>8.1034810253779732E-2</v>
      </c>
      <c r="AK46" s="17">
        <f t="shared" si="121"/>
        <v>54.940260777367527</v>
      </c>
      <c r="AL46" s="76">
        <f t="shared" si="78"/>
        <v>5.9538184675397302E-2</v>
      </c>
      <c r="AM46" s="26">
        <v>1.052</v>
      </c>
      <c r="AN46" s="20">
        <v>5.8999999999999997E-2</v>
      </c>
      <c r="AO46" s="20">
        <v>1.1439999999999999</v>
      </c>
      <c r="AP46" s="19">
        <f t="shared" si="79"/>
        <v>1.0462037760361733</v>
      </c>
      <c r="AQ46" s="19">
        <f t="shared" si="102"/>
        <v>0.59757206301297683</v>
      </c>
      <c r="AR46" s="19">
        <f t="shared" si="103"/>
        <v>3.585432378077861</v>
      </c>
      <c r="AS46" s="19">
        <f t="shared" si="104"/>
        <v>4.183004441090838</v>
      </c>
      <c r="AT46" s="36">
        <f t="shared" si="105"/>
        <v>0.1351596536503484</v>
      </c>
      <c r="AU46" s="17">
        <f t="shared" si="122"/>
        <v>48.961978022666905</v>
      </c>
      <c r="AV46" s="76">
        <f t="shared" si="81"/>
        <v>7.322891196139969E-2</v>
      </c>
      <c r="AW46" s="26">
        <v>0.88660000000000005</v>
      </c>
      <c r="AX46" s="20">
        <v>9.4E-2</v>
      </c>
      <c r="AY46" s="20">
        <v>1.1559999999999999</v>
      </c>
      <c r="AZ46" s="19">
        <f t="shared" si="82"/>
        <v>1.0571779415190703</v>
      </c>
      <c r="BA46" s="19">
        <f t="shared" si="106"/>
        <v>0.43338899507172174</v>
      </c>
      <c r="BB46" s="19">
        <f t="shared" si="107"/>
        <v>3.4671119605737739</v>
      </c>
      <c r="BC46" s="19">
        <f t="shared" si="108"/>
        <v>3.9005009556454957</v>
      </c>
      <c r="BD46" s="36">
        <f t="shared" si="109"/>
        <v>0.29317387549455148</v>
      </c>
      <c r="BE46" s="17">
        <f t="shared" si="123"/>
        <v>43.743994024632684</v>
      </c>
      <c r="BF46" s="76">
        <f t="shared" si="84"/>
        <v>7.925915403658404E-2</v>
      </c>
      <c r="BG46" s="26">
        <v>0.76910000000000001</v>
      </c>
      <c r="BH46" s="20">
        <v>0.11799999999999999</v>
      </c>
      <c r="BI46" s="20">
        <v>1.1819999999999999</v>
      </c>
      <c r="BJ46" s="19">
        <f t="shared" si="85"/>
        <v>1.0809553000653471</v>
      </c>
      <c r="BK46" s="19">
        <f t="shared" si="110"/>
        <v>0.34096306228436596</v>
      </c>
      <c r="BL46" s="19">
        <f t="shared" si="111"/>
        <v>3.4096306228436588</v>
      </c>
      <c r="BM46" s="19">
        <f t="shared" si="112"/>
        <v>3.7505936851280248</v>
      </c>
      <c r="BN46" s="36">
        <f t="shared" si="113"/>
        <v>0.48095973505883888</v>
      </c>
      <c r="BO46" s="17">
        <f t="shared" si="124"/>
        <v>40.037143240055769</v>
      </c>
      <c r="BP46" s="76">
        <f t="shared" si="87"/>
        <v>8.5161686047381169E-2</v>
      </c>
      <c r="BQ46" s="26">
        <v>0.65980000000000005</v>
      </c>
      <c r="BR46" s="20">
        <v>9.0999999999999998E-2</v>
      </c>
      <c r="BS46" s="20">
        <v>1.1839999999999999</v>
      </c>
      <c r="BT46" s="19">
        <f t="shared" si="114"/>
        <v>1.0827843276458298</v>
      </c>
      <c r="BU46" s="19">
        <f t="shared" si="115"/>
        <v>0.25178785861710867</v>
      </c>
      <c r="BV46" s="19">
        <f t="shared" si="116"/>
        <v>3.0214543034053034</v>
      </c>
      <c r="BW46" s="19">
        <f t="shared" si="117"/>
        <v>3.2732421620224121</v>
      </c>
      <c r="BX46" s="36">
        <f t="shared" si="118"/>
        <v>0.44659905771979752</v>
      </c>
      <c r="BY46" s="17">
        <f t="shared" si="125"/>
        <v>36.588983318742955</v>
      </c>
      <c r="BZ46" s="76">
        <f t="shared" si="89"/>
        <v>8.2578252505243643E-2</v>
      </c>
    </row>
    <row r="47" spans="2:78" ht="20.100000000000001" customHeight="1">
      <c r="B47" s="2"/>
      <c r="C47" s="2"/>
      <c r="D47" s="2"/>
      <c r="E47" s="38">
        <v>46</v>
      </c>
      <c r="F47" s="20">
        <f t="shared" si="90"/>
        <v>0.91460000000000008</v>
      </c>
      <c r="G47" s="20">
        <f t="shared" si="67"/>
        <v>9.4084849556219812</v>
      </c>
      <c r="H47" s="29">
        <f t="shared" si="68"/>
        <v>81798.732394366205</v>
      </c>
      <c r="I47" s="26">
        <v>1.8395999999999999</v>
      </c>
      <c r="J47" s="20">
        <v>0.1</v>
      </c>
      <c r="K47" s="20">
        <v>1.1779999999999999</v>
      </c>
      <c r="L47" s="19">
        <f t="shared" si="69"/>
        <v>1.0772972449043814</v>
      </c>
      <c r="M47" s="19">
        <f t="shared" si="91"/>
        <v>1.9375108347987575</v>
      </c>
      <c r="N47" s="19">
        <f t="shared" si="92"/>
        <v>0</v>
      </c>
      <c r="O47" s="19">
        <f t="shared" si="93"/>
        <v>1.9375108347987575</v>
      </c>
      <c r="P47" s="36">
        <f t="shared" si="70"/>
        <v>0</v>
      </c>
      <c r="Q47" s="17">
        <f t="shared" si="119"/>
        <v>84.406136621040446</v>
      </c>
      <c r="R47" s="76">
        <f t="shared" si="72"/>
        <v>0</v>
      </c>
      <c r="S47" s="26">
        <v>1.6313</v>
      </c>
      <c r="T47" s="20">
        <v>4.5999999999999999E-2</v>
      </c>
      <c r="U47" s="20">
        <v>1.1619999999999999</v>
      </c>
      <c r="V47" s="19">
        <f t="shared" si="73"/>
        <v>1.0626650242605189</v>
      </c>
      <c r="W47" s="19">
        <f t="shared" si="94"/>
        <v>1.4824726354489319</v>
      </c>
      <c r="X47" s="19">
        <f t="shared" si="95"/>
        <v>2.9649452708978639</v>
      </c>
      <c r="Y47" s="19">
        <f t="shared" si="96"/>
        <v>4.4474179063467956</v>
      </c>
      <c r="Z47" s="36">
        <f t="shared" si="97"/>
        <v>3.624030488882294E-2</v>
      </c>
      <c r="AA47" s="17">
        <f t="shared" si="120"/>
        <v>76.891263028049025</v>
      </c>
      <c r="AB47" s="76">
        <f t="shared" si="75"/>
        <v>3.8560236288696245E-2</v>
      </c>
      <c r="AC47" s="26">
        <v>1.4301999999999999</v>
      </c>
      <c r="AD47" s="20">
        <v>2.9000000000000001E-2</v>
      </c>
      <c r="AE47" s="20">
        <v>1.1639999999999999</v>
      </c>
      <c r="AF47" s="19">
        <f t="shared" si="76"/>
        <v>1.0644940518410015</v>
      </c>
      <c r="AG47" s="19">
        <f t="shared" si="98"/>
        <v>1.1434212658289342</v>
      </c>
      <c r="AH47" s="19">
        <f t="shared" si="99"/>
        <v>4.5736850633157369</v>
      </c>
      <c r="AI47" s="19">
        <f t="shared" si="100"/>
        <v>5.7171063291446709</v>
      </c>
      <c r="AJ47" s="36">
        <f t="shared" si="101"/>
        <v>4.5851728178686449E-2</v>
      </c>
      <c r="AK47" s="17">
        <f t="shared" si="121"/>
        <v>69.636145027326151</v>
      </c>
      <c r="AL47" s="76">
        <f t="shared" si="78"/>
        <v>6.5679756705672929E-2</v>
      </c>
      <c r="AM47" s="26">
        <v>1.294</v>
      </c>
      <c r="AN47" s="20">
        <v>2.3E-2</v>
      </c>
      <c r="AO47" s="20">
        <v>1.1870000000000001</v>
      </c>
      <c r="AP47" s="19">
        <f t="shared" si="79"/>
        <v>1.0855278690165542</v>
      </c>
      <c r="AQ47" s="19">
        <f t="shared" si="102"/>
        <v>0.97336728998102673</v>
      </c>
      <c r="AR47" s="19">
        <f t="shared" si="103"/>
        <v>5.8402037398861593</v>
      </c>
      <c r="AS47" s="19">
        <f t="shared" si="104"/>
        <v>6.8135710298671857</v>
      </c>
      <c r="AT47" s="36">
        <f t="shared" si="105"/>
        <v>5.6724709910468019E-2</v>
      </c>
      <c r="AU47" s="17">
        <f t="shared" si="122"/>
        <v>64.72243507357949</v>
      </c>
      <c r="AV47" s="76">
        <f t="shared" si="81"/>
        <v>9.0234610815349309E-2</v>
      </c>
      <c r="AW47" s="26">
        <v>1.1565000000000001</v>
      </c>
      <c r="AX47" s="20">
        <v>2.9000000000000001E-2</v>
      </c>
      <c r="AY47" s="20">
        <v>1.2</v>
      </c>
      <c r="AZ47" s="19">
        <f t="shared" si="82"/>
        <v>1.0974165482896925</v>
      </c>
      <c r="BA47" s="19">
        <f t="shared" si="106"/>
        <v>0.79462188765867448</v>
      </c>
      <c r="BB47" s="19">
        <f t="shared" si="107"/>
        <v>6.3569751012693958</v>
      </c>
      <c r="BC47" s="19">
        <f t="shared" si="108"/>
        <v>7.1515969889280706</v>
      </c>
      <c r="BD47" s="36">
        <f t="shared" si="109"/>
        <v>9.746355229819631E-2</v>
      </c>
      <c r="BE47" s="17">
        <f t="shared" si="123"/>
        <v>59.761824804562103</v>
      </c>
      <c r="BF47" s="76">
        <f t="shared" si="84"/>
        <v>0.10637183723988489</v>
      </c>
      <c r="BG47" s="26">
        <v>1.0610999999999999</v>
      </c>
      <c r="BH47" s="20">
        <v>2.7E-2</v>
      </c>
      <c r="BI47" s="20">
        <v>1.2190000000000001</v>
      </c>
      <c r="BJ47" s="19">
        <f t="shared" si="85"/>
        <v>1.1147923103042794</v>
      </c>
      <c r="BK47" s="19">
        <f t="shared" si="110"/>
        <v>0.69028239524380708</v>
      </c>
      <c r="BL47" s="19">
        <f t="shared" si="111"/>
        <v>6.9028239524380695</v>
      </c>
      <c r="BM47" s="19">
        <f t="shared" si="112"/>
        <v>7.5931063476818768</v>
      </c>
      <c r="BN47" s="36">
        <f t="shared" si="113"/>
        <v>0.11704771360714984</v>
      </c>
      <c r="BO47" s="17">
        <f t="shared" si="124"/>
        <v>56.320063207003862</v>
      </c>
      <c r="BP47" s="76">
        <f t="shared" si="87"/>
        <v>0.12256420819463226</v>
      </c>
      <c r="BQ47" s="26">
        <v>0.97230000000000005</v>
      </c>
      <c r="BR47" s="20">
        <v>2.9000000000000001E-2</v>
      </c>
      <c r="BS47" s="20">
        <v>1.2270000000000001</v>
      </c>
      <c r="BT47" s="19">
        <f t="shared" si="114"/>
        <v>1.1221084206262106</v>
      </c>
      <c r="BU47" s="19">
        <f t="shared" si="115"/>
        <v>0.58721407145605875</v>
      </c>
      <c r="BV47" s="19">
        <f t="shared" si="116"/>
        <v>7.0465688574727041</v>
      </c>
      <c r="BW47" s="19">
        <f t="shared" si="117"/>
        <v>7.6337829289287633</v>
      </c>
      <c r="BX47" s="36">
        <f t="shared" si="118"/>
        <v>0.15284812961244915</v>
      </c>
      <c r="BY47" s="17">
        <f t="shared" si="125"/>
        <v>53.116410902358467</v>
      </c>
      <c r="BZ47" s="76">
        <f t="shared" si="89"/>
        <v>0.13266274467275468</v>
      </c>
    </row>
    <row r="48" spans="2:78" ht="20.100000000000001" customHeight="1">
      <c r="B48" s="2"/>
      <c r="C48" s="2"/>
      <c r="D48" s="2"/>
      <c r="E48" s="38">
        <v>48</v>
      </c>
      <c r="F48" s="20">
        <f t="shared" si="90"/>
        <v>0.9546</v>
      </c>
      <c r="G48" s="20">
        <f t="shared" si="67"/>
        <v>9.8199647262592844</v>
      </c>
      <c r="H48" s="29">
        <f t="shared" si="68"/>
        <v>85376.1971830986</v>
      </c>
      <c r="I48" s="22">
        <v>2.0143</v>
      </c>
      <c r="J48" s="19">
        <v>3.3000000000000002E-2</v>
      </c>
      <c r="K48" s="19">
        <v>1.177</v>
      </c>
      <c r="L48" s="19">
        <f t="shared" si="69"/>
        <v>1.0763827311141401</v>
      </c>
      <c r="M48" s="19">
        <f t="shared" si="91"/>
        <v>2.3190386576933211</v>
      </c>
      <c r="N48" s="19">
        <f t="shared" si="92"/>
        <v>0</v>
      </c>
      <c r="O48" s="19">
        <f t="shared" si="93"/>
        <v>2.3190386576933211</v>
      </c>
      <c r="P48" s="36">
        <f t="shared" si="70"/>
        <v>0</v>
      </c>
      <c r="Q48" s="17">
        <f t="shared" si="119"/>
        <v>103.13835589587265</v>
      </c>
      <c r="R48" s="76">
        <f t="shared" si="72"/>
        <v>0</v>
      </c>
      <c r="S48" s="22">
        <v>1.7604</v>
      </c>
      <c r="T48" s="19">
        <v>5.0999999999999997E-2</v>
      </c>
      <c r="U48" s="19">
        <v>1.1619999999999999</v>
      </c>
      <c r="V48" s="19">
        <f t="shared" si="73"/>
        <v>1.0626650242605189</v>
      </c>
      <c r="W48" s="19">
        <f t="shared" si="94"/>
        <v>1.7264012150496859</v>
      </c>
      <c r="X48" s="19">
        <f t="shared" si="95"/>
        <v>3.4528024300993718</v>
      </c>
      <c r="Y48" s="19">
        <f t="shared" si="96"/>
        <v>5.179203645149058</v>
      </c>
      <c r="Z48" s="36">
        <f t="shared" si="97"/>
        <v>4.0179468463695002E-2</v>
      </c>
      <c r="AA48" s="17">
        <f t="shared" si="120"/>
        <v>92.723199167573696</v>
      </c>
      <c r="AB48" s="76">
        <f t="shared" si="75"/>
        <v>3.7237740512590663E-2</v>
      </c>
      <c r="AC48" s="22">
        <v>1.5152000000000001</v>
      </c>
      <c r="AD48" s="19">
        <v>3.5000000000000003E-2</v>
      </c>
      <c r="AE48" s="19">
        <v>1.1639999999999999</v>
      </c>
      <c r="AF48" s="19">
        <f t="shared" si="76"/>
        <v>1.0644940518410015</v>
      </c>
      <c r="AG48" s="19">
        <f t="shared" si="98"/>
        <v>1.2833722400263945</v>
      </c>
      <c r="AH48" s="19">
        <f t="shared" si="99"/>
        <v>5.133488960105578</v>
      </c>
      <c r="AI48" s="19">
        <f t="shared" si="100"/>
        <v>6.4168612001319723</v>
      </c>
      <c r="AJ48" s="36">
        <f t="shared" si="101"/>
        <v>5.5338292629449171E-2</v>
      </c>
      <c r="AK48" s="17">
        <f t="shared" si="121"/>
        <v>82.664922563481923</v>
      </c>
      <c r="AL48" s="76">
        <f t="shared" si="78"/>
        <v>6.2099966961964459E-2</v>
      </c>
      <c r="AM48" s="26">
        <v>1.3620000000000001</v>
      </c>
      <c r="AN48" s="20">
        <v>2.5000000000000001E-2</v>
      </c>
      <c r="AO48" s="20">
        <v>1.165</v>
      </c>
      <c r="AP48" s="19">
        <f t="shared" si="79"/>
        <v>1.0654085656312431</v>
      </c>
      <c r="AQ48" s="19">
        <f t="shared" si="102"/>
        <v>1.0387542722424448</v>
      </c>
      <c r="AR48" s="19">
        <f t="shared" si="103"/>
        <v>6.2325256334546681</v>
      </c>
      <c r="AS48" s="19">
        <f t="shared" si="104"/>
        <v>7.2712799056971127</v>
      </c>
      <c r="AT48" s="36">
        <f t="shared" si="105"/>
        <v>5.939294619608454E-2</v>
      </c>
      <c r="AU48" s="17">
        <f t="shared" si="122"/>
        <v>76.380550721121153</v>
      </c>
      <c r="AV48" s="76">
        <f t="shared" si="81"/>
        <v>8.1598333274798152E-2</v>
      </c>
      <c r="AW48" s="26">
        <v>1.2313000000000001</v>
      </c>
      <c r="AX48" s="20">
        <v>0.03</v>
      </c>
      <c r="AY48" s="20">
        <v>1.167</v>
      </c>
      <c r="AZ48" s="19">
        <f t="shared" si="82"/>
        <v>1.067237593211726</v>
      </c>
      <c r="BA48" s="19">
        <f t="shared" si="106"/>
        <v>0.85187569626449544</v>
      </c>
      <c r="BB48" s="19">
        <f t="shared" si="107"/>
        <v>6.8150055701159635</v>
      </c>
      <c r="BC48" s="19">
        <f t="shared" si="108"/>
        <v>7.6668812663804591</v>
      </c>
      <c r="BD48" s="36">
        <f t="shared" si="109"/>
        <v>9.5355272827470028E-2</v>
      </c>
      <c r="BE48" s="17">
        <f t="shared" si="123"/>
        <v>71.019144717227192</v>
      </c>
      <c r="BF48" s="76">
        <f t="shared" si="84"/>
        <v>9.5960118884152651E-2</v>
      </c>
      <c r="BG48" s="22">
        <v>1.1346000000000001</v>
      </c>
      <c r="BH48" s="19">
        <v>2.4E-2</v>
      </c>
      <c r="BI48" s="19">
        <v>1.1739999999999999</v>
      </c>
      <c r="BJ48" s="19">
        <f t="shared" si="85"/>
        <v>1.0736391897434157</v>
      </c>
      <c r="BK48" s="19">
        <f t="shared" si="110"/>
        <v>0.73202937590400152</v>
      </c>
      <c r="BL48" s="19">
        <f t="shared" si="111"/>
        <v>7.3202937590400143</v>
      </c>
      <c r="BM48" s="19">
        <f t="shared" si="112"/>
        <v>8.0523231349440163</v>
      </c>
      <c r="BN48" s="36">
        <f t="shared" si="113"/>
        <v>9.6502640091486194E-2</v>
      </c>
      <c r="BO48" s="17">
        <f t="shared" si="124"/>
        <v>67.052442647016449</v>
      </c>
      <c r="BP48" s="76">
        <f t="shared" si="87"/>
        <v>0.10917266351617</v>
      </c>
      <c r="BQ48" s="22">
        <v>1.0394000000000001</v>
      </c>
      <c r="BR48" s="19">
        <v>2.8000000000000001E-2</v>
      </c>
      <c r="BS48" s="19">
        <v>1.18</v>
      </c>
      <c r="BT48" s="19">
        <f t="shared" si="114"/>
        <v>1.0791262724848643</v>
      </c>
      <c r="BU48" s="19">
        <f t="shared" si="115"/>
        <v>0.6206349045590126</v>
      </c>
      <c r="BV48" s="19">
        <f t="shared" si="116"/>
        <v>7.4476188547081508</v>
      </c>
      <c r="BW48" s="19">
        <f t="shared" si="117"/>
        <v>8.0682537592671633</v>
      </c>
      <c r="BX48" s="36">
        <f t="shared" si="118"/>
        <v>0.13648818269253732</v>
      </c>
      <c r="BY48" s="17">
        <f t="shared" si="125"/>
        <v>63.147271632703486</v>
      </c>
      <c r="BZ48" s="76">
        <f t="shared" si="89"/>
        <v>0.11794046935277384</v>
      </c>
    </row>
    <row r="49" spans="2:78" ht="20.100000000000001" customHeight="1">
      <c r="B49" s="15"/>
      <c r="C49" s="2"/>
      <c r="D49" s="2"/>
      <c r="E49" s="38">
        <v>50</v>
      </c>
      <c r="F49" s="20">
        <f t="shared" si="90"/>
        <v>0.99460000000000004</v>
      </c>
      <c r="G49" s="20">
        <f t="shared" si="67"/>
        <v>10.231444496896591</v>
      </c>
      <c r="H49" s="29">
        <f t="shared" si="68"/>
        <v>88953.661971830996</v>
      </c>
      <c r="I49" s="22">
        <v>2.1179999999999999</v>
      </c>
      <c r="J49" s="19">
        <v>0.04</v>
      </c>
      <c r="K49" s="19">
        <v>1.1910000000000001</v>
      </c>
      <c r="L49" s="19">
        <f t="shared" si="69"/>
        <v>1.0891859241775199</v>
      </c>
      <c r="M49" s="19">
        <f t="shared" si="91"/>
        <v>2.6253196647123147</v>
      </c>
      <c r="N49" s="19">
        <f t="shared" si="92"/>
        <v>0</v>
      </c>
      <c r="O49" s="19">
        <f t="shared" si="93"/>
        <v>2.6253196647123147</v>
      </c>
      <c r="P49" s="36">
        <f t="shared" si="70"/>
        <v>0</v>
      </c>
      <c r="Q49" s="17">
        <f t="shared" si="119"/>
        <v>121.46574705721211</v>
      </c>
      <c r="R49" s="76">
        <f t="shared" si="72"/>
        <v>0</v>
      </c>
      <c r="S49" s="22">
        <v>1.722</v>
      </c>
      <c r="T49" s="19">
        <v>0.123</v>
      </c>
      <c r="U49" s="19">
        <v>1.135</v>
      </c>
      <c r="V49" s="19">
        <f t="shared" si="73"/>
        <v>1.0379731519240007</v>
      </c>
      <c r="W49" s="19">
        <f t="shared" si="94"/>
        <v>1.5760310679942147</v>
      </c>
      <c r="X49" s="19">
        <f t="shared" si="95"/>
        <v>3.1520621359884293</v>
      </c>
      <c r="Y49" s="19">
        <f t="shared" si="96"/>
        <v>4.7280932039826435</v>
      </c>
      <c r="Z49" s="36">
        <f t="shared" si="97"/>
        <v>9.2452485111945065E-2</v>
      </c>
      <c r="AA49" s="17">
        <f t="shared" si="120"/>
        <v>103.09277691410441</v>
      </c>
      <c r="AB49" s="76">
        <f t="shared" si="75"/>
        <v>3.0575004673845264E-2</v>
      </c>
      <c r="AC49" s="22">
        <v>1.4858</v>
      </c>
      <c r="AD49" s="19">
        <v>0.12</v>
      </c>
      <c r="AE49" s="19">
        <v>1.123</v>
      </c>
      <c r="AF49" s="19">
        <f t="shared" si="76"/>
        <v>1.0269989864411038</v>
      </c>
      <c r="AG49" s="19">
        <f t="shared" si="98"/>
        <v>1.1486480447530714</v>
      </c>
      <c r="AH49" s="19">
        <f t="shared" si="99"/>
        <v>4.5945921790122854</v>
      </c>
      <c r="AI49" s="19">
        <f t="shared" si="100"/>
        <v>5.7432402237653566</v>
      </c>
      <c r="AJ49" s="36">
        <f t="shared" si="101"/>
        <v>0.17660073598602297</v>
      </c>
      <c r="AK49" s="17">
        <f t="shared" si="121"/>
        <v>92.133949773190167</v>
      </c>
      <c r="AL49" s="76">
        <f t="shared" si="78"/>
        <v>4.9868611845285876E-2</v>
      </c>
      <c r="AM49" s="22">
        <v>1.3564000000000001</v>
      </c>
      <c r="AN49" s="19">
        <v>0.1</v>
      </c>
      <c r="AO49" s="19">
        <v>1.1599999999999999</v>
      </c>
      <c r="AP49" s="19">
        <f t="shared" si="79"/>
        <v>1.060835996680036</v>
      </c>
      <c r="AQ49" s="19">
        <f t="shared" si="102"/>
        <v>1.0214057485592596</v>
      </c>
      <c r="AR49" s="19">
        <f t="shared" si="103"/>
        <v>6.1284344913555566</v>
      </c>
      <c r="AS49" s="19">
        <f t="shared" si="104"/>
        <v>7.1498402399148162</v>
      </c>
      <c r="AT49" s="36">
        <f t="shared" si="105"/>
        <v>0.23553691805397439</v>
      </c>
      <c r="AU49" s="17">
        <f t="shared" si="122"/>
        <v>86.13025700420495</v>
      </c>
      <c r="AV49" s="76">
        <f t="shared" si="81"/>
        <v>7.1153096536753183E-2</v>
      </c>
      <c r="AW49" s="22">
        <v>0.89590000000000003</v>
      </c>
      <c r="AX49" s="19">
        <v>0.17599999999999999</v>
      </c>
      <c r="AY49" s="19">
        <v>1.0820000000000001</v>
      </c>
      <c r="AZ49" s="19">
        <f t="shared" si="82"/>
        <v>0.9895039210412061</v>
      </c>
      <c r="BA49" s="19">
        <f t="shared" si="106"/>
        <v>0.38768620857556191</v>
      </c>
      <c r="BB49" s="19">
        <f t="shared" si="107"/>
        <v>3.1014896686044953</v>
      </c>
      <c r="BC49" s="19">
        <f t="shared" si="108"/>
        <v>3.489175877180057</v>
      </c>
      <c r="BD49" s="36">
        <f t="shared" si="109"/>
        <v>0.48089353172731392</v>
      </c>
      <c r="BE49" s="17">
        <f t="shared" si="123"/>
        <v>64.764719754454703</v>
      </c>
      <c r="BF49" s="76">
        <f t="shared" si="84"/>
        <v>4.788856773198908E-2</v>
      </c>
      <c r="BG49" s="22">
        <v>0.92510000000000003</v>
      </c>
      <c r="BH49" s="19">
        <v>0.14599999999999999</v>
      </c>
      <c r="BI49" s="19">
        <v>1.159</v>
      </c>
      <c r="BJ49" s="19">
        <f t="shared" si="85"/>
        <v>1.0599214828897947</v>
      </c>
      <c r="BK49" s="19">
        <f t="shared" si="110"/>
        <v>0.47429766975178933</v>
      </c>
      <c r="BL49" s="19">
        <f t="shared" si="111"/>
        <v>4.742976697517892</v>
      </c>
      <c r="BM49" s="19">
        <f t="shared" si="112"/>
        <v>5.2172743672696811</v>
      </c>
      <c r="BN49" s="36">
        <f t="shared" si="113"/>
        <v>0.57215208774013171</v>
      </c>
      <c r="BO49" s="17">
        <f t="shared" si="124"/>
        <v>66.119494320562652</v>
      </c>
      <c r="BP49" s="76">
        <f t="shared" si="87"/>
        <v>7.1733408524312675E-2</v>
      </c>
      <c r="BQ49" s="22">
        <v>1.0625</v>
      </c>
      <c r="BR49" s="19">
        <v>5.3999999999999999E-2</v>
      </c>
      <c r="BS49" s="19">
        <v>1.1830000000000001</v>
      </c>
      <c r="BT49" s="19">
        <f t="shared" si="114"/>
        <v>1.0818698138555884</v>
      </c>
      <c r="BU49" s="19">
        <f t="shared" si="115"/>
        <v>0.65182966850062041</v>
      </c>
      <c r="BV49" s="19">
        <f t="shared" si="116"/>
        <v>7.821956022007444</v>
      </c>
      <c r="BW49" s="19">
        <f t="shared" si="117"/>
        <v>8.4737856905080644</v>
      </c>
      <c r="BX49" s="36">
        <f t="shared" si="118"/>
        <v>0.26456735432764095</v>
      </c>
      <c r="BY49" s="17">
        <f t="shared" si="125"/>
        <v>72.494358203550007</v>
      </c>
      <c r="BZ49" s="76">
        <f t="shared" si="89"/>
        <v>0.10789744493005812</v>
      </c>
    </row>
    <row r="50" spans="2:78" ht="20.100000000000001" customHeight="1">
      <c r="B50" s="15"/>
      <c r="C50" s="2"/>
      <c r="D50" s="16"/>
      <c r="E50" s="38">
        <v>52</v>
      </c>
      <c r="F50" s="20">
        <f t="shared" si="90"/>
        <v>1.0346</v>
      </c>
      <c r="G50" s="20">
        <f t="shared" si="67"/>
        <v>10.642924267533894</v>
      </c>
      <c r="H50" s="29">
        <f t="shared" si="68"/>
        <v>92531.126760563377</v>
      </c>
      <c r="I50" s="26">
        <v>1.9691000000000001</v>
      </c>
      <c r="J50" s="20">
        <v>0.13500000000000001</v>
      </c>
      <c r="K50" s="19">
        <v>1.1819999999999999</v>
      </c>
      <c r="L50" s="19">
        <f t="shared" si="69"/>
        <v>1.0809553000653471</v>
      </c>
      <c r="M50" s="19">
        <f t="shared" si="91"/>
        <v>2.2349985955222595</v>
      </c>
      <c r="N50" s="19">
        <f t="shared" si="92"/>
        <v>0</v>
      </c>
      <c r="O50" s="19">
        <f t="shared" si="93"/>
        <v>2.2349985955222595</v>
      </c>
      <c r="P50" s="36">
        <f t="shared" si="70"/>
        <v>0</v>
      </c>
      <c r="Q50" s="17">
        <f t="shared" si="119"/>
        <v>128.94215384161279</v>
      </c>
      <c r="R50" s="76">
        <f t="shared" si="72"/>
        <v>0</v>
      </c>
      <c r="S50" s="26">
        <v>1.7403</v>
      </c>
      <c r="T50" s="20">
        <v>0.13</v>
      </c>
      <c r="U50" s="19">
        <v>1.1659999999999999</v>
      </c>
      <c r="V50" s="19">
        <f t="shared" si="73"/>
        <v>1.0663230794214844</v>
      </c>
      <c r="W50" s="19">
        <f t="shared" si="94"/>
        <v>1.6988385143959683</v>
      </c>
      <c r="X50" s="19">
        <f t="shared" si="95"/>
        <v>3.3976770287919367</v>
      </c>
      <c r="Y50" s="19">
        <f t="shared" si="96"/>
        <v>5.0965155431879055</v>
      </c>
      <c r="Z50" s="36">
        <f t="shared" si="97"/>
        <v>0.10312458363315645</v>
      </c>
      <c r="AA50" s="17">
        <f t="shared" si="120"/>
        <v>116.99368484523313</v>
      </c>
      <c r="AB50" s="76">
        <f t="shared" si="75"/>
        <v>2.9041542142096005E-2</v>
      </c>
      <c r="AC50" s="26">
        <v>1.6071</v>
      </c>
      <c r="AD50" s="20">
        <v>4.7E-2</v>
      </c>
      <c r="AE50" s="19">
        <v>1.1759999999999999</v>
      </c>
      <c r="AF50" s="19">
        <f t="shared" si="76"/>
        <v>1.0754682173238985</v>
      </c>
      <c r="AG50" s="19">
        <f t="shared" si="98"/>
        <v>1.4736936180372444</v>
      </c>
      <c r="AH50" s="19">
        <f t="shared" si="99"/>
        <v>5.8947744721489777</v>
      </c>
      <c r="AI50" s="19">
        <f t="shared" si="100"/>
        <v>7.3684680901862221</v>
      </c>
      <c r="AJ50" s="36">
        <f t="shared" si="101"/>
        <v>7.5851513697893502E-2</v>
      </c>
      <c r="AK50" s="17">
        <f t="shared" si="121"/>
        <v>110.03767055188622</v>
      </c>
      <c r="AL50" s="76">
        <f t="shared" si="78"/>
        <v>5.3570513103232277E-2</v>
      </c>
      <c r="AM50" s="22">
        <v>1.4480999999999999</v>
      </c>
      <c r="AN50" s="19">
        <v>0.04</v>
      </c>
      <c r="AO50" s="19">
        <v>1.173</v>
      </c>
      <c r="AP50" s="19">
        <f t="shared" si="79"/>
        <v>1.0727246759531743</v>
      </c>
      <c r="AQ50" s="19">
        <f t="shared" si="102"/>
        <v>1.190419105488473</v>
      </c>
      <c r="AR50" s="19">
        <f t="shared" si="103"/>
        <v>7.1425146329308369</v>
      </c>
      <c r="AS50" s="19">
        <f t="shared" si="104"/>
        <v>8.3329337384193103</v>
      </c>
      <c r="AT50" s="36">
        <f t="shared" si="105"/>
        <v>9.6338310380822523E-2</v>
      </c>
      <c r="AU50" s="17">
        <f t="shared" si="122"/>
        <v>101.73432015667484</v>
      </c>
      <c r="AV50" s="76">
        <f t="shared" si="81"/>
        <v>7.0207523104603098E-2</v>
      </c>
      <c r="AW50" s="26">
        <v>1.2981</v>
      </c>
      <c r="AX50" s="20">
        <v>6.6000000000000003E-2</v>
      </c>
      <c r="AY50" s="19">
        <v>1.167</v>
      </c>
      <c r="AZ50" s="19">
        <f t="shared" si="82"/>
        <v>1.067237593211726</v>
      </c>
      <c r="BA50" s="19">
        <f t="shared" si="106"/>
        <v>0.94681421379270558</v>
      </c>
      <c r="BB50" s="19">
        <f t="shared" si="107"/>
        <v>7.5745137103416447</v>
      </c>
      <c r="BC50" s="19">
        <f t="shared" si="108"/>
        <v>8.5213279241343507</v>
      </c>
      <c r="BD50" s="36">
        <f t="shared" si="109"/>
        <v>0.20978160022043407</v>
      </c>
      <c r="BE50" s="17">
        <f t="shared" si="123"/>
        <v>93.900970727230145</v>
      </c>
      <c r="BF50" s="76">
        <f t="shared" si="84"/>
        <v>8.0664913809513225E-2</v>
      </c>
      <c r="BG50" s="26">
        <v>1.1961999999999999</v>
      </c>
      <c r="BH50" s="20">
        <v>4.2000000000000003E-2</v>
      </c>
      <c r="BI50" s="19">
        <v>1.17</v>
      </c>
      <c r="BJ50" s="19">
        <f t="shared" si="85"/>
        <v>1.0699811345824501</v>
      </c>
      <c r="BK50" s="19">
        <f t="shared" si="110"/>
        <v>0.80813902019323269</v>
      </c>
      <c r="BL50" s="19">
        <f t="shared" si="111"/>
        <v>8.0813902019323258</v>
      </c>
      <c r="BM50" s="19">
        <f t="shared" si="112"/>
        <v>8.8895292221255584</v>
      </c>
      <c r="BN50" s="36">
        <f t="shared" si="113"/>
        <v>0.16773078254076981</v>
      </c>
      <c r="BO50" s="17">
        <f t="shared" si="124"/>
        <v>88.579515348160697</v>
      </c>
      <c r="BP50" s="76">
        <f t="shared" si="87"/>
        <v>9.1233172479760372E-2</v>
      </c>
      <c r="BQ50" s="26">
        <v>1.0530999999999999</v>
      </c>
      <c r="BR50" s="20">
        <v>0.04</v>
      </c>
      <c r="BS50" s="19">
        <v>1.171</v>
      </c>
      <c r="BT50" s="19">
        <f t="shared" si="114"/>
        <v>1.0708956483726917</v>
      </c>
      <c r="BU50" s="19">
        <f t="shared" si="115"/>
        <v>0.62742204334804641</v>
      </c>
      <c r="BV50" s="19">
        <f t="shared" si="116"/>
        <v>7.529064520176556</v>
      </c>
      <c r="BW50" s="19">
        <f t="shared" si="117"/>
        <v>8.1564865635246022</v>
      </c>
      <c r="BX50" s="36">
        <f t="shared" si="118"/>
        <v>0.19202014212202731</v>
      </c>
      <c r="BY50" s="17">
        <f t="shared" si="125"/>
        <v>81.106499992470461</v>
      </c>
      <c r="BZ50" s="76">
        <f t="shared" si="89"/>
        <v>9.2829360419639836E-2</v>
      </c>
    </row>
    <row r="51" spans="2:78" ht="20.100000000000001" customHeight="1">
      <c r="B51" s="15"/>
      <c r="C51" s="2"/>
      <c r="D51" s="16"/>
      <c r="E51" s="38">
        <v>54</v>
      </c>
      <c r="F51" s="20">
        <f t="shared" si="90"/>
        <v>1.0746</v>
      </c>
      <c r="G51" s="20">
        <f t="shared" si="67"/>
        <v>11.054404038171199</v>
      </c>
      <c r="H51" s="29">
        <f t="shared" si="68"/>
        <v>96108.591549295772</v>
      </c>
      <c r="I51" s="22">
        <v>1.9916</v>
      </c>
      <c r="J51" s="19">
        <v>0.16200000000000001</v>
      </c>
      <c r="K51" s="19">
        <v>1.194</v>
      </c>
      <c r="L51" s="19">
        <f t="shared" si="69"/>
        <v>1.0919294655482439</v>
      </c>
      <c r="M51" s="19">
        <f t="shared" si="91"/>
        <v>2.3330263607886743</v>
      </c>
      <c r="N51" s="19">
        <f t="shared" si="92"/>
        <v>0</v>
      </c>
      <c r="O51" s="19">
        <f t="shared" si="93"/>
        <v>2.3330263607886743</v>
      </c>
      <c r="P51" s="36">
        <f t="shared" si="70"/>
        <v>0</v>
      </c>
      <c r="Q51" s="17">
        <f t="shared" si="119"/>
        <v>145.8000421635752</v>
      </c>
      <c r="R51" s="76">
        <f t="shared" si="72"/>
        <v>0</v>
      </c>
      <c r="S51" s="22">
        <v>1.7818000000000001</v>
      </c>
      <c r="T51" s="19">
        <v>0.153</v>
      </c>
      <c r="U51" s="19">
        <v>1.169</v>
      </c>
      <c r="V51" s="19">
        <f t="shared" si="73"/>
        <v>1.0690666207922088</v>
      </c>
      <c r="W51" s="19">
        <f t="shared" si="94"/>
        <v>1.7900027105881073</v>
      </c>
      <c r="X51" s="19">
        <f t="shared" si="95"/>
        <v>3.5800054211762147</v>
      </c>
      <c r="Y51" s="19">
        <f t="shared" si="96"/>
        <v>5.3700081317643225</v>
      </c>
      <c r="Z51" s="36">
        <f t="shared" si="97"/>
        <v>0.12199504964261761</v>
      </c>
      <c r="AA51" s="17">
        <f t="shared" si="120"/>
        <v>133.52325261231573</v>
      </c>
      <c r="AB51" s="76">
        <f t="shared" si="75"/>
        <v>2.6811850004663587E-2</v>
      </c>
      <c r="AC51" s="22">
        <v>1.2802</v>
      </c>
      <c r="AD51" s="19">
        <v>0.29899999999999999</v>
      </c>
      <c r="AE51" s="19">
        <v>1.1000000000000001</v>
      </c>
      <c r="AF51" s="19">
        <f t="shared" si="76"/>
        <v>1.0059651692655516</v>
      </c>
      <c r="AG51" s="19">
        <f t="shared" si="98"/>
        <v>0.81817795398383919</v>
      </c>
      <c r="AH51" s="19">
        <f t="shared" si="99"/>
        <v>3.2727118159353568</v>
      </c>
      <c r="AI51" s="19">
        <f t="shared" si="100"/>
        <v>4.0908897699191957</v>
      </c>
      <c r="AJ51" s="36">
        <f t="shared" si="101"/>
        <v>0.42219035663271609</v>
      </c>
      <c r="AK51" s="17">
        <f t="shared" si="121"/>
        <v>104.17130962417585</v>
      </c>
      <c r="AL51" s="76">
        <f t="shared" si="78"/>
        <v>3.1416633118489981E-2</v>
      </c>
      <c r="AM51" s="26">
        <v>1.0246</v>
      </c>
      <c r="AN51" s="20">
        <v>0.28000000000000003</v>
      </c>
      <c r="AO51" s="19">
        <v>1.113</v>
      </c>
      <c r="AP51" s="19">
        <f t="shared" si="79"/>
        <v>1.0178538485386897</v>
      </c>
      <c r="AQ51" s="19">
        <f t="shared" si="102"/>
        <v>0.5365445512549023</v>
      </c>
      <c r="AR51" s="19">
        <f t="shared" si="103"/>
        <v>3.2192673075294134</v>
      </c>
      <c r="AS51" s="19">
        <f t="shared" si="104"/>
        <v>3.7558118587843157</v>
      </c>
      <c r="AT51" s="36">
        <f t="shared" si="105"/>
        <v>0.60714352767111379</v>
      </c>
      <c r="AU51" s="17">
        <f t="shared" si="122"/>
        <v>89.214458292898854</v>
      </c>
      <c r="AV51" s="76">
        <f t="shared" si="81"/>
        <v>3.6084591770543267E-2</v>
      </c>
      <c r="AW51" s="22">
        <v>1.0168999999999999</v>
      </c>
      <c r="AX51" s="19">
        <v>0.19</v>
      </c>
      <c r="AY51" s="19">
        <v>1.026</v>
      </c>
      <c r="AZ51" s="19">
        <f t="shared" si="82"/>
        <v>0.93829114878768705</v>
      </c>
      <c r="BA51" s="19">
        <f t="shared" si="106"/>
        <v>0.44911542710746971</v>
      </c>
      <c r="BB51" s="19">
        <f t="shared" si="107"/>
        <v>3.5929234168597577</v>
      </c>
      <c r="BC51" s="19">
        <f t="shared" si="108"/>
        <v>4.0420388439672275</v>
      </c>
      <c r="BD51" s="36">
        <f t="shared" si="109"/>
        <v>0.46679916312310005</v>
      </c>
      <c r="BE51" s="17">
        <f t="shared" si="123"/>
        <v>88.76388022071248</v>
      </c>
      <c r="BF51" s="76">
        <f t="shared" si="84"/>
        <v>4.0477313609160723E-2</v>
      </c>
      <c r="BG51" s="22">
        <v>0.97160000000000002</v>
      </c>
      <c r="BH51" s="19">
        <v>6.7000000000000004E-2</v>
      </c>
      <c r="BI51" s="19">
        <v>0.99399999999999999</v>
      </c>
      <c r="BJ51" s="19">
        <f t="shared" si="85"/>
        <v>0.90902670749996195</v>
      </c>
      <c r="BK51" s="19">
        <f t="shared" si="110"/>
        <v>0.38481725573821463</v>
      </c>
      <c r="BL51" s="19">
        <f t="shared" si="111"/>
        <v>3.8481725573821457</v>
      </c>
      <c r="BM51" s="19">
        <f t="shared" si="112"/>
        <v>4.2329898131203603</v>
      </c>
      <c r="BN51" s="36">
        <f t="shared" si="113"/>
        <v>0.19312537086983794</v>
      </c>
      <c r="BO51" s="17">
        <f t="shared" si="124"/>
        <v>86.113076757070644</v>
      </c>
      <c r="BP51" s="76">
        <f t="shared" si="87"/>
        <v>4.4687435431415783E-2</v>
      </c>
      <c r="BQ51" s="22">
        <v>1.0126999999999999</v>
      </c>
      <c r="BR51" s="19">
        <v>4.1000000000000002E-2</v>
      </c>
      <c r="BS51" s="19">
        <v>0.97899999999999998</v>
      </c>
      <c r="BT51" s="19">
        <f t="shared" si="114"/>
        <v>0.89530900064634078</v>
      </c>
      <c r="BU51" s="19">
        <f t="shared" si="115"/>
        <v>0.40554005961788975</v>
      </c>
      <c r="BV51" s="19">
        <f t="shared" si="116"/>
        <v>4.8664807154146761</v>
      </c>
      <c r="BW51" s="19">
        <f t="shared" si="117"/>
        <v>5.2720207750325656</v>
      </c>
      <c r="BX51" s="36">
        <f t="shared" si="118"/>
        <v>0.13756952750207105</v>
      </c>
      <c r="BY51" s="17">
        <f t="shared" si="125"/>
        <v>88.518110363156268</v>
      </c>
      <c r="BZ51" s="76">
        <f t="shared" si="89"/>
        <v>5.4977232291215317E-2</v>
      </c>
    </row>
    <row r="52" spans="2:78" ht="20.100000000000001" customHeight="1">
      <c r="B52" s="2"/>
      <c r="C52" s="2"/>
      <c r="D52" s="16"/>
      <c r="E52" s="38">
        <v>56</v>
      </c>
      <c r="F52" s="20">
        <f t="shared" si="90"/>
        <v>1.1146</v>
      </c>
      <c r="G52" s="21">
        <f t="shared" si="67"/>
        <v>11.465883808808506</v>
      </c>
      <c r="H52" s="30">
        <f t="shared" si="68"/>
        <v>99686.056338028182</v>
      </c>
      <c r="I52" s="27">
        <v>2.0524</v>
      </c>
      <c r="J52" s="21">
        <v>0.20499999999999999</v>
      </c>
      <c r="K52" s="21">
        <v>1.218</v>
      </c>
      <c r="L52" s="19">
        <f t="shared" si="69"/>
        <v>1.1138777965140378</v>
      </c>
      <c r="M52" s="19">
        <f t="shared" si="91"/>
        <v>2.5782518952480054</v>
      </c>
      <c r="N52" s="19">
        <f t="shared" si="92"/>
        <v>0</v>
      </c>
      <c r="O52" s="19">
        <f t="shared" si="93"/>
        <v>2.5782518952480054</v>
      </c>
      <c r="P52" s="36">
        <f t="shared" si="70"/>
        <v>0</v>
      </c>
      <c r="Q52" s="17">
        <f t="shared" si="119"/>
        <v>166.66510136477365</v>
      </c>
      <c r="R52" s="76">
        <f t="shared" si="72"/>
        <v>0</v>
      </c>
      <c r="S52" s="27">
        <v>1.8752</v>
      </c>
      <c r="T52" s="21">
        <v>0.14899999999999999</v>
      </c>
      <c r="U52" s="21">
        <v>1.196</v>
      </c>
      <c r="V52" s="19">
        <f t="shared" si="73"/>
        <v>1.0937584931287267</v>
      </c>
      <c r="W52" s="19">
        <f t="shared" si="94"/>
        <v>2.0752207683648245</v>
      </c>
      <c r="X52" s="19">
        <f t="shared" si="95"/>
        <v>4.150441536729649</v>
      </c>
      <c r="Y52" s="19">
        <f t="shared" si="96"/>
        <v>6.2256623050944739</v>
      </c>
      <c r="Z52" s="36">
        <f t="shared" si="97"/>
        <v>0.12435704184029178</v>
      </c>
      <c r="AA52" s="17">
        <f t="shared" si="120"/>
        <v>155.09440086256478</v>
      </c>
      <c r="AB52" s="76">
        <f t="shared" si="75"/>
        <v>2.6760743867262609E-2</v>
      </c>
      <c r="AC52" s="27">
        <v>1.6282000000000001</v>
      </c>
      <c r="AD52" s="21">
        <v>0.16300000000000001</v>
      </c>
      <c r="AE52" s="21">
        <v>1.1759999999999999</v>
      </c>
      <c r="AF52" s="19">
        <f t="shared" si="76"/>
        <v>1.0754682173238985</v>
      </c>
      <c r="AG52" s="19">
        <f t="shared" si="98"/>
        <v>1.512644600253042</v>
      </c>
      <c r="AH52" s="19">
        <f t="shared" si="99"/>
        <v>6.0505784010121682</v>
      </c>
      <c r="AI52" s="19">
        <f t="shared" si="100"/>
        <v>7.56322300126521</v>
      </c>
      <c r="AJ52" s="36">
        <f t="shared" si="101"/>
        <v>0.26305950495226893</v>
      </c>
      <c r="AK52" s="17">
        <f t="shared" si="121"/>
        <v>138.9659413589215</v>
      </c>
      <c r="AL52" s="76">
        <f t="shared" si="78"/>
        <v>4.3540009457315322E-2</v>
      </c>
      <c r="AM52" s="22">
        <v>1.1901999999999999</v>
      </c>
      <c r="AN52" s="19">
        <v>0.27400000000000002</v>
      </c>
      <c r="AO52" s="19">
        <v>1.0669999999999999</v>
      </c>
      <c r="AP52" s="19">
        <f t="shared" si="79"/>
        <v>0.97578621418758482</v>
      </c>
      <c r="AQ52" s="19">
        <f t="shared" si="102"/>
        <v>0.66538880211228923</v>
      </c>
      <c r="AR52" s="19">
        <f t="shared" si="103"/>
        <v>3.9923328126737347</v>
      </c>
      <c r="AS52" s="19">
        <f t="shared" si="104"/>
        <v>4.6577216147860243</v>
      </c>
      <c r="AT52" s="36">
        <f t="shared" si="105"/>
        <v>0.54603742673713018</v>
      </c>
      <c r="AU52" s="17">
        <f t="shared" si="122"/>
        <v>110.36567713788607</v>
      </c>
      <c r="AV52" s="76">
        <f t="shared" si="81"/>
        <v>3.617368113173345E-2</v>
      </c>
      <c r="AW52" s="27">
        <v>1.1000000000000001</v>
      </c>
      <c r="AX52" s="21">
        <v>7.9000000000000001E-2</v>
      </c>
      <c r="AY52" s="21">
        <v>1.012</v>
      </c>
      <c r="AZ52" s="19">
        <f t="shared" si="82"/>
        <v>0.92548795572430731</v>
      </c>
      <c r="BA52" s="19">
        <f t="shared" si="106"/>
        <v>0.51127334600874941</v>
      </c>
      <c r="BB52" s="19">
        <f t="shared" si="107"/>
        <v>4.0901867680699953</v>
      </c>
      <c r="BC52" s="19">
        <f t="shared" si="108"/>
        <v>4.601460114078745</v>
      </c>
      <c r="BD52" s="36">
        <f t="shared" si="109"/>
        <v>0.18882950843117416</v>
      </c>
      <c r="BE52" s="17">
        <f t="shared" si="123"/>
        <v>104.4758510357459</v>
      </c>
      <c r="BF52" s="76">
        <f t="shared" si="84"/>
        <v>3.9149590336149141E-2</v>
      </c>
      <c r="BG52" s="27">
        <v>1.0004</v>
      </c>
      <c r="BH52" s="21">
        <v>7.2999999999999995E-2</v>
      </c>
      <c r="BI52" s="21">
        <v>1.002</v>
      </c>
      <c r="BJ52" s="19">
        <f t="shared" si="85"/>
        <v>0.9163428178218932</v>
      </c>
      <c r="BK52" s="19">
        <f t="shared" si="110"/>
        <v>0.41456207201511402</v>
      </c>
      <c r="BL52" s="19">
        <f t="shared" si="111"/>
        <v>4.1456207201511397</v>
      </c>
      <c r="BM52" s="19">
        <f t="shared" si="112"/>
        <v>4.5601827921662537</v>
      </c>
      <c r="BN52" s="36">
        <f t="shared" si="113"/>
        <v>0.21382085531599232</v>
      </c>
      <c r="BO52" s="17">
        <f t="shared" si="124"/>
        <v>97.972229308770707</v>
      </c>
      <c r="BP52" s="76">
        <f t="shared" si="87"/>
        <v>4.2314243019680002E-2</v>
      </c>
      <c r="BQ52" s="27">
        <v>1.0472999999999999</v>
      </c>
      <c r="BR52" s="21">
        <v>6.0999999999999999E-2</v>
      </c>
      <c r="BS52" s="21">
        <v>0.97799999999999998</v>
      </c>
      <c r="BT52" s="19">
        <f t="shared" si="114"/>
        <v>0.89439448685609935</v>
      </c>
      <c r="BU52" s="19">
        <f t="shared" si="115"/>
        <v>0.43283928777788283</v>
      </c>
      <c r="BV52" s="19">
        <f t="shared" si="116"/>
        <v>5.1940714533345931</v>
      </c>
      <c r="BW52" s="19">
        <f t="shared" si="117"/>
        <v>5.6269107411124759</v>
      </c>
      <c r="BX52" s="36">
        <f t="shared" si="118"/>
        <v>0.20425869359697083</v>
      </c>
      <c r="BY52" s="17">
        <f t="shared" si="125"/>
        <v>101.034677692256</v>
      </c>
      <c r="BZ52" s="76">
        <f t="shared" si="89"/>
        <v>5.1408799156615739E-2</v>
      </c>
    </row>
    <row r="53" spans="2:78" ht="20.100000000000001" customHeight="1">
      <c r="B53" s="16"/>
      <c r="C53" s="16"/>
      <c r="D53" s="16"/>
      <c r="E53" s="38">
        <v>58</v>
      </c>
      <c r="F53" s="20">
        <f t="shared" si="90"/>
        <v>1.1545999999999998</v>
      </c>
      <c r="G53" s="21">
        <f t="shared" si="67"/>
        <v>11.877363579445809</v>
      </c>
      <c r="H53" s="30">
        <f t="shared" si="68"/>
        <v>103263.52112676055</v>
      </c>
      <c r="I53" s="27">
        <v>2.0608</v>
      </c>
      <c r="J53" s="21">
        <v>0.17699999999999999</v>
      </c>
      <c r="K53" s="21">
        <v>1.2130000000000001</v>
      </c>
      <c r="L53" s="19">
        <f t="shared" si="69"/>
        <v>1.1093052275628308</v>
      </c>
      <c r="M53" s="19">
        <f t="shared" si="91"/>
        <v>2.5781017294243456</v>
      </c>
      <c r="N53" s="19">
        <f t="shared" si="92"/>
        <v>0</v>
      </c>
      <c r="O53" s="19">
        <f t="shared" si="93"/>
        <v>2.5781017294243456</v>
      </c>
      <c r="P53" s="36">
        <f t="shared" si="70"/>
        <v>0</v>
      </c>
      <c r="Q53" s="17">
        <f t="shared" si="119"/>
        <v>185.8699316768049</v>
      </c>
      <c r="R53" s="76">
        <f t="shared" si="72"/>
        <v>0</v>
      </c>
      <c r="S53" s="27">
        <v>1.8089999999999999</v>
      </c>
      <c r="T53" s="21">
        <v>0.20499999999999999</v>
      </c>
      <c r="U53" s="21">
        <v>1.177</v>
      </c>
      <c r="V53" s="19">
        <f t="shared" si="73"/>
        <v>1.0763827311141401</v>
      </c>
      <c r="W53" s="19">
        <f t="shared" si="94"/>
        <v>1.8704100033090114</v>
      </c>
      <c r="X53" s="19">
        <f t="shared" si="95"/>
        <v>3.7408200066180228</v>
      </c>
      <c r="Y53" s="19">
        <f t="shared" si="96"/>
        <v>5.6112300099270342</v>
      </c>
      <c r="Z53" s="36">
        <f t="shared" si="97"/>
        <v>0.16570230193696203</v>
      </c>
      <c r="AA53" s="17">
        <f t="shared" si="120"/>
        <v>167.59359272170516</v>
      </c>
      <c r="AB53" s="76">
        <f t="shared" si="75"/>
        <v>2.2320781754644886E-2</v>
      </c>
      <c r="AC53" s="27">
        <v>1.4059999999999999</v>
      </c>
      <c r="AD53" s="21">
        <v>0.128</v>
      </c>
      <c r="AE53" s="21">
        <v>1.0760000000000001</v>
      </c>
      <c r="AF53" s="19">
        <f t="shared" si="76"/>
        <v>0.98401683829975761</v>
      </c>
      <c r="AG53" s="19">
        <f t="shared" si="98"/>
        <v>0.94428249994801805</v>
      </c>
      <c r="AH53" s="19">
        <f t="shared" si="99"/>
        <v>3.7771299997920722</v>
      </c>
      <c r="AI53" s="19">
        <f t="shared" si="100"/>
        <v>4.7214124997400901</v>
      </c>
      <c r="AJ53" s="36">
        <f t="shared" si="101"/>
        <v>0.17293633980934339</v>
      </c>
      <c r="AK53" s="17">
        <f t="shared" si="121"/>
        <v>138.34274046235166</v>
      </c>
      <c r="AL53" s="76">
        <f t="shared" si="78"/>
        <v>2.7302697540677774E-2</v>
      </c>
      <c r="AM53" s="27">
        <v>1.196</v>
      </c>
      <c r="AN53" s="21">
        <v>8.4000000000000005E-2</v>
      </c>
      <c r="AO53" s="21">
        <v>1.0309999999999999</v>
      </c>
      <c r="AP53" s="19">
        <f t="shared" si="79"/>
        <v>0.94286371773889399</v>
      </c>
      <c r="AQ53" s="19">
        <f t="shared" si="102"/>
        <v>0.62731611903428885</v>
      </c>
      <c r="AR53" s="19">
        <f t="shared" si="103"/>
        <v>3.7638967142057327</v>
      </c>
      <c r="AS53" s="19">
        <f t="shared" si="104"/>
        <v>4.3912128332400213</v>
      </c>
      <c r="AT53" s="36">
        <f t="shared" si="105"/>
        <v>0.15629303558213387</v>
      </c>
      <c r="AU53" s="17">
        <f t="shared" si="122"/>
        <v>123.10036087311042</v>
      </c>
      <c r="AV53" s="76">
        <f t="shared" si="81"/>
        <v>3.0575838182030093E-2</v>
      </c>
      <c r="AW53" s="27">
        <v>1.0057</v>
      </c>
      <c r="AX53" s="21">
        <v>0.2</v>
      </c>
      <c r="AY53" s="21">
        <v>1.0680000000000001</v>
      </c>
      <c r="AZ53" s="19">
        <f t="shared" si="82"/>
        <v>0.97670072797782637</v>
      </c>
      <c r="BA53" s="19">
        <f t="shared" si="106"/>
        <v>0.47597721410227989</v>
      </c>
      <c r="BB53" s="19">
        <f t="shared" si="107"/>
        <v>3.8078177128182391</v>
      </c>
      <c r="BC53" s="19">
        <f t="shared" si="108"/>
        <v>4.2837949269205193</v>
      </c>
      <c r="BD53" s="36">
        <f t="shared" si="109"/>
        <v>0.532419860520009</v>
      </c>
      <c r="BE53" s="17">
        <f t="shared" si="123"/>
        <v>109.28786165485987</v>
      </c>
      <c r="BF53" s="76">
        <f t="shared" si="84"/>
        <v>3.4842091840387938E-2</v>
      </c>
      <c r="BG53" s="27">
        <v>1.1002000000000001</v>
      </c>
      <c r="BH53" s="21">
        <v>5.8999999999999997E-2</v>
      </c>
      <c r="BI53" s="21">
        <v>0.99</v>
      </c>
      <c r="BJ53" s="19">
        <f t="shared" si="85"/>
        <v>0.90536865233899633</v>
      </c>
      <c r="BK53" s="19">
        <f t="shared" si="110"/>
        <v>0.48946363090439343</v>
      </c>
      <c r="BL53" s="19">
        <f t="shared" si="111"/>
        <v>4.8946363090439338</v>
      </c>
      <c r="BM53" s="19">
        <f t="shared" si="112"/>
        <v>5.3840999399483271</v>
      </c>
      <c r="BN53" s="36">
        <f t="shared" si="113"/>
        <v>0.16869964166787199</v>
      </c>
      <c r="BO53" s="17">
        <f t="shared" si="124"/>
        <v>116.14693247001844</v>
      </c>
      <c r="BP53" s="76">
        <f t="shared" si="87"/>
        <v>4.2141761344471229E-2</v>
      </c>
      <c r="BQ53" s="27">
        <v>1.0319</v>
      </c>
      <c r="BR53" s="21">
        <v>0.191</v>
      </c>
      <c r="BS53" s="21">
        <v>1</v>
      </c>
      <c r="BT53" s="19">
        <f t="shared" si="114"/>
        <v>0.91451379024141033</v>
      </c>
      <c r="BU53" s="19">
        <f t="shared" si="115"/>
        <v>0.43932101873985846</v>
      </c>
      <c r="BV53" s="19">
        <f t="shared" si="116"/>
        <v>5.2718522248783009</v>
      </c>
      <c r="BW53" s="19">
        <f t="shared" si="117"/>
        <v>5.711173243618159</v>
      </c>
      <c r="BX53" s="36">
        <f t="shared" si="118"/>
        <v>0.66866158365501049</v>
      </c>
      <c r="BY53" s="17">
        <f t="shared" si="125"/>
        <v>111.18952996551759</v>
      </c>
      <c r="BZ53" s="76">
        <f t="shared" si="89"/>
        <v>4.7413207219359793E-2</v>
      </c>
    </row>
    <row r="54" spans="2:78" ht="20.100000000000001" customHeight="1">
      <c r="B54" s="16"/>
      <c r="C54" s="16"/>
      <c r="D54" s="18"/>
      <c r="E54" s="38">
        <v>60</v>
      </c>
      <c r="F54" s="20">
        <f t="shared" si="90"/>
        <v>1.1945999999999999</v>
      </c>
      <c r="G54" s="21">
        <f t="shared" si="67"/>
        <v>12.288843350083114</v>
      </c>
      <c r="H54" s="30">
        <f t="shared" si="68"/>
        <v>106840.98591549294</v>
      </c>
      <c r="I54" s="27">
        <v>2.0089000000000001</v>
      </c>
      <c r="J54" s="21">
        <v>0.20699999999999999</v>
      </c>
      <c r="K54" s="21">
        <v>1.2190000000000001</v>
      </c>
      <c r="L54" s="19">
        <f t="shared" si="69"/>
        <v>1.1147923103042794</v>
      </c>
      <c r="M54" s="19">
        <f t="shared" si="91"/>
        <v>2.4741772307386114</v>
      </c>
      <c r="N54" s="19">
        <f t="shared" si="92"/>
        <v>0</v>
      </c>
      <c r="O54" s="19">
        <f t="shared" si="93"/>
        <v>2.4741772307386114</v>
      </c>
      <c r="P54" s="36">
        <f t="shared" si="70"/>
        <v>0</v>
      </c>
      <c r="Q54" s="17">
        <f t="shared" si="119"/>
        <v>201.69247783723065</v>
      </c>
      <c r="R54" s="76">
        <f t="shared" si="72"/>
        <v>0</v>
      </c>
      <c r="S54" s="27">
        <v>1.6393</v>
      </c>
      <c r="T54" s="21">
        <v>0.19600000000000001</v>
      </c>
      <c r="U54" s="21">
        <v>1.1399999999999999</v>
      </c>
      <c r="V54" s="19">
        <f t="shared" si="73"/>
        <v>1.0425457208752078</v>
      </c>
      <c r="W54" s="19">
        <f t="shared" si="94"/>
        <v>1.4408983284337398</v>
      </c>
      <c r="X54" s="19">
        <f t="shared" si="95"/>
        <v>2.8817966568674795</v>
      </c>
      <c r="Y54" s="19">
        <f t="shared" si="96"/>
        <v>4.3226949853012195</v>
      </c>
      <c r="Z54" s="36">
        <f t="shared" si="97"/>
        <v>0.14862351522437883</v>
      </c>
      <c r="AA54" s="17">
        <f t="shared" si="120"/>
        <v>171.98003819888694</v>
      </c>
      <c r="AB54" s="76">
        <f t="shared" si="75"/>
        <v>1.6756576443684792E-2</v>
      </c>
      <c r="AC54" s="27">
        <v>1.3243</v>
      </c>
      <c r="AD54" s="21">
        <v>6.4000000000000001E-2</v>
      </c>
      <c r="AE54" s="21">
        <v>1.0529999999999999</v>
      </c>
      <c r="AF54" s="19">
        <f t="shared" si="76"/>
        <v>0.96298302112420509</v>
      </c>
      <c r="AG54" s="19">
        <f t="shared" si="98"/>
        <v>0.80229901235778711</v>
      </c>
      <c r="AH54" s="19">
        <f t="shared" si="99"/>
        <v>3.2091960494311484</v>
      </c>
      <c r="AI54" s="19">
        <f t="shared" si="100"/>
        <v>4.0114950617889358</v>
      </c>
      <c r="AJ54" s="36">
        <f t="shared" si="101"/>
        <v>8.2811083494414378E-2</v>
      </c>
      <c r="AK54" s="17">
        <f t="shared" si="121"/>
        <v>146.65693623438949</v>
      </c>
      <c r="AL54" s="76">
        <f t="shared" si="78"/>
        <v>2.1882333913632011E-2</v>
      </c>
      <c r="AM54" s="27">
        <v>1.1126</v>
      </c>
      <c r="AN54" s="21">
        <v>0.224</v>
      </c>
      <c r="AO54" s="21">
        <v>1.052</v>
      </c>
      <c r="AP54" s="19">
        <f t="shared" si="79"/>
        <v>0.96206850733396376</v>
      </c>
      <c r="AQ54" s="19">
        <f t="shared" si="102"/>
        <v>0.56521847368235134</v>
      </c>
      <c r="AR54" s="19">
        <f t="shared" si="103"/>
        <v>3.391310842094108</v>
      </c>
      <c r="AS54" s="19">
        <f t="shared" si="104"/>
        <v>3.9565293157764594</v>
      </c>
      <c r="AT54" s="36">
        <f t="shared" si="105"/>
        <v>0.43393282889561002</v>
      </c>
      <c r="AU54" s="17">
        <f t="shared" si="122"/>
        <v>129.63820389824949</v>
      </c>
      <c r="AV54" s="76">
        <f t="shared" si="81"/>
        <v>2.6159810458002659E-2</v>
      </c>
      <c r="AW54" s="27">
        <v>1.0593999999999999</v>
      </c>
      <c r="AX54" s="21">
        <v>0.217</v>
      </c>
      <c r="AY54" s="21">
        <v>1.0309999999999999</v>
      </c>
      <c r="AZ54" s="19">
        <f t="shared" si="82"/>
        <v>0.94286371773889399</v>
      </c>
      <c r="BA54" s="19">
        <f t="shared" si="106"/>
        <v>0.49220273757936012</v>
      </c>
      <c r="BB54" s="19">
        <f t="shared" si="107"/>
        <v>3.9376219006348809</v>
      </c>
      <c r="BC54" s="19">
        <f t="shared" si="108"/>
        <v>4.4298246382142414</v>
      </c>
      <c r="BD54" s="36">
        <f t="shared" si="109"/>
        <v>0.53834267811623893</v>
      </c>
      <c r="BE54" s="17">
        <f t="shared" si="123"/>
        <v>125.36141334424546</v>
      </c>
      <c r="BF54" s="76">
        <f t="shared" si="84"/>
        <v>3.1410158800795236E-2</v>
      </c>
      <c r="BG54" s="27">
        <v>1.1209</v>
      </c>
      <c r="BH54" s="21">
        <v>4.7E-2</v>
      </c>
      <c r="BI54" s="21">
        <v>0.99399999999999999</v>
      </c>
      <c r="BJ54" s="19">
        <f t="shared" si="85"/>
        <v>0.90902670749996195</v>
      </c>
      <c r="BK54" s="19">
        <f t="shared" si="110"/>
        <v>0.51216897146092066</v>
      </c>
      <c r="BL54" s="19">
        <f t="shared" si="111"/>
        <v>5.1216897146092064</v>
      </c>
      <c r="BM54" s="19">
        <f t="shared" si="112"/>
        <v>5.633858686070127</v>
      </c>
      <c r="BN54" s="36">
        <f t="shared" si="113"/>
        <v>0.13547600643108032</v>
      </c>
      <c r="BO54" s="17">
        <f t="shared" si="124"/>
        <v>130.30544753731402</v>
      </c>
      <c r="BP54" s="76">
        <f t="shared" si="87"/>
        <v>3.9305261686335628E-2</v>
      </c>
      <c r="BQ54" s="27">
        <v>1.0765</v>
      </c>
      <c r="BR54" s="21">
        <v>3.7999999999999999E-2</v>
      </c>
      <c r="BS54" s="21">
        <v>0.98299999999999998</v>
      </c>
      <c r="BT54" s="19">
        <f t="shared" si="114"/>
        <v>0.8989670558073064</v>
      </c>
      <c r="BU54" s="19">
        <f t="shared" si="115"/>
        <v>0.46199987823201211</v>
      </c>
      <c r="BV54" s="19">
        <f t="shared" si="116"/>
        <v>5.5439985387841446</v>
      </c>
      <c r="BW54" s="19">
        <f t="shared" si="117"/>
        <v>6.0059984170161567</v>
      </c>
      <c r="BX54" s="36">
        <f t="shared" si="118"/>
        <v>0.12854750080795718</v>
      </c>
      <c r="BY54" s="17">
        <f t="shared" si="125"/>
        <v>126.73609602231818</v>
      </c>
      <c r="BZ54" s="76">
        <f t="shared" si="89"/>
        <v>4.3744432034641879E-2</v>
      </c>
    </row>
    <row r="55" spans="2:78" ht="20.100000000000001" customHeight="1">
      <c r="B55" s="16"/>
      <c r="C55" s="16"/>
      <c r="D55" s="18"/>
      <c r="E55" s="38">
        <v>62</v>
      </c>
      <c r="F55" s="20">
        <f t="shared" si="90"/>
        <v>1.2345999999999999</v>
      </c>
      <c r="G55" s="21">
        <f t="shared" si="67"/>
        <v>12.700323120720419</v>
      </c>
      <c r="H55" s="30">
        <f t="shared" si="68"/>
        <v>110418.45070422534</v>
      </c>
      <c r="I55" s="27">
        <v>1.9690000000000001</v>
      </c>
      <c r="J55" s="21">
        <v>0.25600000000000001</v>
      </c>
      <c r="K55" s="21">
        <v>1.2190000000000001</v>
      </c>
      <c r="L55" s="19">
        <f t="shared" si="69"/>
        <v>1.1147923103042794</v>
      </c>
      <c r="M55" s="19">
        <f t="shared" si="91"/>
        <v>2.3768709383275284</v>
      </c>
      <c r="N55" s="19">
        <f t="shared" si="92"/>
        <v>0</v>
      </c>
      <c r="O55" s="19">
        <f t="shared" si="93"/>
        <v>2.3768709383275284</v>
      </c>
      <c r="P55" s="36">
        <f t="shared" si="70"/>
        <v>0</v>
      </c>
      <c r="Q55" s="17">
        <f t="shared" si="119"/>
        <v>219.09815806061184</v>
      </c>
      <c r="R55" s="76">
        <f t="shared" si="72"/>
        <v>0</v>
      </c>
      <c r="S55" s="27">
        <v>1.5152000000000001</v>
      </c>
      <c r="T55" s="21">
        <v>0.151</v>
      </c>
      <c r="U55" s="21">
        <v>1.0880000000000001</v>
      </c>
      <c r="V55" s="19">
        <f t="shared" si="73"/>
        <v>0.99499100378265459</v>
      </c>
      <c r="W55" s="19">
        <f t="shared" si="94"/>
        <v>1.1212552025379106</v>
      </c>
      <c r="X55" s="19">
        <f t="shared" si="95"/>
        <v>2.2425104050758211</v>
      </c>
      <c r="Y55" s="19">
        <f t="shared" si="96"/>
        <v>3.3637656076137317</v>
      </c>
      <c r="Z55" s="36">
        <f t="shared" si="97"/>
        <v>0.10429332006108172</v>
      </c>
      <c r="AA55" s="17">
        <f t="shared" si="120"/>
        <v>178.82811183626771</v>
      </c>
      <c r="AB55" s="76">
        <f t="shared" si="75"/>
        <v>1.2540032895549606E-2</v>
      </c>
      <c r="AC55" s="27">
        <v>1.3655999999999999</v>
      </c>
      <c r="AD55" s="21">
        <v>0.08</v>
      </c>
      <c r="AE55" s="21">
        <v>1.0640000000000001</v>
      </c>
      <c r="AF55" s="19">
        <f t="shared" si="76"/>
        <v>0.97304267281686074</v>
      </c>
      <c r="AG55" s="19">
        <f t="shared" si="98"/>
        <v>0.87103785406673906</v>
      </c>
      <c r="AH55" s="19">
        <f t="shared" si="99"/>
        <v>3.4841514162669562</v>
      </c>
      <c r="AI55" s="19">
        <f t="shared" si="100"/>
        <v>4.3551892703336952</v>
      </c>
      <c r="AJ55" s="36">
        <f t="shared" si="101"/>
        <v>0.10568783304844719</v>
      </c>
      <c r="AK55" s="17">
        <f t="shared" si="121"/>
        <v>165.55266248597707</v>
      </c>
      <c r="AL55" s="76">
        <f t="shared" si="78"/>
        <v>2.1045577666635697E-2</v>
      </c>
      <c r="AM55" s="27">
        <v>1.1729000000000001</v>
      </c>
      <c r="AN55" s="21">
        <v>6.9000000000000006E-2</v>
      </c>
      <c r="AO55" s="21">
        <v>1.044</v>
      </c>
      <c r="AP55" s="19">
        <f t="shared" si="79"/>
        <v>0.95475239701203252</v>
      </c>
      <c r="AQ55" s="19">
        <f t="shared" si="102"/>
        <v>0.61862821950578273</v>
      </c>
      <c r="AR55" s="19">
        <f t="shared" si="103"/>
        <v>3.7117693170346961</v>
      </c>
      <c r="AS55" s="19">
        <f t="shared" si="104"/>
        <v>4.3303975365404792</v>
      </c>
      <c r="AT55" s="36">
        <f t="shared" si="105"/>
        <v>0.13164158350036631</v>
      </c>
      <c r="AU55" s="17">
        <f t="shared" si="122"/>
        <v>148.45253488035542</v>
      </c>
      <c r="AV55" s="76">
        <f t="shared" si="81"/>
        <v>2.5003071318561037E-2</v>
      </c>
      <c r="AW55" s="27">
        <v>1.0398000000000001</v>
      </c>
      <c r="AX55" s="21">
        <v>0.28000000000000003</v>
      </c>
      <c r="AY55" s="21">
        <v>1.0580000000000001</v>
      </c>
      <c r="AZ55" s="19">
        <f t="shared" si="82"/>
        <v>0.96755559007541225</v>
      </c>
      <c r="BA55" s="19">
        <f t="shared" si="106"/>
        <v>0.49931857073066804</v>
      </c>
      <c r="BB55" s="19">
        <f t="shared" si="107"/>
        <v>3.9945485658453443</v>
      </c>
      <c r="BC55" s="19">
        <f t="shared" si="108"/>
        <v>4.4938671365760126</v>
      </c>
      <c r="BD55" s="36">
        <f t="shared" si="109"/>
        <v>0.73149458073086926</v>
      </c>
      <c r="BE55" s="17">
        <f t="shared" si="123"/>
        <v>136.64128950252334</v>
      </c>
      <c r="BF55" s="76">
        <f t="shared" si="84"/>
        <v>2.9233832470320603E-2</v>
      </c>
      <c r="BG55" s="27">
        <v>1.147</v>
      </c>
      <c r="BH55" s="21">
        <v>0.05</v>
      </c>
      <c r="BI55" s="21">
        <v>1.002</v>
      </c>
      <c r="BJ55" s="19">
        <f t="shared" si="85"/>
        <v>0.9163428178218932</v>
      </c>
      <c r="BK55" s="19">
        <f t="shared" si="110"/>
        <v>0.54496553338054232</v>
      </c>
      <c r="BL55" s="19">
        <f t="shared" si="111"/>
        <v>5.4496553338054232</v>
      </c>
      <c r="BM55" s="19">
        <f t="shared" si="112"/>
        <v>5.9946208671859651</v>
      </c>
      <c r="BN55" s="36">
        <f t="shared" si="113"/>
        <v>0.14645264062739205</v>
      </c>
      <c r="BO55" s="17">
        <f t="shared" si="124"/>
        <v>146.15417834176901</v>
      </c>
      <c r="BP55" s="76">
        <f t="shared" si="87"/>
        <v>3.7287030693449429E-2</v>
      </c>
      <c r="BQ55" s="27">
        <v>1.0935999999999999</v>
      </c>
      <c r="BR55" s="21">
        <v>4.3999999999999997E-2</v>
      </c>
      <c r="BS55" s="21">
        <v>0.98699999999999999</v>
      </c>
      <c r="BT55" s="19">
        <f t="shared" si="114"/>
        <v>0.90262511096827203</v>
      </c>
      <c r="BU55" s="19">
        <f t="shared" si="115"/>
        <v>0.48068222807944389</v>
      </c>
      <c r="BV55" s="19">
        <f t="shared" si="116"/>
        <v>5.768186736953326</v>
      </c>
      <c r="BW55" s="19">
        <f t="shared" si="117"/>
        <v>6.24886896503277</v>
      </c>
      <c r="BX55" s="36">
        <f t="shared" si="118"/>
        <v>0.15005828794060308</v>
      </c>
      <c r="BY55" s="17">
        <f t="shared" si="125"/>
        <v>141.41548184908504</v>
      </c>
      <c r="BZ55" s="76">
        <f t="shared" si="89"/>
        <v>4.0788933867290329E-2</v>
      </c>
    </row>
    <row r="56" spans="2:78" ht="20.100000000000001" customHeight="1" thickBot="1">
      <c r="B56" s="16"/>
      <c r="C56" s="16"/>
      <c r="D56" s="18"/>
      <c r="E56" s="38">
        <v>64</v>
      </c>
      <c r="F56" s="24">
        <f t="shared" si="90"/>
        <v>1.2746</v>
      </c>
      <c r="G56" s="25">
        <f t="shared" si="67"/>
        <v>13.111802891357724</v>
      </c>
      <c r="H56" s="31">
        <f t="shared" si="68"/>
        <v>113995.91549295773</v>
      </c>
      <c r="I56" s="28">
        <v>2.0261999999999998</v>
      </c>
      <c r="J56" s="25">
        <v>0.191</v>
      </c>
      <c r="K56" s="25">
        <v>1.2270000000000001</v>
      </c>
      <c r="L56" s="35">
        <f t="shared" si="69"/>
        <v>1.1221084206262106</v>
      </c>
      <c r="M56" s="35">
        <f t="shared" si="91"/>
        <v>2.550119337998292</v>
      </c>
      <c r="N56" s="35">
        <f t="shared" si="92"/>
        <v>0</v>
      </c>
      <c r="O56" s="35">
        <f t="shared" si="93"/>
        <v>2.550119337998292</v>
      </c>
      <c r="P56" s="37">
        <f t="shared" si="70"/>
        <v>0</v>
      </c>
      <c r="Q56" s="17">
        <f t="shared" si="119"/>
        <v>246.67679203510093</v>
      </c>
      <c r="R56" s="76">
        <f t="shared" si="72"/>
        <v>0</v>
      </c>
      <c r="S56" s="28">
        <v>1.5061</v>
      </c>
      <c r="T56" s="25">
        <v>7.0999999999999994E-2</v>
      </c>
      <c r="U56" s="25">
        <v>1.0980000000000001</v>
      </c>
      <c r="V56" s="35">
        <f t="shared" si="73"/>
        <v>1.0041361416850687</v>
      </c>
      <c r="W56" s="35">
        <f t="shared" si="94"/>
        <v>1.1282856233399534</v>
      </c>
      <c r="X56" s="35">
        <f t="shared" si="95"/>
        <v>2.2565712466799068</v>
      </c>
      <c r="Y56" s="35">
        <f t="shared" si="96"/>
        <v>3.3848568700198602</v>
      </c>
      <c r="Z56" s="37">
        <f t="shared" si="97"/>
        <v>4.9944168126490308E-2</v>
      </c>
      <c r="AA56" s="17">
        <f t="shared" si="120"/>
        <v>195.89039367493311</v>
      </c>
      <c r="AB56" s="76">
        <f t="shared" si="75"/>
        <v>1.151956052742706E-2</v>
      </c>
      <c r="AC56" s="28">
        <v>1.4241999999999999</v>
      </c>
      <c r="AD56" s="25">
        <v>7.8E-2</v>
      </c>
      <c r="AE56" s="25">
        <v>1.079</v>
      </c>
      <c r="AF56" s="35">
        <f t="shared" si="76"/>
        <v>0.9867603796704818</v>
      </c>
      <c r="AG56" s="35">
        <f t="shared" si="98"/>
        <v>0.97429754748780462</v>
      </c>
      <c r="AH56" s="35">
        <f t="shared" si="99"/>
        <v>3.8971901899512185</v>
      </c>
      <c r="AI56" s="35">
        <f t="shared" si="100"/>
        <v>4.8714877374390229</v>
      </c>
      <c r="AJ56" s="37">
        <f t="shared" si="101"/>
        <v>0.10597153927339487</v>
      </c>
      <c r="AK56" s="17">
        <f t="shared" si="121"/>
        <v>187.89307387932121</v>
      </c>
      <c r="AL56" s="76">
        <f t="shared" si="78"/>
        <v>2.0741531922854599E-2</v>
      </c>
      <c r="AM56" s="28">
        <v>1.1963999999999999</v>
      </c>
      <c r="AN56" s="25">
        <v>0.24</v>
      </c>
      <c r="AO56" s="25">
        <v>1.0720000000000001</v>
      </c>
      <c r="AP56" s="35">
        <f t="shared" si="79"/>
        <v>0.98035878313879199</v>
      </c>
      <c r="AQ56" s="35">
        <f t="shared" si="102"/>
        <v>0.6786551303694639</v>
      </c>
      <c r="AR56" s="35">
        <f t="shared" si="103"/>
        <v>4.071930782216783</v>
      </c>
      <c r="AS56" s="35">
        <f t="shared" si="104"/>
        <v>4.7505859125862466</v>
      </c>
      <c r="AT56" s="37">
        <f t="shared" si="105"/>
        <v>0.48277394346659669</v>
      </c>
      <c r="AU56" s="17">
        <f t="shared" si="122"/>
        <v>165.64900245758264</v>
      </c>
      <c r="AV56" s="76">
        <f t="shared" si="81"/>
        <v>2.4581680069334998E-2</v>
      </c>
      <c r="AW56" s="28">
        <v>0.80630000000000002</v>
      </c>
      <c r="AX56" s="25">
        <v>0.49199999999999999</v>
      </c>
      <c r="AY56" s="25">
        <v>1.2070000000000001</v>
      </c>
      <c r="AZ56" s="35">
        <f t="shared" si="82"/>
        <v>1.1038181448213824</v>
      </c>
      <c r="BA56" s="35">
        <f t="shared" si="106"/>
        <v>0.39076406330136998</v>
      </c>
      <c r="BB56" s="35">
        <f t="shared" si="107"/>
        <v>3.1261125064109598</v>
      </c>
      <c r="BC56" s="35">
        <f t="shared" si="108"/>
        <v>3.5168765697123296</v>
      </c>
      <c r="BD56" s="37">
        <f t="shared" si="109"/>
        <v>1.6728669042485849</v>
      </c>
      <c r="BE56" s="17">
        <f t="shared" si="123"/>
        <v>127.55676250314798</v>
      </c>
      <c r="BF56" s="76">
        <f t="shared" si="84"/>
        <v>2.450761876567548E-2</v>
      </c>
      <c r="BG56" s="28">
        <v>1.0665</v>
      </c>
      <c r="BH56" s="25">
        <v>0.28499999999999998</v>
      </c>
      <c r="BI56" s="25">
        <v>1.0509999999999999</v>
      </c>
      <c r="BJ56" s="35">
        <f t="shared" si="85"/>
        <v>0.96115399354372222</v>
      </c>
      <c r="BK56" s="35">
        <f t="shared" si="110"/>
        <v>0.51836289744401909</v>
      </c>
      <c r="BL56" s="35">
        <f t="shared" si="111"/>
        <v>5.1836289744401904</v>
      </c>
      <c r="BM56" s="35">
        <f t="shared" si="112"/>
        <v>5.7019918718842098</v>
      </c>
      <c r="BN56" s="37">
        <f t="shared" si="113"/>
        <v>0.91842151998502985</v>
      </c>
      <c r="BO56" s="17">
        <f t="shared" si="124"/>
        <v>152.96460878908465</v>
      </c>
      <c r="BP56" s="76">
        <f t="shared" si="87"/>
        <v>3.3887766689794506E-2</v>
      </c>
      <c r="BQ56" s="28">
        <v>1.1074999999999999</v>
      </c>
      <c r="BR56" s="25">
        <v>4.2999999999999997E-2</v>
      </c>
      <c r="BS56" s="25">
        <v>0.997</v>
      </c>
      <c r="BT56" s="35">
        <f t="shared" si="114"/>
        <v>0.91177024887068614</v>
      </c>
      <c r="BU56" s="35">
        <f t="shared" si="115"/>
        <v>0.5030191783844199</v>
      </c>
      <c r="BV56" s="35">
        <f t="shared" si="116"/>
        <v>6.0362301406130383</v>
      </c>
      <c r="BW56" s="35">
        <f t="shared" si="117"/>
        <v>6.5392493189974585</v>
      </c>
      <c r="BX56" s="37">
        <f t="shared" si="118"/>
        <v>0.14963451403463524</v>
      </c>
      <c r="BY56" s="17">
        <f t="shared" si="125"/>
        <v>156.96815105550817</v>
      </c>
      <c r="BZ56" s="76">
        <f t="shared" si="89"/>
        <v>3.8455126724901437E-2</v>
      </c>
    </row>
    <row r="57" spans="2:78" s="25" customFormat="1" ht="20.100000000000001" customHeight="1" thickBot="1">
      <c r="E57" s="38">
        <v>66</v>
      </c>
      <c r="F57" s="20">
        <f t="shared" si="90"/>
        <v>1.3146</v>
      </c>
      <c r="G57" s="21">
        <f t="shared" si="67"/>
        <v>13.523282661995031</v>
      </c>
      <c r="H57" s="30">
        <f t="shared" si="68"/>
        <v>117573.38028169014</v>
      </c>
      <c r="I57" s="27">
        <v>2.0560999999999998</v>
      </c>
      <c r="J57" s="21">
        <v>0.22500000000000001</v>
      </c>
      <c r="K57" s="21">
        <v>1.228</v>
      </c>
      <c r="L57" s="19">
        <f t="shared" si="69"/>
        <v>1.123022934416452</v>
      </c>
      <c r="M57" s="19">
        <f t="shared" si="91"/>
        <v>2.6302192798756021</v>
      </c>
      <c r="N57" s="19">
        <f t="shared" si="92"/>
        <v>0</v>
      </c>
      <c r="O57" s="19">
        <f t="shared" si="93"/>
        <v>2.6302192798756021</v>
      </c>
      <c r="P57" s="36">
        <f t="shared" si="70"/>
        <v>0</v>
      </c>
      <c r="Q57" s="17">
        <f t="shared" si="119"/>
        <v>273.84041408128229</v>
      </c>
      <c r="R57" s="76">
        <f t="shared" si="72"/>
        <v>0</v>
      </c>
      <c r="S57" s="27">
        <v>1.7493000000000001</v>
      </c>
      <c r="T57" s="21">
        <v>0.19400000000000001</v>
      </c>
      <c r="U57" s="21">
        <v>1.1639999999999999</v>
      </c>
      <c r="V57" s="19">
        <f t="shared" si="73"/>
        <v>1.0644940518410015</v>
      </c>
      <c r="W57" s="19">
        <f t="shared" si="94"/>
        <v>1.7105718075600049</v>
      </c>
      <c r="X57" s="19">
        <f t="shared" si="95"/>
        <v>3.4211436151200099</v>
      </c>
      <c r="Y57" s="19">
        <f t="shared" si="96"/>
        <v>5.1317154226800152</v>
      </c>
      <c r="Z57" s="36">
        <f t="shared" si="97"/>
        <v>0.15336612528733054</v>
      </c>
      <c r="AA57" s="17">
        <f t="shared" si="120"/>
        <v>240.97227940731131</v>
      </c>
      <c r="AB57" s="76">
        <f t="shared" si="75"/>
        <v>1.4197249673425338E-2</v>
      </c>
      <c r="AC57" s="27">
        <v>1.4426000000000001</v>
      </c>
      <c r="AD57" s="21">
        <v>8.7999999999999995E-2</v>
      </c>
      <c r="AE57" s="21">
        <v>1.0900000000000001</v>
      </c>
      <c r="AF57" s="19">
        <f t="shared" si="76"/>
        <v>0.99682003136313735</v>
      </c>
      <c r="AG57" s="19">
        <f t="shared" si="98"/>
        <v>1.0201208138313707</v>
      </c>
      <c r="AH57" s="19">
        <f t="shared" si="99"/>
        <v>4.0804832553254826</v>
      </c>
      <c r="AI57" s="19">
        <f t="shared" si="100"/>
        <v>5.1006040691568533</v>
      </c>
      <c r="AJ57" s="36">
        <f t="shared" si="101"/>
        <v>0.12200775012838673</v>
      </c>
      <c r="AK57" s="17">
        <f t="shared" si="121"/>
        <v>208.11485794542432</v>
      </c>
      <c r="AL57" s="76">
        <f t="shared" si="78"/>
        <v>1.9606881006043027E-2</v>
      </c>
      <c r="AM57" s="27">
        <v>1.276</v>
      </c>
      <c r="AN57" s="21">
        <v>0.23699999999999999</v>
      </c>
      <c r="AO57" s="21">
        <v>1.081</v>
      </c>
      <c r="AP57" s="19">
        <f t="shared" si="79"/>
        <v>0.98858940725096456</v>
      </c>
      <c r="AQ57" s="19">
        <f t="shared" si="102"/>
        <v>0.7849816303647339</v>
      </c>
      <c r="AR57" s="19">
        <f t="shared" si="103"/>
        <v>4.7098897821884034</v>
      </c>
      <c r="AS57" s="19">
        <f t="shared" si="104"/>
        <v>5.4948714125531373</v>
      </c>
      <c r="AT57" s="36">
        <f t="shared" si="105"/>
        <v>0.48477782245869999</v>
      </c>
      <c r="AU57" s="17">
        <f t="shared" si="122"/>
        <v>190.26664661333962</v>
      </c>
      <c r="AV57" s="76">
        <f t="shared" si="81"/>
        <v>2.4754153531490224E-2</v>
      </c>
      <c r="AW57" s="27">
        <v>1.0307999999999999</v>
      </c>
      <c r="AX57" s="21">
        <v>0.376</v>
      </c>
      <c r="AY57" s="21">
        <v>1.1100000000000001</v>
      </c>
      <c r="AZ57" s="19">
        <f t="shared" si="82"/>
        <v>1.0151103071679657</v>
      </c>
      <c r="BA57" s="19">
        <f t="shared" si="106"/>
        <v>0.54013402314897319</v>
      </c>
      <c r="BB57" s="19">
        <f t="shared" si="107"/>
        <v>4.3210721851917855</v>
      </c>
      <c r="BC57" s="19">
        <f t="shared" si="108"/>
        <v>4.861206208340759</v>
      </c>
      <c r="BD57" s="36">
        <f t="shared" si="109"/>
        <v>1.0812236802625599</v>
      </c>
      <c r="BE57" s="17">
        <f t="shared" si="123"/>
        <v>163.99785058316456</v>
      </c>
      <c r="BF57" s="76">
        <f t="shared" si="84"/>
        <v>2.6348346455922218E-2</v>
      </c>
      <c r="BG57" s="27">
        <v>1.0885</v>
      </c>
      <c r="BH57" s="21">
        <v>0.251</v>
      </c>
      <c r="BI57" s="21">
        <v>1.056</v>
      </c>
      <c r="BJ57" s="19">
        <f t="shared" si="85"/>
        <v>0.96572656249492939</v>
      </c>
      <c r="BK57" s="19">
        <f t="shared" si="110"/>
        <v>0.54511917664070253</v>
      </c>
      <c r="BL57" s="19">
        <f t="shared" si="111"/>
        <v>5.4511917664070237</v>
      </c>
      <c r="BM57" s="19">
        <f t="shared" si="112"/>
        <v>5.9963109430477264</v>
      </c>
      <c r="BN57" s="36">
        <f t="shared" si="113"/>
        <v>0.81656980602717799</v>
      </c>
      <c r="BO57" s="17">
        <f t="shared" si="124"/>
        <v>170.17937395568131</v>
      </c>
      <c r="BP57" s="76">
        <f t="shared" si="87"/>
        <v>3.2032035608655147E-2</v>
      </c>
      <c r="BQ57" s="27">
        <v>1.1178999999999999</v>
      </c>
      <c r="BR57" s="21">
        <v>4.7E-2</v>
      </c>
      <c r="BS57" s="21">
        <v>1.0009999999999999</v>
      </c>
      <c r="BT57" s="19">
        <f t="shared" si="114"/>
        <v>0.91542830403165165</v>
      </c>
      <c r="BU57" s="19">
        <f t="shared" si="115"/>
        <v>0.51663143096868724</v>
      </c>
      <c r="BV57" s="19">
        <f t="shared" si="116"/>
        <v>6.199577171624246</v>
      </c>
      <c r="BW57" s="19">
        <f t="shared" si="117"/>
        <v>6.7162086025929337</v>
      </c>
      <c r="BX57" s="36">
        <f t="shared" si="118"/>
        <v>0.16486900548556802</v>
      </c>
      <c r="BY57" s="17">
        <f t="shared" si="125"/>
        <v>173.32905830840215</v>
      </c>
      <c r="BZ57" s="76">
        <f t="shared" si="89"/>
        <v>3.5767673534540405E-2</v>
      </c>
    </row>
    <row r="59" spans="2:78" ht="20.100000000000001" customHeight="1" thickBot="1"/>
    <row r="60" spans="2:78" ht="20.100000000000001" customHeight="1">
      <c r="B60" s="40" t="s">
        <v>35</v>
      </c>
      <c r="C60" s="40"/>
      <c r="D60" s="2"/>
      <c r="E60" s="84" t="s">
        <v>19</v>
      </c>
      <c r="F60" s="85"/>
      <c r="G60" s="85"/>
      <c r="H60" s="86"/>
      <c r="I60" s="81" t="s">
        <v>21</v>
      </c>
      <c r="J60" s="82"/>
      <c r="K60" s="82"/>
      <c r="L60" s="82"/>
      <c r="M60" s="83"/>
      <c r="N60" s="79">
        <v>0</v>
      </c>
      <c r="O60" s="80"/>
      <c r="P60" s="32"/>
      <c r="Q60" s="77"/>
      <c r="R60" s="77"/>
      <c r="S60" s="81" t="s">
        <v>21</v>
      </c>
      <c r="T60" s="82"/>
      <c r="U60" s="82"/>
      <c r="V60" s="82"/>
      <c r="W60" s="83"/>
      <c r="X60" s="79">
        <v>0.04</v>
      </c>
      <c r="Y60" s="80"/>
      <c r="Z60" s="32"/>
      <c r="AA60" s="77"/>
      <c r="AB60" s="77"/>
      <c r="AC60" s="81" t="s">
        <v>21</v>
      </c>
      <c r="AD60" s="82"/>
      <c r="AE60" s="82"/>
      <c r="AF60" s="82"/>
      <c r="AG60" s="83"/>
      <c r="AH60" s="79">
        <v>0.08</v>
      </c>
      <c r="AI60" s="80"/>
      <c r="AJ60" s="32"/>
      <c r="AK60" s="77"/>
      <c r="AL60" s="77"/>
      <c r="AM60" s="81" t="s">
        <v>21</v>
      </c>
      <c r="AN60" s="82"/>
      <c r="AO60" s="82"/>
      <c r="AP60" s="82"/>
      <c r="AQ60" s="83"/>
      <c r="AR60" s="79">
        <v>0.12</v>
      </c>
      <c r="AS60" s="80"/>
      <c r="AT60" s="32"/>
      <c r="AU60" s="77"/>
      <c r="AV60" s="77"/>
      <c r="AW60" s="81" t="s">
        <v>21</v>
      </c>
      <c r="AX60" s="82"/>
      <c r="AY60" s="82"/>
      <c r="AZ60" s="82"/>
      <c r="BA60" s="83"/>
      <c r="BB60" s="79">
        <v>0.16</v>
      </c>
      <c r="BC60" s="80"/>
      <c r="BD60" s="32"/>
      <c r="BE60" s="77"/>
      <c r="BF60" s="77"/>
      <c r="BG60" s="81" t="s">
        <v>21</v>
      </c>
      <c r="BH60" s="82"/>
      <c r="BI60" s="82"/>
      <c r="BJ60" s="82"/>
      <c r="BK60" s="83"/>
      <c r="BL60" s="79">
        <v>0.2</v>
      </c>
      <c r="BM60" s="80"/>
      <c r="BN60" s="32"/>
      <c r="BO60" s="77"/>
      <c r="BP60" s="77"/>
      <c r="BQ60" s="81" t="s">
        <v>21</v>
      </c>
      <c r="BR60" s="82"/>
      <c r="BS60" s="82"/>
      <c r="BT60" s="82"/>
      <c r="BU60" s="83"/>
      <c r="BV60" s="79">
        <v>0.24</v>
      </c>
      <c r="BW60" s="80"/>
      <c r="BX60" s="32"/>
      <c r="BY60" s="77"/>
      <c r="BZ60" s="77"/>
    </row>
    <row r="61" spans="2:78" ht="20.100000000000001" customHeight="1">
      <c r="E61" s="22" t="s">
        <v>25</v>
      </c>
      <c r="F61" s="19" t="s">
        <v>27</v>
      </c>
      <c r="G61" s="39" t="s">
        <v>0</v>
      </c>
      <c r="H61" s="23" t="s">
        <v>28</v>
      </c>
      <c r="I61" s="22" t="s">
        <v>29</v>
      </c>
      <c r="J61" s="19" t="s">
        <v>23</v>
      </c>
      <c r="K61" s="19" t="s">
        <v>26</v>
      </c>
      <c r="L61" s="39" t="s">
        <v>18</v>
      </c>
      <c r="M61" s="19" t="s">
        <v>30</v>
      </c>
      <c r="N61" s="19" t="s">
        <v>31</v>
      </c>
      <c r="O61" s="19" t="s">
        <v>32</v>
      </c>
      <c r="P61" s="23" t="s">
        <v>20</v>
      </c>
      <c r="Q61" s="75" t="s">
        <v>67</v>
      </c>
      <c r="R61" s="75" t="s">
        <v>68</v>
      </c>
      <c r="S61" s="22" t="s">
        <v>9</v>
      </c>
      <c r="T61" s="19" t="s">
        <v>23</v>
      </c>
      <c r="U61" s="19" t="s">
        <v>26</v>
      </c>
      <c r="V61" s="39" t="s">
        <v>18</v>
      </c>
      <c r="W61" s="19" t="s">
        <v>30</v>
      </c>
      <c r="X61" s="19" t="s">
        <v>31</v>
      </c>
      <c r="Y61" s="19" t="s">
        <v>32</v>
      </c>
      <c r="Z61" s="23" t="s">
        <v>20</v>
      </c>
      <c r="AA61" s="75" t="s">
        <v>67</v>
      </c>
      <c r="AB61" s="75" t="s">
        <v>68</v>
      </c>
      <c r="AC61" s="22" t="s">
        <v>10</v>
      </c>
      <c r="AD61" s="19" t="s">
        <v>23</v>
      </c>
      <c r="AE61" s="19" t="s">
        <v>26</v>
      </c>
      <c r="AF61" s="39" t="s">
        <v>18</v>
      </c>
      <c r="AG61" s="19" t="s">
        <v>30</v>
      </c>
      <c r="AH61" s="19" t="s">
        <v>31</v>
      </c>
      <c r="AI61" s="19" t="s">
        <v>32</v>
      </c>
      <c r="AJ61" s="23" t="s">
        <v>20</v>
      </c>
      <c r="AK61" s="75" t="s">
        <v>67</v>
      </c>
      <c r="AL61" s="75" t="s">
        <v>68</v>
      </c>
      <c r="AM61" s="22" t="s">
        <v>11</v>
      </c>
      <c r="AN61" s="19" t="s">
        <v>23</v>
      </c>
      <c r="AO61" s="19" t="s">
        <v>26</v>
      </c>
      <c r="AP61" s="39" t="s">
        <v>18</v>
      </c>
      <c r="AQ61" s="19" t="s">
        <v>30</v>
      </c>
      <c r="AR61" s="19" t="s">
        <v>31</v>
      </c>
      <c r="AS61" s="19" t="s">
        <v>32</v>
      </c>
      <c r="AT61" s="23" t="s">
        <v>20</v>
      </c>
      <c r="AU61" s="75" t="s">
        <v>67</v>
      </c>
      <c r="AV61" s="75" t="s">
        <v>68</v>
      </c>
      <c r="AW61" s="22" t="s">
        <v>12</v>
      </c>
      <c r="AX61" s="19" t="s">
        <v>23</v>
      </c>
      <c r="AY61" s="19" t="s">
        <v>26</v>
      </c>
      <c r="AZ61" s="39" t="s">
        <v>18</v>
      </c>
      <c r="BA61" s="19" t="s">
        <v>30</v>
      </c>
      <c r="BB61" s="19" t="s">
        <v>31</v>
      </c>
      <c r="BC61" s="19" t="s">
        <v>32</v>
      </c>
      <c r="BD61" s="23" t="s">
        <v>20</v>
      </c>
      <c r="BE61" s="75" t="s">
        <v>67</v>
      </c>
      <c r="BF61" s="75" t="s">
        <v>68</v>
      </c>
      <c r="BG61" s="22" t="s">
        <v>13</v>
      </c>
      <c r="BH61" s="19" t="s">
        <v>23</v>
      </c>
      <c r="BI61" s="19" t="s">
        <v>26</v>
      </c>
      <c r="BJ61" s="39" t="s">
        <v>18</v>
      </c>
      <c r="BK61" s="19" t="s">
        <v>30</v>
      </c>
      <c r="BL61" s="19" t="s">
        <v>31</v>
      </c>
      <c r="BM61" s="19" t="s">
        <v>32</v>
      </c>
      <c r="BN61" s="23" t="s">
        <v>20</v>
      </c>
      <c r="BO61" s="75" t="s">
        <v>67</v>
      </c>
      <c r="BP61" s="75" t="s">
        <v>68</v>
      </c>
      <c r="BQ61" s="22" t="s">
        <v>14</v>
      </c>
      <c r="BR61" s="19" t="s">
        <v>23</v>
      </c>
      <c r="BS61" s="19" t="s">
        <v>26</v>
      </c>
      <c r="BT61" s="39" t="s">
        <v>18</v>
      </c>
      <c r="BU61" s="19" t="s">
        <v>30</v>
      </c>
      <c r="BV61" s="19" t="s">
        <v>31</v>
      </c>
      <c r="BW61" s="19" t="s">
        <v>32</v>
      </c>
      <c r="BX61" s="23" t="s">
        <v>20</v>
      </c>
      <c r="BY61" s="75" t="s">
        <v>67</v>
      </c>
      <c r="BZ61" s="75" t="s">
        <v>68</v>
      </c>
    </row>
    <row r="62" spans="2:78" ht="20.100000000000001" customHeight="1">
      <c r="E62" s="38">
        <v>18</v>
      </c>
      <c r="F62" s="20">
        <f>0.02*E62-0.0054</f>
        <v>0.35459999999999997</v>
      </c>
      <c r="G62" s="20">
        <f t="shared" ref="G62:G86" si="126">F62/$C$14/$C$7</f>
        <v>3.6477681666997088</v>
      </c>
      <c r="H62" s="29">
        <f t="shared" ref="H62:H86" si="127">F62*$C$7/$C$5</f>
        <v>31714.225352112673</v>
      </c>
      <c r="M62" s="43">
        <f>M3+M33</f>
        <v>0.17108181185860116</v>
      </c>
      <c r="N62" s="43">
        <f>N3+N33</f>
        <v>0</v>
      </c>
      <c r="O62" s="43">
        <f>O3+O33</f>
        <v>0.17108181185860116</v>
      </c>
      <c r="P62" s="43">
        <f>P3+P33</f>
        <v>0</v>
      </c>
      <c r="Q62" s="17">
        <f>Q3</f>
        <v>1.6444372213896359</v>
      </c>
      <c r="R62" s="76">
        <f t="shared" ref="R62:R86" si="128">N62/Q62</f>
        <v>0</v>
      </c>
      <c r="W62" s="43">
        <f>W3+W33</f>
        <v>2.572868462365642E-2</v>
      </c>
      <c r="X62" s="43">
        <f>X3+X33</f>
        <v>5.145736924731284E-2</v>
      </c>
      <c r="Y62" s="43">
        <f>Y3+Y33</f>
        <v>7.718605387096926E-2</v>
      </c>
      <c r="Z62" s="43">
        <f>Z3+Z33</f>
        <v>9.5297928970191122E-3</v>
      </c>
      <c r="AA62" s="17">
        <f>AA3</f>
        <v>1.0512960116287149</v>
      </c>
      <c r="AB62" s="76">
        <f t="shared" ref="AB62:AB86" si="129">X62/AA62</f>
        <v>4.8946603694988607E-2</v>
      </c>
      <c r="AG62" s="43">
        <f>AG3+AG33</f>
        <v>0</v>
      </c>
      <c r="AH62" s="43">
        <f>AH3+AH33</f>
        <v>0</v>
      </c>
      <c r="AI62" s="43">
        <f>AI3+AI33</f>
        <v>0</v>
      </c>
      <c r="AJ62" s="43">
        <f>AJ3+AJ33</f>
        <v>0</v>
      </c>
      <c r="AK62" s="17">
        <f>AK3</f>
        <v>1.0512960116287149</v>
      </c>
      <c r="AL62" s="76">
        <f t="shared" ref="AL62:AL86" si="130">AH62/AK62</f>
        <v>0</v>
      </c>
      <c r="AQ62" s="43">
        <f>AQ3+AQ33</f>
        <v>0</v>
      </c>
      <c r="AR62" s="43">
        <f>AR3+AR33</f>
        <v>0</v>
      </c>
      <c r="AS62" s="43">
        <f>AS3+AS33</f>
        <v>0</v>
      </c>
      <c r="AT62" s="43">
        <f>AT3+AT33</f>
        <v>0</v>
      </c>
      <c r="AU62" s="17">
        <f>AU3</f>
        <v>1.0512960116287149</v>
      </c>
      <c r="AV62" s="76">
        <f t="shared" ref="AV62:AV86" si="131">AR62/AU62</f>
        <v>0</v>
      </c>
      <c r="BA62" s="43">
        <f>BA3+BA33</f>
        <v>0</v>
      </c>
      <c r="BB62" s="43">
        <f>BB3+BB33</f>
        <v>0</v>
      </c>
      <c r="BC62" s="43">
        <f>BC3+BC33</f>
        <v>0</v>
      </c>
      <c r="BD62" s="43">
        <f>BD3+BD33</f>
        <v>0</v>
      </c>
      <c r="BE62" s="17">
        <f>BE3</f>
        <v>1.0512960116287149</v>
      </c>
      <c r="BF62" s="76">
        <f t="shared" ref="BF62:BF86" si="132">BB62/BE62</f>
        <v>0</v>
      </c>
      <c r="BK62" s="43">
        <f>BK3+BK33</f>
        <v>0</v>
      </c>
      <c r="BL62" s="43">
        <f>BL3+BL33</f>
        <v>0</v>
      </c>
      <c r="BM62" s="43">
        <f>BM3+BM33</f>
        <v>0</v>
      </c>
      <c r="BN62" s="43">
        <f>BN3+BN33</f>
        <v>0</v>
      </c>
      <c r="BO62" s="17">
        <f>BO3</f>
        <v>1.0512960116287149</v>
      </c>
      <c r="BP62" s="76">
        <f t="shared" ref="BP62:BP86" si="133">BL62/BO62</f>
        <v>0</v>
      </c>
      <c r="BU62" s="43">
        <f>BU3+BU33</f>
        <v>0</v>
      </c>
      <c r="BV62" s="43">
        <f>BV3+BV33</f>
        <v>0</v>
      </c>
      <c r="BW62" s="43">
        <f>BW3+BW33</f>
        <v>0</v>
      </c>
      <c r="BX62" s="43">
        <f>BX3+BX33</f>
        <v>0</v>
      </c>
      <c r="BY62" s="17">
        <f>BY3</f>
        <v>1.0512960116287149</v>
      </c>
      <c r="BZ62" s="76">
        <f t="shared" ref="BZ62:BZ86" si="134">BV62/BY62</f>
        <v>0</v>
      </c>
    </row>
    <row r="63" spans="2:78" ht="20.100000000000001" customHeight="1">
      <c r="E63" s="38">
        <v>20</v>
      </c>
      <c r="F63" s="20">
        <f t="shared" ref="F63:F86" si="135">0.02*E63-0.0054</f>
        <v>0.39460000000000001</v>
      </c>
      <c r="G63" s="20">
        <f t="shared" si="126"/>
        <v>4.0592479373370143</v>
      </c>
      <c r="H63" s="29">
        <f t="shared" si="127"/>
        <v>35291.690140845072</v>
      </c>
      <c r="M63" s="43">
        <f t="shared" ref="M63:P78" si="136">M4+M34</f>
        <v>0.37273530670596</v>
      </c>
      <c r="N63" s="43">
        <f t="shared" si="136"/>
        <v>0</v>
      </c>
      <c r="O63" s="43">
        <f t="shared" si="136"/>
        <v>0.37273530670596</v>
      </c>
      <c r="P63" s="43">
        <f t="shared" si="136"/>
        <v>0</v>
      </c>
      <c r="Q63" s="17">
        <f t="shared" ref="Q63:Q86" si="137">Q4</f>
        <v>3.9172992827002746</v>
      </c>
      <c r="R63" s="76">
        <f t="shared" si="128"/>
        <v>0</v>
      </c>
      <c r="W63" s="43">
        <f t="shared" ref="W63:Z78" si="138">W4+W34</f>
        <v>0.27603879400397807</v>
      </c>
      <c r="X63" s="43">
        <f t="shared" si="138"/>
        <v>0.55207758800795614</v>
      </c>
      <c r="Y63" s="43">
        <f t="shared" si="138"/>
        <v>0.82811638201193416</v>
      </c>
      <c r="Z63" s="43">
        <f t="shared" si="138"/>
        <v>3.2869822820516863E-2</v>
      </c>
      <c r="AA63" s="17">
        <f t="shared" ref="AA63:AA86" si="139">AA4</f>
        <v>3.5814893811729367</v>
      </c>
      <c r="AB63" s="76">
        <f t="shared" si="129"/>
        <v>0.15414748705108569</v>
      </c>
      <c r="AG63" s="43">
        <f t="shared" ref="AG63:AJ63" si="140">AG4+AG34</f>
        <v>0.18713256344908183</v>
      </c>
      <c r="AH63" s="43">
        <f t="shared" si="140"/>
        <v>0.74853025379632732</v>
      </c>
      <c r="AI63" s="43">
        <f t="shared" si="140"/>
        <v>0.93566281724540912</v>
      </c>
      <c r="AJ63" s="43">
        <f t="shared" si="140"/>
        <v>5.396071790192096E-2</v>
      </c>
      <c r="AK63" s="17">
        <f t="shared" ref="AK63:AK86" si="141">AK4</f>
        <v>3.1486162207917077</v>
      </c>
      <c r="AL63" s="76">
        <f t="shared" si="130"/>
        <v>0.23773308695211898</v>
      </c>
      <c r="AQ63" s="43">
        <f t="shared" ref="AQ63:AT78" si="142">AQ4+AQ34</f>
        <v>0.14299240939509664</v>
      </c>
      <c r="AR63" s="43">
        <f t="shared" si="142"/>
        <v>0.85795445637057965</v>
      </c>
      <c r="AS63" s="43">
        <f t="shared" si="142"/>
        <v>1.0009468657656764</v>
      </c>
      <c r="AT63" s="43">
        <f t="shared" si="142"/>
        <v>7.59629193693378E-2</v>
      </c>
      <c r="AU63" s="17">
        <f t="shared" ref="AU63:AU86" si="143">AU4</f>
        <v>2.6980688550669347</v>
      </c>
      <c r="AV63" s="76">
        <f t="shared" si="131"/>
        <v>0.31798834739126597</v>
      </c>
      <c r="BA63" s="43">
        <f t="shared" ref="BA63:BD78" si="144">BA4+BA34</f>
        <v>3.5941350540559712E-2</v>
      </c>
      <c r="BB63" s="43">
        <f t="shared" si="144"/>
        <v>0.2875308043244777</v>
      </c>
      <c r="BC63" s="43">
        <f t="shared" si="144"/>
        <v>0.32347215486503739</v>
      </c>
      <c r="BD63" s="43">
        <f t="shared" si="144"/>
        <v>0.10622515689402677</v>
      </c>
      <c r="BE63" s="17">
        <f t="shared" ref="BE63:BE86" si="145">BE4</f>
        <v>2.1878348286737999</v>
      </c>
      <c r="BF63" s="76">
        <f t="shared" si="132"/>
        <v>0.13142253727570938</v>
      </c>
      <c r="BK63" s="43">
        <f t="shared" ref="BK63:BN78" si="146">BK4+BK34</f>
        <v>6.3830661404053607E-2</v>
      </c>
      <c r="BL63" s="43">
        <f t="shared" si="146"/>
        <v>0.6383066140405359</v>
      </c>
      <c r="BM63" s="43">
        <f t="shared" si="146"/>
        <v>0.70213727544458948</v>
      </c>
      <c r="BN63" s="43">
        <f t="shared" si="146"/>
        <v>0.6999718927820171</v>
      </c>
      <c r="BO63" s="17">
        <f t="shared" ref="BO63:BO86" si="147">BO4</f>
        <v>1.7908895611220708</v>
      </c>
      <c r="BP63" s="76">
        <f t="shared" si="133"/>
        <v>0.35641874736296347</v>
      </c>
      <c r="BU63" s="43">
        <f t="shared" ref="BU63:BX78" si="148">BU4+BU34</f>
        <v>0</v>
      </c>
      <c r="BV63" s="43">
        <f t="shared" si="148"/>
        <v>0</v>
      </c>
      <c r="BW63" s="43">
        <f t="shared" si="148"/>
        <v>0</v>
      </c>
      <c r="BX63" s="43">
        <f t="shared" si="148"/>
        <v>0</v>
      </c>
      <c r="BY63" s="17">
        <f t="shared" ref="BY63:BY86" si="149">BY4</f>
        <v>1.4487053560282079</v>
      </c>
      <c r="BZ63" s="76">
        <f t="shared" si="134"/>
        <v>0</v>
      </c>
    </row>
    <row r="64" spans="2:78" ht="20.100000000000001" customHeight="1">
      <c r="E64" s="38">
        <v>22</v>
      </c>
      <c r="F64" s="20">
        <f t="shared" si="135"/>
        <v>0.43459999999999999</v>
      </c>
      <c r="G64" s="20">
        <f t="shared" si="126"/>
        <v>4.4707277079743193</v>
      </c>
      <c r="H64" s="29">
        <f t="shared" si="127"/>
        <v>38869.15492957746</v>
      </c>
      <c r="M64" s="43">
        <f t="shared" si="136"/>
        <v>0.48086252417938896</v>
      </c>
      <c r="N64" s="43">
        <f t="shared" si="136"/>
        <v>0</v>
      </c>
      <c r="O64" s="43">
        <f t="shared" si="136"/>
        <v>0.48086252417938896</v>
      </c>
      <c r="P64" s="43">
        <f t="shared" si="136"/>
        <v>0</v>
      </c>
      <c r="Q64" s="17">
        <f t="shared" si="137"/>
        <v>5.5736579933062886</v>
      </c>
      <c r="R64" s="76">
        <f t="shared" si="128"/>
        <v>0</v>
      </c>
      <c r="W64" s="43">
        <f t="shared" si="138"/>
        <v>0.40129764521419342</v>
      </c>
      <c r="X64" s="43">
        <f t="shared" si="138"/>
        <v>0.80259529042838684</v>
      </c>
      <c r="Y64" s="43">
        <f t="shared" si="138"/>
        <v>1.2038929356425803</v>
      </c>
      <c r="Z64" s="43">
        <f t="shared" si="138"/>
        <v>5.4161478582881596E-2</v>
      </c>
      <c r="AA64" s="17">
        <f t="shared" si="139"/>
        <v>5.3220517917888852</v>
      </c>
      <c r="AB64" s="76">
        <f t="shared" si="129"/>
        <v>0.15080561441860996</v>
      </c>
      <c r="AG64" s="43">
        <f t="shared" ref="AG64:AJ64" si="150">AG5+AG35</f>
        <v>0.31468668021340024</v>
      </c>
      <c r="AH64" s="43">
        <f t="shared" si="150"/>
        <v>1.258746720853601</v>
      </c>
      <c r="AI64" s="43">
        <f t="shared" si="150"/>
        <v>1.573433401067001</v>
      </c>
      <c r="AJ64" s="43">
        <f t="shared" si="150"/>
        <v>7.9223767777743703E-2</v>
      </c>
      <c r="AK64" s="17">
        <f t="shared" si="141"/>
        <v>4.9879961734665486</v>
      </c>
      <c r="AL64" s="76">
        <f t="shared" si="130"/>
        <v>0.25235518975524784</v>
      </c>
      <c r="AQ64" s="43">
        <f t="shared" si="142"/>
        <v>0.23340355543491859</v>
      </c>
      <c r="AR64" s="43">
        <f t="shared" si="142"/>
        <v>1.4004213326095114</v>
      </c>
      <c r="AS64" s="43">
        <f t="shared" si="142"/>
        <v>1.6338248880444297</v>
      </c>
      <c r="AT64" s="43">
        <f t="shared" si="142"/>
        <v>9.3035361965516913E-2</v>
      </c>
      <c r="AU64" s="17">
        <f t="shared" si="143"/>
        <v>4.6086514388710791</v>
      </c>
      <c r="AV64" s="76">
        <f t="shared" si="131"/>
        <v>0.30386792127472201</v>
      </c>
      <c r="BA64" s="43">
        <f t="shared" si="144"/>
        <v>0.16215379886470463</v>
      </c>
      <c r="BB64" s="43">
        <f t="shared" si="144"/>
        <v>1.297230390917637</v>
      </c>
      <c r="BC64" s="43">
        <f t="shared" si="144"/>
        <v>1.4593841897823416</v>
      </c>
      <c r="BD64" s="43">
        <f t="shared" si="144"/>
        <v>4.1746328099036056E-2</v>
      </c>
      <c r="BE64" s="17">
        <f t="shared" si="145"/>
        <v>4.1576957084591184</v>
      </c>
      <c r="BF64" s="76">
        <f t="shared" si="132"/>
        <v>0.31200705435906056</v>
      </c>
      <c r="BK64" s="43">
        <f t="shared" si="146"/>
        <v>0.1721388090397431</v>
      </c>
      <c r="BL64" s="43">
        <f t="shared" si="146"/>
        <v>1.7213880903974306</v>
      </c>
      <c r="BM64" s="43">
        <f t="shared" si="146"/>
        <v>1.8935268994371737</v>
      </c>
      <c r="BN64" s="43">
        <f t="shared" si="146"/>
        <v>7.2523869731516172E-2</v>
      </c>
      <c r="BO64" s="17">
        <f t="shared" si="147"/>
        <v>4.1611794866339746</v>
      </c>
      <c r="BP64" s="76">
        <f t="shared" si="133"/>
        <v>0.41367792375374823</v>
      </c>
      <c r="BU64" s="43">
        <f t="shared" si="148"/>
        <v>0.13936364399294987</v>
      </c>
      <c r="BV64" s="43">
        <f t="shared" si="148"/>
        <v>1.6723637279153982</v>
      </c>
      <c r="BW64" s="43">
        <f t="shared" si="148"/>
        <v>1.8117273719083482</v>
      </c>
      <c r="BX64" s="43">
        <f t="shared" si="148"/>
        <v>9.6975590381043586E-2</v>
      </c>
      <c r="BY64" s="17">
        <f t="shared" si="149"/>
        <v>3.8360268569807152</v>
      </c>
      <c r="BZ64" s="76">
        <f t="shared" si="134"/>
        <v>0.43596246592279936</v>
      </c>
    </row>
    <row r="65" spans="5:78" ht="20.100000000000001" customHeight="1">
      <c r="E65" s="38">
        <v>24</v>
      </c>
      <c r="F65" s="20">
        <f t="shared" si="135"/>
        <v>0.47459999999999997</v>
      </c>
      <c r="G65" s="20">
        <f t="shared" si="126"/>
        <v>4.8822074786116243</v>
      </c>
      <c r="H65" s="29">
        <f t="shared" si="127"/>
        <v>42446.619718309856</v>
      </c>
      <c r="M65" s="43">
        <f t="shared" si="136"/>
        <v>0.55197215322603976</v>
      </c>
      <c r="N65" s="43">
        <f t="shared" si="136"/>
        <v>0</v>
      </c>
      <c r="O65" s="43">
        <f t="shared" si="136"/>
        <v>0.55197215322603976</v>
      </c>
      <c r="P65" s="43">
        <f t="shared" si="136"/>
        <v>0</v>
      </c>
      <c r="Q65" s="17">
        <f t="shared" si="137"/>
        <v>7.3377695339755062</v>
      </c>
      <c r="R65" s="76">
        <f t="shared" si="128"/>
        <v>0</v>
      </c>
      <c r="W65" s="43">
        <f t="shared" si="138"/>
        <v>0.46671604401364997</v>
      </c>
      <c r="X65" s="43">
        <f t="shared" si="138"/>
        <v>0.93343208802729993</v>
      </c>
      <c r="Y65" s="43">
        <f t="shared" si="138"/>
        <v>1.4001481320409499</v>
      </c>
      <c r="Z65" s="43">
        <f t="shared" si="138"/>
        <v>2.6960618847384384E-2</v>
      </c>
      <c r="AA65" s="17">
        <f t="shared" si="139"/>
        <v>7.0453879504562842</v>
      </c>
      <c r="AB65" s="76">
        <f t="shared" si="129"/>
        <v>0.1324883873806903</v>
      </c>
      <c r="AG65" s="43">
        <f t="shared" ref="AG65:AJ65" si="151">AG6+AG36</f>
        <v>0.4071102611684877</v>
      </c>
      <c r="AH65" s="43">
        <f t="shared" si="151"/>
        <v>1.6284410446739508</v>
      </c>
      <c r="AI65" s="43">
        <f t="shared" si="151"/>
        <v>2.0355513058424384</v>
      </c>
      <c r="AJ65" s="43">
        <f t="shared" si="151"/>
        <v>2.6510403635145612E-2</v>
      </c>
      <c r="AK65" s="17">
        <f t="shared" si="141"/>
        <v>6.8523152840979025</v>
      </c>
      <c r="AL65" s="76">
        <f t="shared" si="130"/>
        <v>0.23764829508838525</v>
      </c>
      <c r="AQ65" s="43">
        <f t="shared" si="142"/>
        <v>0.34218570946690313</v>
      </c>
      <c r="AR65" s="43">
        <f t="shared" si="142"/>
        <v>2.0531142568014187</v>
      </c>
      <c r="AS65" s="43">
        <f t="shared" si="142"/>
        <v>2.3952999662683219</v>
      </c>
      <c r="AT65" s="43">
        <f t="shared" si="142"/>
        <v>0.14744278664852264</v>
      </c>
      <c r="AU65" s="17">
        <f t="shared" si="143"/>
        <v>6.4727233317013955</v>
      </c>
      <c r="AV65" s="76">
        <f t="shared" si="131"/>
        <v>0.31719481145531131</v>
      </c>
      <c r="BA65" s="43">
        <f t="shared" si="144"/>
        <v>0.2636707061825328</v>
      </c>
      <c r="BB65" s="43">
        <f t="shared" si="144"/>
        <v>2.1093656494602624</v>
      </c>
      <c r="BC65" s="43">
        <f t="shared" si="144"/>
        <v>2.3730363556427951</v>
      </c>
      <c r="BD65" s="43">
        <f t="shared" si="144"/>
        <v>0.10258446377858133</v>
      </c>
      <c r="BE65" s="17">
        <f t="shared" si="145"/>
        <v>6.0649014333099283</v>
      </c>
      <c r="BF65" s="76">
        <f t="shared" si="132"/>
        <v>0.34779883443366583</v>
      </c>
      <c r="BK65" s="43">
        <f t="shared" si="146"/>
        <v>0.20744881029179635</v>
      </c>
      <c r="BL65" s="43">
        <f t="shared" si="146"/>
        <v>2.0744881029179632</v>
      </c>
      <c r="BM65" s="43">
        <f t="shared" si="146"/>
        <v>2.2819369132097593</v>
      </c>
      <c r="BN65" s="43">
        <f t="shared" si="146"/>
        <v>7.9061985516010402E-2</v>
      </c>
      <c r="BO65" s="17">
        <f t="shared" si="147"/>
        <v>5.6671616584880908</v>
      </c>
      <c r="BP65" s="76">
        <f t="shared" si="133"/>
        <v>0.36605416042982686</v>
      </c>
      <c r="BU65" s="43">
        <f t="shared" si="148"/>
        <v>0.2011694919167579</v>
      </c>
      <c r="BV65" s="43">
        <f t="shared" si="148"/>
        <v>2.4140339030010947</v>
      </c>
      <c r="BW65" s="43">
        <f t="shared" si="148"/>
        <v>2.6152033949178524</v>
      </c>
      <c r="BX65" s="43">
        <f t="shared" si="148"/>
        <v>0.13102939056249324</v>
      </c>
      <c r="BY65" s="17">
        <f t="shared" si="149"/>
        <v>5.5804553957892855</v>
      </c>
      <c r="BZ65" s="76">
        <f t="shared" si="134"/>
        <v>0.43258725888618266</v>
      </c>
    </row>
    <row r="66" spans="5:78" ht="20.100000000000001" customHeight="1">
      <c r="E66" s="38">
        <v>26</v>
      </c>
      <c r="F66" s="20">
        <f t="shared" si="135"/>
        <v>0.51460000000000006</v>
      </c>
      <c r="G66" s="20">
        <f t="shared" si="126"/>
        <v>5.2936872492489302</v>
      </c>
      <c r="H66" s="29">
        <f t="shared" si="127"/>
        <v>46024.084507042258</v>
      </c>
      <c r="M66" s="43">
        <f t="shared" si="136"/>
        <v>0.80030870678530786</v>
      </c>
      <c r="N66" s="43">
        <f t="shared" si="136"/>
        <v>0</v>
      </c>
      <c r="O66" s="43">
        <f t="shared" si="136"/>
        <v>0.80030870678530786</v>
      </c>
      <c r="P66" s="43">
        <f t="shared" si="136"/>
        <v>0</v>
      </c>
      <c r="Q66" s="17">
        <f t="shared" si="137"/>
        <v>10.075498075726438</v>
      </c>
      <c r="R66" s="76">
        <f t="shared" si="128"/>
        <v>0</v>
      </c>
      <c r="W66" s="43">
        <f t="shared" si="138"/>
        <v>0.81233148497408159</v>
      </c>
      <c r="X66" s="43">
        <f t="shared" si="138"/>
        <v>1.6246629699481632</v>
      </c>
      <c r="Y66" s="43">
        <f t="shared" si="138"/>
        <v>2.4369944549222446</v>
      </c>
      <c r="Z66" s="43">
        <f t="shared" si="138"/>
        <v>4.9422875238162814E-2</v>
      </c>
      <c r="AA66" s="17">
        <f t="shared" si="139"/>
        <v>9.9199862105356882</v>
      </c>
      <c r="AB66" s="76">
        <f t="shared" si="129"/>
        <v>0.16377673672798684</v>
      </c>
      <c r="AG66" s="43">
        <f t="shared" ref="AG66:AJ66" si="152">AG7+AG37</f>
        <v>0.6379338359333051</v>
      </c>
      <c r="AH66" s="43">
        <f t="shared" si="152"/>
        <v>2.5517353437332204</v>
      </c>
      <c r="AI66" s="43">
        <f t="shared" si="152"/>
        <v>3.1896691796665255</v>
      </c>
      <c r="AJ66" s="43">
        <f t="shared" si="152"/>
        <v>6.6663965838531486E-2</v>
      </c>
      <c r="AK66" s="17">
        <f t="shared" si="141"/>
        <v>9.393687790737232</v>
      </c>
      <c r="AL66" s="76">
        <f t="shared" si="130"/>
        <v>0.27164361862754183</v>
      </c>
      <c r="AQ66" s="43">
        <f t="shared" si="142"/>
        <v>0.48891525656603008</v>
      </c>
      <c r="AR66" s="43">
        <f t="shared" si="142"/>
        <v>2.9334915393961802</v>
      </c>
      <c r="AS66" s="43">
        <f t="shared" si="142"/>
        <v>3.4224067959622104</v>
      </c>
      <c r="AT66" s="43">
        <f t="shared" si="142"/>
        <v>0.10492671178835906</v>
      </c>
      <c r="AU66" s="17">
        <f t="shared" si="143"/>
        <v>8.8609632608069315</v>
      </c>
      <c r="AV66" s="76">
        <f t="shared" si="131"/>
        <v>0.33105786053434549</v>
      </c>
      <c r="BA66" s="43">
        <f t="shared" si="144"/>
        <v>0.35968710334907722</v>
      </c>
      <c r="BB66" s="43">
        <f t="shared" si="144"/>
        <v>2.8774968267926178</v>
      </c>
      <c r="BC66" s="43">
        <f t="shared" si="144"/>
        <v>3.2371839301416951</v>
      </c>
      <c r="BD66" s="43">
        <f t="shared" si="144"/>
        <v>0.11504803096243706</v>
      </c>
      <c r="BE66" s="17">
        <f t="shared" si="145"/>
        <v>8.2376305780175549</v>
      </c>
      <c r="BF66" s="76">
        <f t="shared" si="132"/>
        <v>0.34931122481643356</v>
      </c>
      <c r="BK66" s="43">
        <f t="shared" si="146"/>
        <v>0.31249980747904327</v>
      </c>
      <c r="BL66" s="43">
        <f t="shared" si="146"/>
        <v>3.1249980747904318</v>
      </c>
      <c r="BM66" s="43">
        <f t="shared" si="146"/>
        <v>3.4374978822694748</v>
      </c>
      <c r="BN66" s="43">
        <f t="shared" si="146"/>
        <v>0.12938197296012874</v>
      </c>
      <c r="BO66" s="17">
        <f t="shared" si="147"/>
        <v>7.9503834551238919</v>
      </c>
      <c r="BP66" s="76">
        <f t="shared" si="133"/>
        <v>0.39306256011795526</v>
      </c>
      <c r="BU66" s="43">
        <f t="shared" si="148"/>
        <v>0.28522821776460389</v>
      </c>
      <c r="BV66" s="43">
        <f t="shared" si="148"/>
        <v>3.4227386131752469</v>
      </c>
      <c r="BW66" s="43">
        <f t="shared" si="148"/>
        <v>3.7079668309398501</v>
      </c>
      <c r="BX66" s="43">
        <f t="shared" si="148"/>
        <v>0.23452018135714409</v>
      </c>
      <c r="BY66" s="17">
        <f t="shared" si="149"/>
        <v>7.70490604808725</v>
      </c>
      <c r="BZ66" s="76">
        <f t="shared" si="134"/>
        <v>0.44422846843472474</v>
      </c>
    </row>
    <row r="67" spans="5:78" ht="20.100000000000001" customHeight="1">
      <c r="E67" s="38">
        <v>28</v>
      </c>
      <c r="F67" s="20">
        <f t="shared" si="135"/>
        <v>0.55460000000000009</v>
      </c>
      <c r="G67" s="20">
        <f t="shared" si="126"/>
        <v>5.7051670198862352</v>
      </c>
      <c r="H67" s="29">
        <f t="shared" si="127"/>
        <v>49601.549295774654</v>
      </c>
      <c r="M67" s="43">
        <f t="shared" si="136"/>
        <v>1.0451683806064764</v>
      </c>
      <c r="N67" s="43">
        <f t="shared" si="136"/>
        <v>0</v>
      </c>
      <c r="O67" s="43">
        <f t="shared" si="136"/>
        <v>1.0451683806064764</v>
      </c>
      <c r="P67" s="43">
        <f t="shared" si="136"/>
        <v>0</v>
      </c>
      <c r="Q67" s="17">
        <f t="shared" si="137"/>
        <v>12.927701493592005</v>
      </c>
      <c r="R67" s="76">
        <f t="shared" si="128"/>
        <v>0</v>
      </c>
      <c r="W67" s="43">
        <f t="shared" si="138"/>
        <v>0.89260740486634704</v>
      </c>
      <c r="X67" s="43">
        <f t="shared" si="138"/>
        <v>1.7852148097326941</v>
      </c>
      <c r="Y67" s="43">
        <f t="shared" si="138"/>
        <v>2.6778222145990416</v>
      </c>
      <c r="Z67" s="43">
        <f t="shared" si="138"/>
        <v>6.3455672713567585E-2</v>
      </c>
      <c r="AA67" s="17">
        <f t="shared" si="139"/>
        <v>12.426552963288488</v>
      </c>
      <c r="AB67" s="76">
        <f t="shared" si="129"/>
        <v>0.14366130454734452</v>
      </c>
      <c r="AG67" s="43">
        <f t="shared" ref="AG67:AJ67" si="153">AG8+AG38</f>
        <v>0.75442714568856539</v>
      </c>
      <c r="AH67" s="43">
        <f t="shared" si="153"/>
        <v>3.0177085827542616</v>
      </c>
      <c r="AI67" s="43">
        <f t="shared" si="153"/>
        <v>3.772135728442827</v>
      </c>
      <c r="AJ67" s="43">
        <f t="shared" si="153"/>
        <v>7.3867808330794343E-2</v>
      </c>
      <c r="AK67" s="17">
        <f t="shared" si="141"/>
        <v>11.95275443303364</v>
      </c>
      <c r="AL67" s="76">
        <f t="shared" si="130"/>
        <v>0.25246972149066055</v>
      </c>
      <c r="AQ67" s="43">
        <f t="shared" si="142"/>
        <v>0.64778034845546073</v>
      </c>
      <c r="AR67" s="43">
        <f t="shared" si="142"/>
        <v>3.8866820907327635</v>
      </c>
      <c r="AS67" s="43">
        <f t="shared" si="142"/>
        <v>4.534462439188224</v>
      </c>
      <c r="AT67" s="43">
        <f t="shared" si="142"/>
        <v>8.2906640836072229E-2</v>
      </c>
      <c r="AU67" s="17">
        <f t="shared" si="143"/>
        <v>11.537677961706809</v>
      </c>
      <c r="AV67" s="76">
        <f t="shared" si="131"/>
        <v>0.33686865794248544</v>
      </c>
      <c r="BA67" s="43">
        <f t="shared" si="144"/>
        <v>0.55549394966597709</v>
      </c>
      <c r="BB67" s="43">
        <f t="shared" si="144"/>
        <v>4.4439515973278167</v>
      </c>
      <c r="BC67" s="43">
        <f t="shared" si="144"/>
        <v>4.999445546993794</v>
      </c>
      <c r="BD67" s="43">
        <f t="shared" si="144"/>
        <v>0.10793603899940542</v>
      </c>
      <c r="BE67" s="17">
        <f t="shared" si="145"/>
        <v>11.129036784509079</v>
      </c>
      <c r="BF67" s="76">
        <f t="shared" si="132"/>
        <v>0.39931143039382516</v>
      </c>
      <c r="BK67" s="43">
        <f t="shared" si="146"/>
        <v>0.46702873079686236</v>
      </c>
      <c r="BL67" s="43">
        <f t="shared" si="146"/>
        <v>4.6702873079686222</v>
      </c>
      <c r="BM67" s="43">
        <f t="shared" si="146"/>
        <v>5.1373160387654853</v>
      </c>
      <c r="BN67" s="43">
        <f t="shared" si="146"/>
        <v>0.1571532710434034</v>
      </c>
      <c r="BO67" s="17">
        <f t="shared" si="147"/>
        <v>10.620648548310326</v>
      </c>
      <c r="BP67" s="76">
        <f t="shared" si="133"/>
        <v>0.43973654591099653</v>
      </c>
      <c r="BU67" s="43">
        <f t="shared" si="148"/>
        <v>0.40719184254124885</v>
      </c>
      <c r="BV67" s="43">
        <f t="shared" si="148"/>
        <v>4.8863021104949853</v>
      </c>
      <c r="BW67" s="43">
        <f t="shared" si="148"/>
        <v>5.2934939530362346</v>
      </c>
      <c r="BX67" s="43">
        <f t="shared" si="148"/>
        <v>0.16961499036405192</v>
      </c>
      <c r="BY67" s="17">
        <f t="shared" si="149"/>
        <v>10.261076488846966</v>
      </c>
      <c r="BZ67" s="76">
        <f t="shared" si="134"/>
        <v>0.47619780593254868</v>
      </c>
    </row>
    <row r="68" spans="5:78" ht="20.100000000000001" customHeight="1">
      <c r="E68" s="38">
        <v>30</v>
      </c>
      <c r="F68" s="20">
        <f t="shared" si="135"/>
        <v>0.59460000000000002</v>
      </c>
      <c r="G68" s="20">
        <f t="shared" si="126"/>
        <v>6.1166467905235393</v>
      </c>
      <c r="H68" s="29">
        <f t="shared" si="127"/>
        <v>53179.014084507042</v>
      </c>
      <c r="M68" s="43">
        <f t="shared" si="136"/>
        <v>1.2337075749352051</v>
      </c>
      <c r="N68" s="43">
        <f t="shared" si="136"/>
        <v>0</v>
      </c>
      <c r="O68" s="43">
        <f t="shared" si="136"/>
        <v>1.2337075749352051</v>
      </c>
      <c r="P68" s="43">
        <f t="shared" si="136"/>
        <v>0</v>
      </c>
      <c r="Q68" s="17">
        <f t="shared" si="137"/>
        <v>16.436072924461602</v>
      </c>
      <c r="R68" s="76">
        <f t="shared" si="128"/>
        <v>0</v>
      </c>
      <c r="W68" s="43">
        <f t="shared" si="138"/>
        <v>1.0397758389670506</v>
      </c>
      <c r="X68" s="43">
        <f t="shared" si="138"/>
        <v>2.0795516779341012</v>
      </c>
      <c r="Y68" s="43">
        <f t="shared" si="138"/>
        <v>3.1193275169011523</v>
      </c>
      <c r="Z68" s="43">
        <f t="shared" si="138"/>
        <v>7.3646857687548223E-2</v>
      </c>
      <c r="AA68" s="17">
        <f t="shared" si="139"/>
        <v>15.790724102156142</v>
      </c>
      <c r="AB68" s="76">
        <f t="shared" si="129"/>
        <v>0.13169451030115517</v>
      </c>
      <c r="AG68" s="43">
        <f t="shared" ref="AG68:AJ68" si="154">AG9+AG39</f>
        <v>0.85722133310972493</v>
      </c>
      <c r="AH68" s="43">
        <f t="shared" si="154"/>
        <v>3.4288853324388997</v>
      </c>
      <c r="AI68" s="43">
        <f t="shared" si="154"/>
        <v>4.2861066655486244</v>
      </c>
      <c r="AJ68" s="43">
        <f t="shared" si="154"/>
        <v>0.11696711421344885</v>
      </c>
      <c r="AK68" s="17">
        <f t="shared" si="141"/>
        <v>14.941163517339284</v>
      </c>
      <c r="AL68" s="76">
        <f t="shared" si="130"/>
        <v>0.22949252435793663</v>
      </c>
      <c r="AQ68" s="43">
        <f t="shared" si="142"/>
        <v>0.75614100978822596</v>
      </c>
      <c r="AR68" s="43">
        <f t="shared" si="142"/>
        <v>4.5368460587293553</v>
      </c>
      <c r="AS68" s="43">
        <f t="shared" si="142"/>
        <v>5.2929870685175819</v>
      </c>
      <c r="AT68" s="43">
        <f t="shared" si="142"/>
        <v>0.11430787976981541</v>
      </c>
      <c r="AU68" s="17">
        <f t="shared" si="143"/>
        <v>14.509939649900151</v>
      </c>
      <c r="AV68" s="76">
        <f t="shared" si="131"/>
        <v>0.31267160086090195</v>
      </c>
      <c r="BA68" s="43">
        <f t="shared" si="144"/>
        <v>0.65294384300149722</v>
      </c>
      <c r="BB68" s="43">
        <f t="shared" si="144"/>
        <v>5.2235507440119777</v>
      </c>
      <c r="BC68" s="43">
        <f t="shared" si="144"/>
        <v>5.8764945870134753</v>
      </c>
      <c r="BD68" s="43">
        <f t="shared" si="144"/>
        <v>0.15264616230657141</v>
      </c>
      <c r="BE68" s="17">
        <f t="shared" si="145"/>
        <v>13.870538743007643</v>
      </c>
      <c r="BF68" s="76">
        <f t="shared" si="132"/>
        <v>0.37659321247671451</v>
      </c>
      <c r="BK68" s="43">
        <f t="shared" si="146"/>
        <v>0.57241432087730848</v>
      </c>
      <c r="BL68" s="43">
        <f t="shared" si="146"/>
        <v>5.7241432087730848</v>
      </c>
      <c r="BM68" s="43">
        <f t="shared" si="146"/>
        <v>6.2965575296503937</v>
      </c>
      <c r="BN68" s="43">
        <f t="shared" si="146"/>
        <v>0.16876830784454955</v>
      </c>
      <c r="BO68" s="17">
        <f t="shared" si="147"/>
        <v>13.405610021561776</v>
      </c>
      <c r="BP68" s="76">
        <f t="shared" si="133"/>
        <v>0.42699610085376871</v>
      </c>
      <c r="BU68" s="43">
        <f t="shared" si="148"/>
        <v>0.50801927813472747</v>
      </c>
      <c r="BV68" s="43">
        <f t="shared" si="148"/>
        <v>6.0962313376167288</v>
      </c>
      <c r="BW68" s="43">
        <f t="shared" si="148"/>
        <v>6.6042506157514564</v>
      </c>
      <c r="BX68" s="43">
        <f t="shared" si="148"/>
        <v>0.19302331304065512</v>
      </c>
      <c r="BY68" s="17">
        <f t="shared" si="149"/>
        <v>13.000160454245446</v>
      </c>
      <c r="BZ68" s="76">
        <f t="shared" si="134"/>
        <v>0.46893508423012503</v>
      </c>
    </row>
    <row r="69" spans="5:78" ht="20.100000000000001" customHeight="1">
      <c r="E69" s="38">
        <v>32</v>
      </c>
      <c r="F69" s="20">
        <f t="shared" si="135"/>
        <v>0.63460000000000005</v>
      </c>
      <c r="G69" s="20">
        <f t="shared" si="126"/>
        <v>6.5281265611608452</v>
      </c>
      <c r="H69" s="29">
        <f t="shared" si="127"/>
        <v>56756.478873239437</v>
      </c>
      <c r="M69" s="43">
        <f t="shared" si="136"/>
        <v>1.3424790244983145</v>
      </c>
      <c r="N69" s="43">
        <f t="shared" si="136"/>
        <v>0</v>
      </c>
      <c r="O69" s="43">
        <f t="shared" si="136"/>
        <v>1.3424790244983145</v>
      </c>
      <c r="P69" s="43">
        <f t="shared" si="136"/>
        <v>0</v>
      </c>
      <c r="Q69" s="17">
        <f t="shared" si="137"/>
        <v>18.357961894176714</v>
      </c>
      <c r="R69" s="76">
        <f t="shared" si="128"/>
        <v>0</v>
      </c>
      <c r="W69" s="43">
        <f t="shared" si="138"/>
        <v>1.1571746026549974</v>
      </c>
      <c r="X69" s="43">
        <f t="shared" si="138"/>
        <v>2.3143492053099948</v>
      </c>
      <c r="Y69" s="43">
        <f t="shared" si="138"/>
        <v>3.4715238079649917</v>
      </c>
      <c r="Z69" s="43">
        <f t="shared" si="138"/>
        <v>0.10916354296197792</v>
      </c>
      <c r="AA69" s="17">
        <f t="shared" si="139"/>
        <v>18.494143190969332</v>
      </c>
      <c r="AB69" s="76">
        <f t="shared" si="129"/>
        <v>0.1251395742647915</v>
      </c>
      <c r="AG69" s="43">
        <f t="shared" ref="AG69:AJ69" si="155">AG10+AG40</f>
        <v>1.0185463189132047</v>
      </c>
      <c r="AH69" s="43">
        <f t="shared" si="155"/>
        <v>4.0741852756528187</v>
      </c>
      <c r="AI69" s="43">
        <f t="shared" si="155"/>
        <v>5.0927315945660236</v>
      </c>
      <c r="AJ69" s="43">
        <f t="shared" si="155"/>
        <v>0.15347532484232826</v>
      </c>
      <c r="AK69" s="17">
        <f t="shared" si="141"/>
        <v>18.767710928773973</v>
      </c>
      <c r="AL69" s="76">
        <f t="shared" si="130"/>
        <v>0.21708482675990207</v>
      </c>
      <c r="AQ69" s="43">
        <f t="shared" si="142"/>
        <v>0.85071297180010208</v>
      </c>
      <c r="AR69" s="43">
        <f t="shared" si="142"/>
        <v>5.104277830800612</v>
      </c>
      <c r="AS69" s="43">
        <f t="shared" si="142"/>
        <v>5.9549908026007135</v>
      </c>
      <c r="AT69" s="43">
        <f t="shared" si="142"/>
        <v>0.20484688123390604</v>
      </c>
      <c r="AU69" s="17">
        <f t="shared" si="143"/>
        <v>17.56015642093146</v>
      </c>
      <c r="AV69" s="76">
        <f t="shared" si="131"/>
        <v>0.29067382479101295</v>
      </c>
      <c r="BA69" s="43">
        <f t="shared" si="144"/>
        <v>0.6687558475494455</v>
      </c>
      <c r="BB69" s="43">
        <f t="shared" si="144"/>
        <v>5.350046780395564</v>
      </c>
      <c r="BC69" s="43">
        <f t="shared" si="144"/>
        <v>6.0188026279450106</v>
      </c>
      <c r="BD69" s="43">
        <f t="shared" si="144"/>
        <v>0.22939273729814602</v>
      </c>
      <c r="BE69" s="17">
        <f t="shared" si="145"/>
        <v>16.081444463723106</v>
      </c>
      <c r="BF69" s="76">
        <f t="shared" si="132"/>
        <v>0.33268446702435989</v>
      </c>
      <c r="BK69" s="43">
        <f t="shared" si="146"/>
        <v>0.64836353589193885</v>
      </c>
      <c r="BL69" s="43">
        <f t="shared" si="146"/>
        <v>6.4836353589193871</v>
      </c>
      <c r="BM69" s="43">
        <f t="shared" si="146"/>
        <v>7.1319988948113267</v>
      </c>
      <c r="BN69" s="43">
        <f t="shared" si="146"/>
        <v>0.47885808093914461</v>
      </c>
      <c r="BO69" s="17">
        <f t="shared" si="147"/>
        <v>16.574348449459222</v>
      </c>
      <c r="BP69" s="76">
        <f t="shared" si="133"/>
        <v>0.39118493126231646</v>
      </c>
      <c r="BU69" s="43">
        <f t="shared" si="148"/>
        <v>0.58106232480204245</v>
      </c>
      <c r="BV69" s="43">
        <f t="shared" si="148"/>
        <v>6.972747897624509</v>
      </c>
      <c r="BW69" s="43">
        <f t="shared" si="148"/>
        <v>7.5538102224265513</v>
      </c>
      <c r="BX69" s="43">
        <f t="shared" si="148"/>
        <v>0.54243998890776035</v>
      </c>
      <c r="BY69" s="17">
        <f t="shared" si="149"/>
        <v>16.13085537671866</v>
      </c>
      <c r="BZ69" s="76">
        <f t="shared" si="134"/>
        <v>0.43226150968336968</v>
      </c>
    </row>
    <row r="70" spans="5:78" ht="20.100000000000001" customHeight="1">
      <c r="E70" s="38">
        <v>34</v>
      </c>
      <c r="F70" s="20">
        <f t="shared" si="135"/>
        <v>0.67460000000000009</v>
      </c>
      <c r="G70" s="20">
        <f t="shared" si="126"/>
        <v>6.9396063317981502</v>
      </c>
      <c r="H70" s="29">
        <f t="shared" si="127"/>
        <v>60333.94366197184</v>
      </c>
      <c r="M70" s="43">
        <f t="shared" si="136"/>
        <v>1.2743219678617255</v>
      </c>
      <c r="N70" s="43">
        <f t="shared" si="136"/>
        <v>0</v>
      </c>
      <c r="O70" s="43">
        <f t="shared" si="136"/>
        <v>1.2743219678617255</v>
      </c>
      <c r="P70" s="43">
        <f t="shared" si="136"/>
        <v>0</v>
      </c>
      <c r="Q70" s="17">
        <f t="shared" si="137"/>
        <v>17.829842607369361</v>
      </c>
      <c r="R70" s="76">
        <f t="shared" si="128"/>
        <v>0</v>
      </c>
      <c r="W70" s="43">
        <f t="shared" si="138"/>
        <v>1.1541241731273502</v>
      </c>
      <c r="X70" s="43">
        <f t="shared" si="138"/>
        <v>2.3082483462547003</v>
      </c>
      <c r="Y70" s="43">
        <f t="shared" si="138"/>
        <v>3.4623725193820505</v>
      </c>
      <c r="Z70" s="43">
        <f t="shared" si="138"/>
        <v>0.18972619411739347</v>
      </c>
      <c r="AA70" s="17">
        <f t="shared" si="139"/>
        <v>18.853364751199351</v>
      </c>
      <c r="AB70" s="76">
        <f t="shared" si="129"/>
        <v>0.12243163895229163</v>
      </c>
      <c r="AG70" s="43">
        <f t="shared" ref="AG70:AJ70" si="156">AG11+AG41</f>
        <v>0.98281204650861664</v>
      </c>
      <c r="AH70" s="43">
        <f t="shared" si="156"/>
        <v>3.9312481860344666</v>
      </c>
      <c r="AI70" s="43">
        <f t="shared" si="156"/>
        <v>4.9140602325430827</v>
      </c>
      <c r="AJ70" s="43">
        <f t="shared" si="156"/>
        <v>0.31359484810427074</v>
      </c>
      <c r="AK70" s="17">
        <f t="shared" si="141"/>
        <v>18.48564958212889</v>
      </c>
      <c r="AL70" s="76">
        <f t="shared" si="130"/>
        <v>0.21266486571480961</v>
      </c>
      <c r="AQ70" s="43">
        <f t="shared" si="142"/>
        <v>0.86155319543359499</v>
      </c>
      <c r="AR70" s="43">
        <f t="shared" si="142"/>
        <v>5.1693191726015693</v>
      </c>
      <c r="AS70" s="43">
        <f t="shared" si="142"/>
        <v>6.0308723680351637</v>
      </c>
      <c r="AT70" s="43">
        <f t="shared" si="142"/>
        <v>0.48125440826731758</v>
      </c>
      <c r="AU70" s="17">
        <f t="shared" si="143"/>
        <v>19.365849671872361</v>
      </c>
      <c r="AV70" s="76">
        <f t="shared" si="131"/>
        <v>0.26692963439190948</v>
      </c>
      <c r="BA70" s="43">
        <f t="shared" si="144"/>
        <v>0.73761958074369649</v>
      </c>
      <c r="BB70" s="43">
        <f t="shared" si="144"/>
        <v>5.9009566459495719</v>
      </c>
      <c r="BC70" s="43">
        <f t="shared" si="144"/>
        <v>6.6385762266932691</v>
      </c>
      <c r="BD70" s="43">
        <f t="shared" si="144"/>
        <v>0.59428566953925022</v>
      </c>
      <c r="BE70" s="17">
        <f t="shared" si="145"/>
        <v>19.309389468747369</v>
      </c>
      <c r="BF70" s="76">
        <f t="shared" si="132"/>
        <v>0.30560037413406504</v>
      </c>
      <c r="BK70" s="43">
        <f t="shared" si="146"/>
        <v>0.65722303594658005</v>
      </c>
      <c r="BL70" s="43">
        <f t="shared" si="146"/>
        <v>6.5722303594657987</v>
      </c>
      <c r="BM70" s="43">
        <f t="shared" si="146"/>
        <v>7.2294533954123787</v>
      </c>
      <c r="BN70" s="43">
        <f t="shared" si="146"/>
        <v>0.62839718700155067</v>
      </c>
      <c r="BO70" s="17">
        <f t="shared" si="147"/>
        <v>19.419414479965301</v>
      </c>
      <c r="BP70" s="76">
        <f t="shared" si="133"/>
        <v>0.33843607211979865</v>
      </c>
      <c r="BU70" s="43">
        <f t="shared" si="148"/>
        <v>0.60758121856856895</v>
      </c>
      <c r="BV70" s="43">
        <f t="shared" si="148"/>
        <v>7.2909746228228265</v>
      </c>
      <c r="BW70" s="43">
        <f t="shared" si="148"/>
        <v>7.8985558413913957</v>
      </c>
      <c r="BX70" s="43">
        <f t="shared" si="148"/>
        <v>0.75660609415421598</v>
      </c>
      <c r="BY70" s="17">
        <f t="shared" si="149"/>
        <v>18.992343712737789</v>
      </c>
      <c r="BZ70" s="76">
        <f t="shared" si="134"/>
        <v>0.38389019981419747</v>
      </c>
    </row>
    <row r="71" spans="5:78" ht="20.100000000000001" customHeight="1">
      <c r="E71" s="38">
        <v>36</v>
      </c>
      <c r="F71" s="20">
        <f t="shared" si="135"/>
        <v>0.71460000000000001</v>
      </c>
      <c r="G71" s="20">
        <f t="shared" si="126"/>
        <v>7.3510861024354552</v>
      </c>
      <c r="H71" s="29">
        <f t="shared" si="127"/>
        <v>63911.408450704221</v>
      </c>
      <c r="M71" s="43">
        <f t="shared" si="136"/>
        <v>1.4647653690124793</v>
      </c>
      <c r="N71" s="43">
        <f t="shared" si="136"/>
        <v>0</v>
      </c>
      <c r="O71" s="43">
        <f t="shared" si="136"/>
        <v>1.4647653690124793</v>
      </c>
      <c r="P71" s="43">
        <f t="shared" si="136"/>
        <v>0</v>
      </c>
      <c r="Q71" s="17">
        <f t="shared" si="137"/>
        <v>21.909097306145505</v>
      </c>
      <c r="R71" s="76">
        <f t="shared" si="128"/>
        <v>0</v>
      </c>
      <c r="W71" s="43">
        <f t="shared" si="138"/>
        <v>1.2069620951449562</v>
      </c>
      <c r="X71" s="43">
        <f t="shared" si="138"/>
        <v>2.4139241902899125</v>
      </c>
      <c r="Y71" s="43">
        <f t="shared" si="138"/>
        <v>3.6208862854348691</v>
      </c>
      <c r="Z71" s="43">
        <f t="shared" si="138"/>
        <v>0.17085127211446435</v>
      </c>
      <c r="AA71" s="17">
        <f t="shared" si="139"/>
        <v>21.150228949877036</v>
      </c>
      <c r="AB71" s="76">
        <f t="shared" si="129"/>
        <v>0.11413229596760212</v>
      </c>
      <c r="AG71" s="43">
        <f t="shared" ref="AG71:AJ71" si="157">AG12+AG42</f>
        <v>1.0485531273650397</v>
      </c>
      <c r="AH71" s="43">
        <f t="shared" si="157"/>
        <v>4.1942125094601588</v>
      </c>
      <c r="AI71" s="43">
        <f t="shared" si="157"/>
        <v>5.2427656368251991</v>
      </c>
      <c r="AJ71" s="43">
        <f t="shared" si="157"/>
        <v>0.37142851458005194</v>
      </c>
      <c r="AK71" s="17">
        <f t="shared" si="141"/>
        <v>21.847148868899104</v>
      </c>
      <c r="AL71" s="76">
        <f t="shared" si="130"/>
        <v>0.19197985671397627</v>
      </c>
      <c r="AQ71" s="43">
        <f t="shared" si="142"/>
        <v>0.95251664602638142</v>
      </c>
      <c r="AR71" s="43">
        <f t="shared" si="142"/>
        <v>5.7150998761582876</v>
      </c>
      <c r="AS71" s="43">
        <f t="shared" si="142"/>
        <v>6.6676165221846695</v>
      </c>
      <c r="AT71" s="43">
        <f t="shared" si="142"/>
        <v>0.53717505262344045</v>
      </c>
      <c r="AU71" s="17">
        <f t="shared" si="143"/>
        <v>22.258417660618296</v>
      </c>
      <c r="AV71" s="76">
        <f t="shared" si="131"/>
        <v>0.25676128300305839</v>
      </c>
      <c r="BA71" s="43">
        <f t="shared" si="144"/>
        <v>0.82341359500356093</v>
      </c>
      <c r="BB71" s="43">
        <f t="shared" si="144"/>
        <v>6.5873087600284874</v>
      </c>
      <c r="BC71" s="43">
        <f t="shared" si="144"/>
        <v>7.410722355032048</v>
      </c>
      <c r="BD71" s="43">
        <f t="shared" si="144"/>
        <v>0.65481604584801478</v>
      </c>
      <c r="BE71" s="17">
        <f t="shared" si="145"/>
        <v>22.206793962912958</v>
      </c>
      <c r="BF71" s="76">
        <f t="shared" si="132"/>
        <v>0.29663483936626767</v>
      </c>
      <c r="BK71" s="43">
        <f t="shared" si="146"/>
        <v>0.72061103101565493</v>
      </c>
      <c r="BL71" s="43">
        <f t="shared" si="146"/>
        <v>7.2061103101565482</v>
      </c>
      <c r="BM71" s="43">
        <f t="shared" si="146"/>
        <v>7.9267213411722022</v>
      </c>
      <c r="BN71" s="43">
        <f t="shared" si="146"/>
        <v>0.9437054173987095</v>
      </c>
      <c r="BO71" s="17">
        <f t="shared" si="147"/>
        <v>22.640433023637797</v>
      </c>
      <c r="BP71" s="76">
        <f t="shared" si="133"/>
        <v>0.31828500376441526</v>
      </c>
      <c r="BU71" s="43">
        <f t="shared" si="148"/>
        <v>0.6402628959762009</v>
      </c>
      <c r="BV71" s="43">
        <f t="shared" si="148"/>
        <v>7.6831547517144108</v>
      </c>
      <c r="BW71" s="43">
        <f t="shared" si="148"/>
        <v>8.3234176476906114</v>
      </c>
      <c r="BX71" s="43">
        <f t="shared" si="148"/>
        <v>1.0299322290619237</v>
      </c>
      <c r="BY71" s="17">
        <f t="shared" si="149"/>
        <v>22.27906713970043</v>
      </c>
      <c r="BZ71" s="76">
        <f t="shared" si="134"/>
        <v>0.34485980510482545</v>
      </c>
    </row>
    <row r="72" spans="5:78" ht="20.100000000000001" customHeight="1">
      <c r="E72" s="38">
        <v>38</v>
      </c>
      <c r="F72" s="20">
        <f t="shared" si="135"/>
        <v>0.75460000000000005</v>
      </c>
      <c r="G72" s="20">
        <f t="shared" si="126"/>
        <v>7.7625658730727602</v>
      </c>
      <c r="H72" s="29">
        <f t="shared" si="127"/>
        <v>67488.873239436623</v>
      </c>
      <c r="M72" s="43">
        <f t="shared" si="136"/>
        <v>1.5235805319361948</v>
      </c>
      <c r="N72" s="43">
        <f t="shared" si="136"/>
        <v>0</v>
      </c>
      <c r="O72" s="43">
        <f t="shared" si="136"/>
        <v>1.5235805319361948</v>
      </c>
      <c r="P72" s="43">
        <f t="shared" si="136"/>
        <v>0</v>
      </c>
      <c r="Q72" s="17">
        <f t="shared" si="137"/>
        <v>25.575103333469453</v>
      </c>
      <c r="R72" s="76">
        <f t="shared" si="128"/>
        <v>0</v>
      </c>
      <c r="W72" s="43">
        <f t="shared" si="138"/>
        <v>1.2737941132209984</v>
      </c>
      <c r="X72" s="43">
        <f t="shared" si="138"/>
        <v>2.5475882264419969</v>
      </c>
      <c r="Y72" s="43">
        <f t="shared" si="138"/>
        <v>3.8213823396629953</v>
      </c>
      <c r="Z72" s="43">
        <f t="shared" si="138"/>
        <v>0.15679089789173992</v>
      </c>
      <c r="AA72" s="17">
        <f t="shared" si="139"/>
        <v>25.508237669548954</v>
      </c>
      <c r="AB72" s="76">
        <f t="shared" si="129"/>
        <v>9.9873157034413199E-2</v>
      </c>
      <c r="AG72" s="43">
        <f t="shared" ref="AG72:AJ72" si="158">AG13+AG43</f>
        <v>1.1693323909147744</v>
      </c>
      <c r="AH72" s="43">
        <f t="shared" si="158"/>
        <v>4.6773295636590975</v>
      </c>
      <c r="AI72" s="43">
        <f t="shared" si="158"/>
        <v>5.8466619545738716</v>
      </c>
      <c r="AJ72" s="43">
        <f t="shared" si="158"/>
        <v>0.39472090324092579</v>
      </c>
      <c r="AK72" s="17">
        <f t="shared" si="141"/>
        <v>26.330887958995046</v>
      </c>
      <c r="AL72" s="76">
        <f t="shared" si="130"/>
        <v>0.17763660575910234</v>
      </c>
      <c r="AQ72" s="43">
        <f t="shared" si="142"/>
        <v>0.99913091723629399</v>
      </c>
      <c r="AR72" s="43">
        <f t="shared" si="142"/>
        <v>5.9947855034177628</v>
      </c>
      <c r="AS72" s="43">
        <f t="shared" si="142"/>
        <v>6.9939164206540578</v>
      </c>
      <c r="AT72" s="43">
        <f t="shared" si="142"/>
        <v>0.57805422292174069</v>
      </c>
      <c r="AU72" s="17">
        <f t="shared" si="143"/>
        <v>26.08976632243326</v>
      </c>
      <c r="AV72" s="76">
        <f t="shared" si="131"/>
        <v>0.22977536208375895</v>
      </c>
      <c r="BA72" s="43">
        <f t="shared" si="144"/>
        <v>0.87632168363904506</v>
      </c>
      <c r="BB72" s="43">
        <f t="shared" si="144"/>
        <v>7.0105734691123605</v>
      </c>
      <c r="BC72" s="43">
        <f t="shared" si="144"/>
        <v>7.8868951527514053</v>
      </c>
      <c r="BD72" s="43">
        <f t="shared" si="144"/>
        <v>0.85476404508882053</v>
      </c>
      <c r="BE72" s="17">
        <f t="shared" si="145"/>
        <v>25.966166155792344</v>
      </c>
      <c r="BF72" s="76">
        <f t="shared" si="132"/>
        <v>0.26998877797554616</v>
      </c>
      <c r="BK72" s="43">
        <f t="shared" si="146"/>
        <v>0.7753294734954288</v>
      </c>
      <c r="BL72" s="43">
        <f t="shared" si="146"/>
        <v>7.7532947349542862</v>
      </c>
      <c r="BM72" s="43">
        <f t="shared" si="146"/>
        <v>8.528624208449715</v>
      </c>
      <c r="BN72" s="43">
        <f t="shared" si="146"/>
        <v>1.0742182248776773</v>
      </c>
      <c r="BO72" s="17">
        <f t="shared" si="147"/>
        <v>26.282258385234687</v>
      </c>
      <c r="BP72" s="76">
        <f t="shared" si="133"/>
        <v>0.2950010848120293</v>
      </c>
      <c r="BU72" s="43">
        <f t="shared" si="148"/>
        <v>0.68279052237198501</v>
      </c>
      <c r="BV72" s="43">
        <f t="shared" si="148"/>
        <v>8.1934862684638183</v>
      </c>
      <c r="BW72" s="43">
        <f t="shared" si="148"/>
        <v>8.8762767908358029</v>
      </c>
      <c r="BX72" s="43">
        <f t="shared" si="148"/>
        <v>1.2413836312939683</v>
      </c>
      <c r="BY72" s="17">
        <f t="shared" si="149"/>
        <v>25.919562814272005</v>
      </c>
      <c r="BZ72" s="76">
        <f t="shared" si="134"/>
        <v>0.31611205509810009</v>
      </c>
    </row>
    <row r="73" spans="5:78" ht="20.100000000000001" customHeight="1">
      <c r="E73" s="38">
        <v>40</v>
      </c>
      <c r="F73" s="20">
        <f t="shared" si="135"/>
        <v>0.79460000000000008</v>
      </c>
      <c r="G73" s="20">
        <f t="shared" si="126"/>
        <v>8.1740456437100661</v>
      </c>
      <c r="H73" s="29">
        <f t="shared" si="127"/>
        <v>71066.338028169019</v>
      </c>
      <c r="M73" s="43">
        <f t="shared" si="136"/>
        <v>1.4184210042773504</v>
      </c>
      <c r="N73" s="43">
        <f t="shared" si="136"/>
        <v>0</v>
      </c>
      <c r="O73" s="43">
        <f t="shared" si="136"/>
        <v>1.4184210042773504</v>
      </c>
      <c r="P73" s="43">
        <f t="shared" si="136"/>
        <v>0</v>
      </c>
      <c r="Q73" s="17">
        <f t="shared" si="137"/>
        <v>29.272479717642224</v>
      </c>
      <c r="R73" s="76">
        <f t="shared" si="128"/>
        <v>0</v>
      </c>
      <c r="W73" s="43">
        <f t="shared" si="138"/>
        <v>1.2054616991442886</v>
      </c>
      <c r="X73" s="43">
        <f t="shared" si="138"/>
        <v>2.4109233982885772</v>
      </c>
      <c r="Y73" s="43">
        <f t="shared" si="138"/>
        <v>3.6163850974328655</v>
      </c>
      <c r="Z73" s="43">
        <f t="shared" si="138"/>
        <v>0.19008613943236446</v>
      </c>
      <c r="AA73" s="17">
        <f t="shared" si="139"/>
        <v>30.980612778026739</v>
      </c>
      <c r="AB73" s="76">
        <f t="shared" si="129"/>
        <v>7.7820390951031965E-2</v>
      </c>
      <c r="AG73" s="43">
        <f t="shared" ref="AG73:AJ73" si="159">AG14+AG44</f>
        <v>1.0727697448985545</v>
      </c>
      <c r="AH73" s="43">
        <f t="shared" si="159"/>
        <v>4.2910789795942179</v>
      </c>
      <c r="AI73" s="43">
        <f t="shared" si="159"/>
        <v>5.3638487244927724</v>
      </c>
      <c r="AJ73" s="43">
        <f t="shared" si="159"/>
        <v>0.50045795351616551</v>
      </c>
      <c r="AK73" s="17">
        <f t="shared" si="141"/>
        <v>32.830695954232695</v>
      </c>
      <c r="AL73" s="76">
        <f t="shared" si="130"/>
        <v>0.1307032597047639</v>
      </c>
      <c r="AQ73" s="43">
        <f t="shared" si="142"/>
        <v>1.0640258789409149</v>
      </c>
      <c r="AR73" s="43">
        <f t="shared" si="142"/>
        <v>6.3841552736454901</v>
      </c>
      <c r="AS73" s="43">
        <f t="shared" si="142"/>
        <v>7.4481811525864048</v>
      </c>
      <c r="AT73" s="43">
        <f t="shared" si="142"/>
        <v>0.77064794715124219</v>
      </c>
      <c r="AU73" s="17">
        <f t="shared" si="143"/>
        <v>33.448178958055905</v>
      </c>
      <c r="AV73" s="76">
        <f t="shared" si="131"/>
        <v>0.19086705083858932</v>
      </c>
      <c r="BA73" s="43">
        <f t="shared" si="144"/>
        <v>0.90122146092007105</v>
      </c>
      <c r="BB73" s="43">
        <f t="shared" si="144"/>
        <v>7.2097716873605684</v>
      </c>
      <c r="BC73" s="43">
        <f t="shared" si="144"/>
        <v>8.1109931482806399</v>
      </c>
      <c r="BD73" s="43">
        <f t="shared" si="144"/>
        <v>0.86059854567636962</v>
      </c>
      <c r="BE73" s="17">
        <f t="shared" si="145"/>
        <v>32.144603727762458</v>
      </c>
      <c r="BF73" s="76">
        <f t="shared" si="132"/>
        <v>0.22429182043808105</v>
      </c>
      <c r="BK73" s="43">
        <f t="shared" si="146"/>
        <v>0.84686144059270285</v>
      </c>
      <c r="BL73" s="43">
        <f t="shared" si="146"/>
        <v>8.4686144059270276</v>
      </c>
      <c r="BM73" s="43">
        <f t="shared" si="146"/>
        <v>9.3154758465197318</v>
      </c>
      <c r="BN73" s="43">
        <f t="shared" si="146"/>
        <v>0.91117170555020488</v>
      </c>
      <c r="BO73" s="17">
        <f t="shared" si="147"/>
        <v>32.681648332620192</v>
      </c>
      <c r="BP73" s="76">
        <f t="shared" si="133"/>
        <v>0.25912445785282923</v>
      </c>
      <c r="BU73" s="43">
        <f t="shared" si="148"/>
        <v>0.74019786323522974</v>
      </c>
      <c r="BV73" s="43">
        <f t="shared" si="148"/>
        <v>8.8823743588227551</v>
      </c>
      <c r="BW73" s="43">
        <f t="shared" si="148"/>
        <v>9.6225722220579843</v>
      </c>
      <c r="BX73" s="43">
        <f t="shared" si="148"/>
        <v>1.2146716512807467</v>
      </c>
      <c r="BY73" s="17">
        <f t="shared" si="149"/>
        <v>31.14622124648508</v>
      </c>
      <c r="BZ73" s="76">
        <f t="shared" si="134"/>
        <v>0.2851830496075074</v>
      </c>
    </row>
    <row r="74" spans="5:78" ht="20.100000000000001" customHeight="1">
      <c r="E74" s="38">
        <v>42</v>
      </c>
      <c r="F74" s="20">
        <f t="shared" si="135"/>
        <v>0.83460000000000001</v>
      </c>
      <c r="G74" s="20">
        <f t="shared" si="126"/>
        <v>8.5855254143473694</v>
      </c>
      <c r="H74" s="29">
        <f t="shared" si="127"/>
        <v>74643.8028169014</v>
      </c>
      <c r="M74" s="43">
        <f t="shared" si="136"/>
        <v>1.6899632718090074</v>
      </c>
      <c r="N74" s="43">
        <f t="shared" si="136"/>
        <v>0</v>
      </c>
      <c r="O74" s="43">
        <f t="shared" si="136"/>
        <v>1.6899632718090074</v>
      </c>
      <c r="P74" s="43">
        <f t="shared" si="136"/>
        <v>0</v>
      </c>
      <c r="Q74" s="17">
        <f t="shared" si="137"/>
        <v>37.721798747434718</v>
      </c>
      <c r="R74" s="76">
        <f t="shared" si="128"/>
        <v>0</v>
      </c>
      <c r="W74" s="43">
        <f t="shared" si="138"/>
        <v>1.9337560532472355</v>
      </c>
      <c r="X74" s="43">
        <f t="shared" si="138"/>
        <v>3.8675121064944711</v>
      </c>
      <c r="Y74" s="43">
        <f t="shared" si="138"/>
        <v>5.8012681597417064</v>
      </c>
      <c r="Z74" s="43">
        <f t="shared" si="138"/>
        <v>0.31225855476915543</v>
      </c>
      <c r="AA74" s="17">
        <f t="shared" si="139"/>
        <v>48.520211920846442</v>
      </c>
      <c r="AB74" s="76">
        <f t="shared" si="129"/>
        <v>7.9709299555487223E-2</v>
      </c>
      <c r="AG74" s="43">
        <f t="shared" ref="AG74:AJ74" si="160">AG15+AG45</f>
        <v>1.4522481784898482</v>
      </c>
      <c r="AH74" s="43">
        <f t="shared" si="160"/>
        <v>5.8089927139593929</v>
      </c>
      <c r="AI74" s="43">
        <f t="shared" si="160"/>
        <v>7.2612408924492406</v>
      </c>
      <c r="AJ74" s="43">
        <f t="shared" si="160"/>
        <v>0.52791009405759792</v>
      </c>
      <c r="AK74" s="17">
        <f t="shared" si="141"/>
        <v>43.267670758049583</v>
      </c>
      <c r="AL74" s="76">
        <f t="shared" si="130"/>
        <v>0.13425711650721756</v>
      </c>
      <c r="AQ74" s="43">
        <f t="shared" si="142"/>
        <v>1.4059734316157997</v>
      </c>
      <c r="AR74" s="43">
        <f t="shared" si="142"/>
        <v>8.4358405896947968</v>
      </c>
      <c r="AS74" s="43">
        <f t="shared" si="142"/>
        <v>9.8418140213105971</v>
      </c>
      <c r="AT74" s="43">
        <f t="shared" si="142"/>
        <v>0.87056112715777489</v>
      </c>
      <c r="AU74" s="17">
        <f t="shared" si="143"/>
        <v>44.7370664069322</v>
      </c>
      <c r="AV74" s="76">
        <f t="shared" si="131"/>
        <v>0.18856490304844009</v>
      </c>
      <c r="BA74" s="43">
        <f t="shared" si="144"/>
        <v>1.3462811659250413</v>
      </c>
      <c r="BB74" s="43">
        <f t="shared" si="144"/>
        <v>10.770249327400331</v>
      </c>
      <c r="BC74" s="43">
        <f t="shared" si="144"/>
        <v>12.116530493325373</v>
      </c>
      <c r="BD74" s="43">
        <f t="shared" si="144"/>
        <v>0.79078653277147692</v>
      </c>
      <c r="BE74" s="17">
        <f t="shared" si="145"/>
        <v>43.717261964050969</v>
      </c>
      <c r="BF74" s="76">
        <f t="shared" si="132"/>
        <v>0.2463614792769224</v>
      </c>
      <c r="BK74" s="43">
        <f t="shared" si="146"/>
        <v>0.85628970508267965</v>
      </c>
      <c r="BL74" s="43">
        <f t="shared" si="146"/>
        <v>8.5628970508267948</v>
      </c>
      <c r="BM74" s="43">
        <f t="shared" si="146"/>
        <v>9.4191867559094753</v>
      </c>
      <c r="BN74" s="43">
        <f t="shared" si="146"/>
        <v>0.92991221548880709</v>
      </c>
      <c r="BO74" s="17">
        <f t="shared" si="147"/>
        <v>38.198804051363034</v>
      </c>
      <c r="BP74" s="76">
        <f t="shared" si="133"/>
        <v>0.22416662676959512</v>
      </c>
      <c r="BU74" s="43">
        <f t="shared" si="148"/>
        <v>1.1583846682926149</v>
      </c>
      <c r="BV74" s="43">
        <f t="shared" si="148"/>
        <v>13.900616019511379</v>
      </c>
      <c r="BW74" s="43">
        <f t="shared" si="148"/>
        <v>15.059000687803994</v>
      </c>
      <c r="BX74" s="43">
        <f t="shared" si="148"/>
        <v>0.48885474490666336</v>
      </c>
      <c r="BY74" s="17">
        <f t="shared" si="149"/>
        <v>42.497334606303269</v>
      </c>
      <c r="BZ74" s="76">
        <f t="shared" si="134"/>
        <v>0.32709383184350621</v>
      </c>
    </row>
    <row r="75" spans="5:78" ht="20.100000000000001" customHeight="1">
      <c r="E75" s="38">
        <v>44</v>
      </c>
      <c r="F75" s="20">
        <f t="shared" si="135"/>
        <v>0.87460000000000004</v>
      </c>
      <c r="G75" s="20">
        <f t="shared" si="126"/>
        <v>8.9970051849846762</v>
      </c>
      <c r="H75" s="29">
        <f t="shared" si="127"/>
        <v>78221.267605633795</v>
      </c>
      <c r="M75" s="43">
        <f t="shared" si="136"/>
        <v>2.3324035320477021</v>
      </c>
      <c r="N75" s="43">
        <f t="shared" si="136"/>
        <v>0</v>
      </c>
      <c r="O75" s="43">
        <f t="shared" si="136"/>
        <v>2.3324035320477021</v>
      </c>
      <c r="P75" s="43">
        <f t="shared" si="136"/>
        <v>0</v>
      </c>
      <c r="Q75" s="17">
        <f t="shared" si="137"/>
        <v>51.630910587562269</v>
      </c>
      <c r="R75" s="76">
        <f t="shared" si="128"/>
        <v>0</v>
      </c>
      <c r="W75" s="43">
        <f t="shared" si="138"/>
        <v>1.9122573897464448</v>
      </c>
      <c r="X75" s="43">
        <f t="shared" si="138"/>
        <v>3.8245147794928895</v>
      </c>
      <c r="Y75" s="43">
        <f t="shared" si="138"/>
        <v>5.7367721692393339</v>
      </c>
      <c r="Z75" s="43">
        <f t="shared" si="138"/>
        <v>0.10579544672021243</v>
      </c>
      <c r="AA75" s="17">
        <f t="shared" si="139"/>
        <v>52.712995539996214</v>
      </c>
      <c r="AB75" s="76">
        <f t="shared" si="129"/>
        <v>7.2553546621933529E-2</v>
      </c>
      <c r="AG75" s="43">
        <f t="shared" ref="AG75:AJ75" si="161">AG16+AG46</f>
        <v>1.4050431419970351</v>
      </c>
      <c r="AH75" s="43">
        <f t="shared" si="161"/>
        <v>5.6201725679881402</v>
      </c>
      <c r="AI75" s="43">
        <f t="shared" si="161"/>
        <v>7.025215709985174</v>
      </c>
      <c r="AJ75" s="43">
        <f t="shared" si="161"/>
        <v>0.18758057929115679</v>
      </c>
      <c r="AK75" s="17">
        <f t="shared" si="141"/>
        <v>48.96513278929207</v>
      </c>
      <c r="AL75" s="76">
        <f t="shared" si="130"/>
        <v>0.11477907334945871</v>
      </c>
      <c r="AQ75" s="43">
        <f t="shared" si="142"/>
        <v>1.1461810559533951</v>
      </c>
      <c r="AR75" s="43">
        <f t="shared" si="142"/>
        <v>6.8770863357203709</v>
      </c>
      <c r="AS75" s="43">
        <f t="shared" si="142"/>
        <v>8.023267391673766</v>
      </c>
      <c r="AT75" s="43">
        <f t="shared" si="142"/>
        <v>0.2774402485930218</v>
      </c>
      <c r="AU75" s="17">
        <f t="shared" si="143"/>
        <v>47.545487807964747</v>
      </c>
      <c r="AV75" s="76">
        <f t="shared" si="131"/>
        <v>0.14464225003846384</v>
      </c>
      <c r="BA75" s="43">
        <f t="shared" si="144"/>
        <v>1.0250333193346468</v>
      </c>
      <c r="BB75" s="43">
        <f t="shared" si="144"/>
        <v>8.2002665546771745</v>
      </c>
      <c r="BC75" s="43">
        <f t="shared" si="144"/>
        <v>9.2252998740118208</v>
      </c>
      <c r="BD75" s="43">
        <f t="shared" si="144"/>
        <v>0.51734424679558833</v>
      </c>
      <c r="BE75" s="17">
        <f t="shared" si="145"/>
        <v>48.482453495640783</v>
      </c>
      <c r="BF75" s="76">
        <f t="shared" si="132"/>
        <v>0.16913885258332662</v>
      </c>
      <c r="BK75" s="43">
        <f t="shared" si="146"/>
        <v>0.90542266445762043</v>
      </c>
      <c r="BL75" s="43">
        <f t="shared" si="146"/>
        <v>9.0542266445762021</v>
      </c>
      <c r="BM75" s="43">
        <f t="shared" si="146"/>
        <v>9.9596493090338232</v>
      </c>
      <c r="BN75" s="43">
        <f t="shared" si="146"/>
        <v>0.84730194752194032</v>
      </c>
      <c r="BO75" s="17">
        <f t="shared" si="147"/>
        <v>47.529713974838877</v>
      </c>
      <c r="BP75" s="76">
        <f t="shared" si="133"/>
        <v>0.19049613152246822</v>
      </c>
      <c r="BU75" s="43">
        <f t="shared" si="148"/>
        <v>0.7908932646970237</v>
      </c>
      <c r="BV75" s="43">
        <f t="shared" si="148"/>
        <v>9.4907191763642835</v>
      </c>
      <c r="BW75" s="43">
        <f t="shared" si="148"/>
        <v>10.281612441061307</v>
      </c>
      <c r="BX75" s="43">
        <f t="shared" si="148"/>
        <v>0.83621678476611216</v>
      </c>
      <c r="BY75" s="17">
        <f t="shared" si="149"/>
        <v>46.728403252045233</v>
      </c>
      <c r="BZ75" s="76">
        <f t="shared" si="134"/>
        <v>0.20310386223070631</v>
      </c>
    </row>
    <row r="76" spans="5:78" ht="20.100000000000001" customHeight="1">
      <c r="E76" s="38">
        <v>46</v>
      </c>
      <c r="F76" s="20">
        <f t="shared" si="135"/>
        <v>0.91460000000000008</v>
      </c>
      <c r="G76" s="20">
        <f t="shared" si="126"/>
        <v>9.4084849556219812</v>
      </c>
      <c r="H76" s="29">
        <f t="shared" si="127"/>
        <v>81798.732394366205</v>
      </c>
      <c r="M76" s="43">
        <f t="shared" si="136"/>
        <v>3.9841513749999047</v>
      </c>
      <c r="N76" s="43">
        <f t="shared" si="136"/>
        <v>0</v>
      </c>
      <c r="O76" s="43">
        <f t="shared" si="136"/>
        <v>3.9841513749999047</v>
      </c>
      <c r="P76" s="43">
        <f t="shared" si="136"/>
        <v>0</v>
      </c>
      <c r="Q76" s="17">
        <f t="shared" si="137"/>
        <v>86.657351754034508</v>
      </c>
      <c r="R76" s="76">
        <f t="shared" si="128"/>
        <v>0</v>
      </c>
      <c r="W76" s="43">
        <f t="shared" si="138"/>
        <v>3.8163059225007796</v>
      </c>
      <c r="X76" s="43">
        <f t="shared" si="138"/>
        <v>7.6326118450015592</v>
      </c>
      <c r="Y76" s="43">
        <f t="shared" si="138"/>
        <v>11.448917767502341</v>
      </c>
      <c r="Z76" s="43">
        <f t="shared" si="138"/>
        <v>7.7207606067492357E-2</v>
      </c>
      <c r="AA76" s="17">
        <f t="shared" si="139"/>
        <v>91.881325331879736</v>
      </c>
      <c r="AB76" s="76">
        <f t="shared" si="129"/>
        <v>8.307032813721614E-2</v>
      </c>
      <c r="AG76" s="43">
        <f t="shared" ref="AG76:AJ76" si="162">AG17+AG47</f>
        <v>3.1807920449131792</v>
      </c>
      <c r="AH76" s="43">
        <f t="shared" si="162"/>
        <v>12.723168179652717</v>
      </c>
      <c r="AI76" s="43">
        <f t="shared" si="162"/>
        <v>15.903960224565896</v>
      </c>
      <c r="AJ76" s="43">
        <f t="shared" si="162"/>
        <v>0.13755518453605936</v>
      </c>
      <c r="AK76" s="17">
        <f t="shared" si="141"/>
        <v>86.913499629743782</v>
      </c>
      <c r="AL76" s="76">
        <f t="shared" si="130"/>
        <v>0.14638886057809319</v>
      </c>
      <c r="AQ76" s="43">
        <f t="shared" si="142"/>
        <v>2.4779369855682156</v>
      </c>
      <c r="AR76" s="43">
        <f t="shared" si="142"/>
        <v>14.867621913409291</v>
      </c>
      <c r="AS76" s="43">
        <f t="shared" si="142"/>
        <v>17.345558898977508</v>
      </c>
      <c r="AT76" s="43">
        <f t="shared" si="142"/>
        <v>0.15044379584950213</v>
      </c>
      <c r="AU76" s="17">
        <f t="shared" si="143"/>
        <v>76.079526802209813</v>
      </c>
      <c r="AV76" s="76">
        <f t="shared" si="131"/>
        <v>0.1954221133901354</v>
      </c>
      <c r="BA76" s="43">
        <f t="shared" si="144"/>
        <v>2.0410001890420069</v>
      </c>
      <c r="BB76" s="43">
        <f t="shared" si="144"/>
        <v>16.328001512336055</v>
      </c>
      <c r="BC76" s="43">
        <f t="shared" si="144"/>
        <v>18.369001701378064</v>
      </c>
      <c r="BD76" s="43">
        <f t="shared" si="144"/>
        <v>0.20518885904031944</v>
      </c>
      <c r="BE76" s="17">
        <f t="shared" si="145"/>
        <v>70.249456842404669</v>
      </c>
      <c r="BF76" s="76">
        <f t="shared" si="132"/>
        <v>0.232428864880276</v>
      </c>
      <c r="BK76" s="43">
        <f t="shared" si="146"/>
        <v>1.763691198630605</v>
      </c>
      <c r="BL76" s="43">
        <f t="shared" si="146"/>
        <v>17.636911986306046</v>
      </c>
      <c r="BM76" s="43">
        <f t="shared" si="146"/>
        <v>19.400603184936649</v>
      </c>
      <c r="BN76" s="43">
        <f t="shared" si="146"/>
        <v>0.2297603267103312</v>
      </c>
      <c r="BO76" s="17">
        <f t="shared" si="147"/>
        <v>65.775888308890799</v>
      </c>
      <c r="BP76" s="76">
        <f t="shared" si="133"/>
        <v>0.2681364317495975</v>
      </c>
      <c r="BU76" s="43">
        <f t="shared" si="148"/>
        <v>1.5472287766549269</v>
      </c>
      <c r="BV76" s="43">
        <f t="shared" si="148"/>
        <v>18.56674531985912</v>
      </c>
      <c r="BW76" s="43">
        <f t="shared" si="148"/>
        <v>20.113974096514049</v>
      </c>
      <c r="BX76" s="43">
        <f t="shared" si="148"/>
        <v>0.27934313342964845</v>
      </c>
      <c r="BY76" s="17">
        <f t="shared" si="149"/>
        <v>62.889715061462518</v>
      </c>
      <c r="BZ76" s="76">
        <f t="shared" si="134"/>
        <v>0.29522705424430246</v>
      </c>
    </row>
    <row r="77" spans="5:78" ht="20.100000000000001" customHeight="1">
      <c r="E77" s="38">
        <v>48</v>
      </c>
      <c r="F77" s="20">
        <f t="shared" si="135"/>
        <v>0.9546</v>
      </c>
      <c r="G77" s="20">
        <f t="shared" si="126"/>
        <v>9.8199647262592844</v>
      </c>
      <c r="H77" s="29">
        <f t="shared" si="127"/>
        <v>85376.1971830986</v>
      </c>
      <c r="M77" s="43">
        <f t="shared" si="136"/>
        <v>5.4609737150842506</v>
      </c>
      <c r="N77" s="43">
        <f t="shared" si="136"/>
        <v>0</v>
      </c>
      <c r="O77" s="43">
        <f t="shared" si="136"/>
        <v>5.4609737150842506</v>
      </c>
      <c r="P77" s="43">
        <f t="shared" si="136"/>
        <v>0</v>
      </c>
      <c r="Q77" s="17">
        <f t="shared" si="137"/>
        <v>116.68749440456563</v>
      </c>
      <c r="R77" s="76">
        <f t="shared" si="128"/>
        <v>0</v>
      </c>
      <c r="W77" s="43">
        <f t="shared" si="138"/>
        <v>4.3279294693625259</v>
      </c>
      <c r="X77" s="43">
        <f t="shared" si="138"/>
        <v>8.6558589387250517</v>
      </c>
      <c r="Y77" s="43">
        <f t="shared" si="138"/>
        <v>12.983788408087577</v>
      </c>
      <c r="Z77" s="43">
        <f t="shared" si="138"/>
        <v>9.2964260366980606E-2</v>
      </c>
      <c r="AA77" s="17">
        <f t="shared" si="139"/>
        <v>109.15609316267634</v>
      </c>
      <c r="AB77" s="76">
        <f t="shared" si="129"/>
        <v>7.929799141698067E-2</v>
      </c>
      <c r="AG77" s="43">
        <f t="shared" ref="AG77:AJ77" si="163">AG18+AG48</f>
        <v>3.4282368320623933</v>
      </c>
      <c r="AH77" s="43">
        <f t="shared" si="163"/>
        <v>13.712947328249573</v>
      </c>
      <c r="AI77" s="43">
        <f t="shared" si="163"/>
        <v>17.141184160311965</v>
      </c>
      <c r="AJ77" s="43">
        <f t="shared" si="163"/>
        <v>0.12478695039537877</v>
      </c>
      <c r="AK77" s="17">
        <f t="shared" si="141"/>
        <v>100.93144202433865</v>
      </c>
      <c r="AL77" s="76">
        <f t="shared" si="130"/>
        <v>0.13586397908535605</v>
      </c>
      <c r="AQ77" s="43">
        <f t="shared" si="142"/>
        <v>2.6466741848366051</v>
      </c>
      <c r="AR77" s="43">
        <f t="shared" si="142"/>
        <v>15.88004510901963</v>
      </c>
      <c r="AS77" s="43">
        <f t="shared" si="142"/>
        <v>18.526719293856235</v>
      </c>
      <c r="AT77" s="43">
        <f t="shared" si="142"/>
        <v>0.13765710291487693</v>
      </c>
      <c r="AU77" s="17">
        <f t="shared" si="143"/>
        <v>90.081465834361978</v>
      </c>
      <c r="AV77" s="76">
        <f t="shared" si="131"/>
        <v>0.17628537637497141</v>
      </c>
      <c r="BA77" s="43">
        <f t="shared" si="144"/>
        <v>2.1713251444092507</v>
      </c>
      <c r="BB77" s="43">
        <f t="shared" si="144"/>
        <v>17.370601155274006</v>
      </c>
      <c r="BC77" s="43">
        <f t="shared" si="144"/>
        <v>19.541926299683254</v>
      </c>
      <c r="BD77" s="43">
        <f t="shared" si="144"/>
        <v>0.18435352746644207</v>
      </c>
      <c r="BE77" s="17">
        <f t="shared" si="145"/>
        <v>83.370478671109879</v>
      </c>
      <c r="BF77" s="76">
        <f t="shared" si="132"/>
        <v>0.20835434115473525</v>
      </c>
      <c r="BK77" s="43">
        <f t="shared" si="146"/>
        <v>1.8746158696531481</v>
      </c>
      <c r="BL77" s="43">
        <f t="shared" si="146"/>
        <v>18.746158696531481</v>
      </c>
      <c r="BM77" s="43">
        <f t="shared" si="146"/>
        <v>20.620774566184629</v>
      </c>
      <c r="BN77" s="43">
        <f t="shared" si="146"/>
        <v>0.20104716685726287</v>
      </c>
      <c r="BO77" s="17">
        <f t="shared" si="147"/>
        <v>78.657199789339302</v>
      </c>
      <c r="BP77" s="76">
        <f t="shared" si="133"/>
        <v>0.23832730820239822</v>
      </c>
      <c r="BU77" s="43">
        <f t="shared" si="148"/>
        <v>1.6270321511736094</v>
      </c>
      <c r="BV77" s="43">
        <f t="shared" si="148"/>
        <v>19.524385814083313</v>
      </c>
      <c r="BW77" s="43">
        <f t="shared" si="148"/>
        <v>21.151417965256925</v>
      </c>
      <c r="BX77" s="43">
        <f t="shared" si="148"/>
        <v>0.28734408587875315</v>
      </c>
      <c r="BY77" s="17">
        <f t="shared" si="149"/>
        <v>74.85047846446281</v>
      </c>
      <c r="BZ77" s="76">
        <f t="shared" si="134"/>
        <v>0.26084517046010625</v>
      </c>
    </row>
    <row r="78" spans="5:78" ht="20.100000000000001" customHeight="1">
      <c r="E78" s="38">
        <v>50</v>
      </c>
      <c r="F78" s="20">
        <f t="shared" si="135"/>
        <v>0.99460000000000004</v>
      </c>
      <c r="G78" s="20">
        <f t="shared" si="126"/>
        <v>10.231444496896591</v>
      </c>
      <c r="H78" s="29">
        <f t="shared" si="127"/>
        <v>88953.661971830996</v>
      </c>
      <c r="M78" s="43">
        <f t="shared" si="136"/>
        <v>5.9233678383319459</v>
      </c>
      <c r="N78" s="43">
        <f t="shared" si="136"/>
        <v>0</v>
      </c>
      <c r="O78" s="43">
        <f t="shared" si="136"/>
        <v>5.9233678383319459</v>
      </c>
      <c r="P78" s="43">
        <f t="shared" si="136"/>
        <v>0</v>
      </c>
      <c r="Q78" s="17">
        <f t="shared" si="137"/>
        <v>133.43137584485729</v>
      </c>
      <c r="R78" s="76">
        <f t="shared" si="128"/>
        <v>0</v>
      </c>
      <c r="W78" s="43">
        <f t="shared" si="138"/>
        <v>3.9188461006840587</v>
      </c>
      <c r="X78" s="43">
        <f t="shared" si="138"/>
        <v>7.8376922013681174</v>
      </c>
      <c r="Y78" s="43">
        <f t="shared" si="138"/>
        <v>11.756538302052176</v>
      </c>
      <c r="Z78" s="43">
        <f t="shared" si="138"/>
        <v>0.15311387941485149</v>
      </c>
      <c r="AA78" s="17">
        <f t="shared" si="139"/>
        <v>121.38687319548664</v>
      </c>
      <c r="AB78" s="76">
        <f t="shared" si="129"/>
        <v>6.4567872909502833E-2</v>
      </c>
      <c r="AG78" s="43">
        <f t="shared" ref="AG78:AJ78" si="164">AG19+AG49</f>
        <v>2.9431484262800804</v>
      </c>
      <c r="AH78" s="43">
        <f t="shared" si="164"/>
        <v>11.772593705120322</v>
      </c>
      <c r="AI78" s="43">
        <f t="shared" si="164"/>
        <v>14.715742131400402</v>
      </c>
      <c r="AJ78" s="43">
        <f t="shared" si="164"/>
        <v>0.28791038272572717</v>
      </c>
      <c r="AK78" s="17">
        <f t="shared" si="141"/>
        <v>110.13574880229569</v>
      </c>
      <c r="AL78" s="76">
        <f t="shared" si="130"/>
        <v>0.10689166626771898</v>
      </c>
      <c r="AQ78" s="43">
        <f t="shared" si="142"/>
        <v>2.6234357884668791</v>
      </c>
      <c r="AR78" s="43">
        <f t="shared" si="142"/>
        <v>15.740614730801273</v>
      </c>
      <c r="AS78" s="43">
        <f t="shared" si="142"/>
        <v>18.364050519268154</v>
      </c>
      <c r="AT78" s="43">
        <f t="shared" si="142"/>
        <v>0.38137778584501192</v>
      </c>
      <c r="AU78" s="17">
        <f t="shared" si="143"/>
        <v>102.6984076054771</v>
      </c>
      <c r="AV78" s="76">
        <f t="shared" si="131"/>
        <v>0.15327029014188723</v>
      </c>
      <c r="BA78" s="43">
        <f t="shared" si="144"/>
        <v>1.7063864342669588</v>
      </c>
      <c r="BB78" s="43">
        <f t="shared" si="144"/>
        <v>13.65109147413567</v>
      </c>
      <c r="BC78" s="43">
        <f t="shared" si="144"/>
        <v>15.357477908402629</v>
      </c>
      <c r="BD78" s="43">
        <f t="shared" si="144"/>
        <v>0.61857089345444749</v>
      </c>
      <c r="BE78" s="17">
        <f t="shared" si="145"/>
        <v>101.82151584864697</v>
      </c>
      <c r="BF78" s="76">
        <f t="shared" si="132"/>
        <v>0.1340688297591974</v>
      </c>
      <c r="BK78" s="43">
        <f t="shared" si="146"/>
        <v>1.6739552518214507</v>
      </c>
      <c r="BL78" s="43">
        <f t="shared" si="146"/>
        <v>16.739552518214502</v>
      </c>
      <c r="BM78" s="43">
        <f t="shared" si="146"/>
        <v>18.413507770035956</v>
      </c>
      <c r="BN78" s="43">
        <f t="shared" si="146"/>
        <v>0.72421084309842321</v>
      </c>
      <c r="BO78" s="17">
        <f t="shared" si="147"/>
        <v>94.217147650527366</v>
      </c>
      <c r="BP78" s="76">
        <f t="shared" si="133"/>
        <v>0.17766991397686199</v>
      </c>
      <c r="BU78" s="43">
        <f t="shared" si="148"/>
        <v>1.7117927325610636</v>
      </c>
      <c r="BV78" s="43">
        <f t="shared" si="148"/>
        <v>20.54151279073276</v>
      </c>
      <c r="BW78" s="43">
        <f t="shared" si="148"/>
        <v>22.253305523293825</v>
      </c>
      <c r="BX78" s="43">
        <f t="shared" si="148"/>
        <v>0.45564377689760388</v>
      </c>
      <c r="BY78" s="17">
        <f t="shared" si="149"/>
        <v>86.06066242032955</v>
      </c>
      <c r="BZ78" s="76">
        <f t="shared" si="134"/>
        <v>0.23868643597472905</v>
      </c>
    </row>
    <row r="79" spans="5:78" ht="20.100000000000001" customHeight="1">
      <c r="E79" s="38">
        <v>52</v>
      </c>
      <c r="F79" s="20">
        <f t="shared" si="135"/>
        <v>1.0346</v>
      </c>
      <c r="G79" s="20">
        <f t="shared" si="126"/>
        <v>10.642924267533894</v>
      </c>
      <c r="H79" s="29">
        <f t="shared" si="127"/>
        <v>92531.126760563377</v>
      </c>
      <c r="M79" s="43">
        <f t="shared" ref="M79:P82" si="165">M20+M50</f>
        <v>5.160236217197026</v>
      </c>
      <c r="N79" s="43">
        <f t="shared" si="165"/>
        <v>0</v>
      </c>
      <c r="O79" s="43">
        <f t="shared" si="165"/>
        <v>5.160236217197026</v>
      </c>
      <c r="P79" s="43">
        <f t="shared" si="165"/>
        <v>0</v>
      </c>
      <c r="Q79" s="17">
        <f t="shared" si="137"/>
        <v>146.40007860336854</v>
      </c>
      <c r="R79" s="76">
        <f t="shared" si="128"/>
        <v>0</v>
      </c>
      <c r="W79" s="43">
        <f t="shared" ref="W79:Z82" si="166">W20+W50</f>
        <v>4.1191295179578553</v>
      </c>
      <c r="X79" s="43">
        <f t="shared" si="166"/>
        <v>8.2382590359157106</v>
      </c>
      <c r="Y79" s="43">
        <f t="shared" si="166"/>
        <v>12.357388553873566</v>
      </c>
      <c r="Z79" s="43">
        <f t="shared" si="166"/>
        <v>0.17162108597513992</v>
      </c>
      <c r="AA79" s="17">
        <f t="shared" si="139"/>
        <v>135.62138978845263</v>
      </c>
      <c r="AB79" s="76">
        <f t="shared" si="129"/>
        <v>6.0744540730382268E-2</v>
      </c>
      <c r="AG79" s="43">
        <f t="shared" ref="AG79:AJ79" si="167">AG20+AG50</f>
        <v>3.3851569004704509</v>
      </c>
      <c r="AH79" s="43">
        <f t="shared" si="167"/>
        <v>13.540627601881804</v>
      </c>
      <c r="AI79" s="43">
        <f t="shared" si="167"/>
        <v>16.925784502352254</v>
      </c>
      <c r="AJ79" s="43">
        <f t="shared" si="167"/>
        <v>0.13072282147934838</v>
      </c>
      <c r="AK79" s="17">
        <f t="shared" si="141"/>
        <v>121.69369450289993</v>
      </c>
      <c r="AL79" s="76">
        <f t="shared" si="130"/>
        <v>0.11126811177188095</v>
      </c>
      <c r="AQ79" s="43">
        <f t="shared" ref="AQ79:AT82" si="168">AQ20+AQ50</f>
        <v>2.7979129053172898</v>
      </c>
      <c r="AR79" s="43">
        <f t="shared" si="168"/>
        <v>16.787477431903739</v>
      </c>
      <c r="AS79" s="43">
        <f t="shared" si="168"/>
        <v>19.585390337221028</v>
      </c>
      <c r="AT79" s="43">
        <f t="shared" si="168"/>
        <v>0.18529937203202096</v>
      </c>
      <c r="AU79" s="17">
        <f t="shared" si="143"/>
        <v>114.0640121586208</v>
      </c>
      <c r="AV79" s="76">
        <f t="shared" si="131"/>
        <v>0.14717593318178721</v>
      </c>
      <c r="BA79" s="43">
        <f t="shared" ref="BA79:BD82" si="169">BA20+BA50</f>
        <v>2.3635692548800349</v>
      </c>
      <c r="BB79" s="43">
        <f t="shared" si="169"/>
        <v>18.908554039040279</v>
      </c>
      <c r="BC79" s="43">
        <f t="shared" si="169"/>
        <v>21.272123293920316</v>
      </c>
      <c r="BD79" s="43">
        <f t="shared" si="169"/>
        <v>0.30831538214215309</v>
      </c>
      <c r="BE79" s="17">
        <f t="shared" si="145"/>
        <v>109.0350018249173</v>
      </c>
      <c r="BF79" s="76">
        <f t="shared" si="132"/>
        <v>0.17341728548235039</v>
      </c>
      <c r="BK79" s="43">
        <f t="shared" ref="BK79:BN86" si="170">BK20+BK50</f>
        <v>2.0464570227872119</v>
      </c>
      <c r="BL79" s="43">
        <f t="shared" si="170"/>
        <v>20.464570227872116</v>
      </c>
      <c r="BM79" s="43">
        <f t="shared" si="170"/>
        <v>22.511027250659325</v>
      </c>
      <c r="BN79" s="43">
        <f t="shared" si="170"/>
        <v>0.27936023973009311</v>
      </c>
      <c r="BO79" s="17">
        <f t="shared" si="147"/>
        <v>103.50465712772935</v>
      </c>
      <c r="BP79" s="76">
        <f t="shared" si="133"/>
        <v>0.197716419683589</v>
      </c>
      <c r="BU79" s="43">
        <f t="shared" ref="BU79:BX86" si="171">BU20+BU50</f>
        <v>1.7299404730766079</v>
      </c>
      <c r="BV79" s="43">
        <f t="shared" si="171"/>
        <v>20.759285676919291</v>
      </c>
      <c r="BW79" s="43">
        <f t="shared" si="171"/>
        <v>22.489226149995901</v>
      </c>
      <c r="BX79" s="43">
        <f t="shared" si="171"/>
        <v>0.28819426282602567</v>
      </c>
      <c r="BY79" s="17">
        <f t="shared" si="149"/>
        <v>98.950869992745496</v>
      </c>
      <c r="BZ79" s="76">
        <f t="shared" si="134"/>
        <v>0.20979386718319143</v>
      </c>
    </row>
    <row r="80" spans="5:78" ht="20.100000000000001" customHeight="1">
      <c r="E80" s="38">
        <v>54</v>
      </c>
      <c r="F80" s="20">
        <f t="shared" si="135"/>
        <v>1.0746</v>
      </c>
      <c r="G80" s="20">
        <f t="shared" si="126"/>
        <v>11.054404038171199</v>
      </c>
      <c r="H80" s="29">
        <f t="shared" si="127"/>
        <v>96108.591549295772</v>
      </c>
      <c r="M80" s="43">
        <f t="shared" si="165"/>
        <v>5.2616829007837751</v>
      </c>
      <c r="N80" s="43">
        <f t="shared" si="165"/>
        <v>0</v>
      </c>
      <c r="O80" s="43">
        <f t="shared" si="165"/>
        <v>5.2616829007837751</v>
      </c>
      <c r="P80" s="43">
        <f t="shared" si="165"/>
        <v>0</v>
      </c>
      <c r="Q80" s="17">
        <f t="shared" si="137"/>
        <v>165.7776205849288</v>
      </c>
      <c r="R80" s="76">
        <f t="shared" si="128"/>
        <v>0</v>
      </c>
      <c r="W80" s="43">
        <f t="shared" si="166"/>
        <v>4.2304108782833083</v>
      </c>
      <c r="X80" s="43">
        <f t="shared" si="166"/>
        <v>8.4608217565666166</v>
      </c>
      <c r="Y80" s="43">
        <f t="shared" si="166"/>
        <v>12.691232634849927</v>
      </c>
      <c r="Z80" s="43">
        <f t="shared" si="166"/>
        <v>0.20836045338026835</v>
      </c>
      <c r="AA80" s="17">
        <f t="shared" si="139"/>
        <v>156.32718439556555</v>
      </c>
      <c r="AB80" s="76">
        <f t="shared" si="129"/>
        <v>5.4122523790600681E-2</v>
      </c>
      <c r="AG80" s="43">
        <f t="shared" ref="AG80:AJ80" si="172">AG21+AG51</f>
        <v>2.8003767139384044</v>
      </c>
      <c r="AH80" s="43">
        <f t="shared" si="172"/>
        <v>11.201506855753617</v>
      </c>
      <c r="AI80" s="43">
        <f t="shared" si="172"/>
        <v>14.001883569692021</v>
      </c>
      <c r="AJ80" s="43">
        <f t="shared" si="172"/>
        <v>0.54695085463581161</v>
      </c>
      <c r="AK80" s="17">
        <f t="shared" si="141"/>
        <v>148.24018574931171</v>
      </c>
      <c r="AL80" s="76">
        <f t="shared" si="130"/>
        <v>7.5563227333622168E-2</v>
      </c>
      <c r="AQ80" s="43">
        <f t="shared" si="168"/>
        <v>2.0018217159074214</v>
      </c>
      <c r="AR80" s="43">
        <f t="shared" si="168"/>
        <v>12.010930295444528</v>
      </c>
      <c r="AS80" s="43">
        <f t="shared" si="168"/>
        <v>14.012752011351949</v>
      </c>
      <c r="AT80" s="43">
        <f t="shared" si="168"/>
        <v>0.70683950994129896</v>
      </c>
      <c r="AU80" s="17">
        <f t="shared" si="143"/>
        <v>136.63633747469422</v>
      </c>
      <c r="AV80" s="76">
        <f t="shared" si="131"/>
        <v>8.7904363637301211E-2</v>
      </c>
      <c r="BA80" s="43">
        <f t="shared" si="169"/>
        <v>1.6641464995391688</v>
      </c>
      <c r="BB80" s="43">
        <f t="shared" si="169"/>
        <v>13.313171996313351</v>
      </c>
      <c r="BC80" s="43">
        <f t="shared" si="169"/>
        <v>14.977318495852519</v>
      </c>
      <c r="BD80" s="43">
        <f t="shared" si="169"/>
        <v>0.60012444816059629</v>
      </c>
      <c r="BE80" s="17">
        <f t="shared" si="145"/>
        <v>128.68392708376876</v>
      </c>
      <c r="BF80" s="76">
        <f t="shared" si="132"/>
        <v>0.10345637017781512</v>
      </c>
      <c r="BK80" s="43">
        <f t="shared" si="170"/>
        <v>1.4105686872941996</v>
      </c>
      <c r="BL80" s="43">
        <f t="shared" si="170"/>
        <v>14.105686872941995</v>
      </c>
      <c r="BM80" s="43">
        <f t="shared" si="170"/>
        <v>15.516255560236194</v>
      </c>
      <c r="BN80" s="43">
        <f t="shared" si="170"/>
        <v>0.29441814850940518</v>
      </c>
      <c r="BO80" s="17">
        <f t="shared" si="147"/>
        <v>121.89599768459765</v>
      </c>
      <c r="BP80" s="76">
        <f t="shared" si="133"/>
        <v>0.11571903213295033</v>
      </c>
      <c r="BU80" s="43">
        <f t="shared" si="171"/>
        <v>1.3048976836486077</v>
      </c>
      <c r="BV80" s="43">
        <f t="shared" si="171"/>
        <v>15.65877220378329</v>
      </c>
      <c r="BW80" s="43">
        <f t="shared" si="171"/>
        <v>16.963669887431898</v>
      </c>
      <c r="BX80" s="43">
        <f t="shared" si="171"/>
        <v>0.27178370067482327</v>
      </c>
      <c r="BY80" s="17">
        <f t="shared" si="149"/>
        <v>117.507250228237</v>
      </c>
      <c r="BZ80" s="76">
        <f t="shared" si="134"/>
        <v>0.13325792385890148</v>
      </c>
    </row>
    <row r="81" spans="5:78" ht="20.100000000000001" customHeight="1">
      <c r="E81" s="38">
        <v>56</v>
      </c>
      <c r="F81" s="20">
        <f t="shared" si="135"/>
        <v>1.1146</v>
      </c>
      <c r="G81" s="21">
        <f t="shared" si="126"/>
        <v>11.465883808808506</v>
      </c>
      <c r="H81" s="30">
        <f t="shared" si="127"/>
        <v>99686.056338028182</v>
      </c>
      <c r="M81" s="43">
        <f t="shared" si="165"/>
        <v>5.4637002870338769</v>
      </c>
      <c r="N81" s="43">
        <f t="shared" si="165"/>
        <v>0</v>
      </c>
      <c r="O81" s="43">
        <f t="shared" si="165"/>
        <v>5.4637002870338769</v>
      </c>
      <c r="P81" s="43">
        <f t="shared" si="165"/>
        <v>0</v>
      </c>
      <c r="Q81" s="17">
        <f t="shared" si="137"/>
        <v>183.72731378704887</v>
      </c>
      <c r="R81" s="76">
        <f t="shared" si="128"/>
        <v>0</v>
      </c>
      <c r="W81" s="43">
        <f t="shared" si="166"/>
        <v>4.6174501386733375</v>
      </c>
      <c r="X81" s="43">
        <f t="shared" si="166"/>
        <v>9.2349002773466751</v>
      </c>
      <c r="Y81" s="43">
        <f t="shared" si="166"/>
        <v>13.852350416020014</v>
      </c>
      <c r="Z81" s="43">
        <f t="shared" si="166"/>
        <v>0.21185555506319939</v>
      </c>
      <c r="AA81" s="17">
        <f t="shared" si="139"/>
        <v>175.20600218694588</v>
      </c>
      <c r="AB81" s="76">
        <f t="shared" si="129"/>
        <v>5.2708812267133288E-2</v>
      </c>
      <c r="AG81" s="43">
        <f t="shared" ref="AG81:AJ81" si="173">AG22+AG52</f>
        <v>3.6737925357014776</v>
      </c>
      <c r="AH81" s="43">
        <f t="shared" si="173"/>
        <v>14.69517014280591</v>
      </c>
      <c r="AI81" s="43">
        <f t="shared" si="173"/>
        <v>18.368962678507391</v>
      </c>
      <c r="AJ81" s="43">
        <f t="shared" si="173"/>
        <v>0.43585907487751258</v>
      </c>
      <c r="AK81" s="17">
        <f t="shared" si="141"/>
        <v>165.48974804062152</v>
      </c>
      <c r="AL81" s="76">
        <f t="shared" si="130"/>
        <v>8.8798069468320168E-2</v>
      </c>
      <c r="AQ81" s="43">
        <f t="shared" si="168"/>
        <v>2.2364159518654119</v>
      </c>
      <c r="AR81" s="43">
        <f t="shared" si="168"/>
        <v>13.41849571119247</v>
      </c>
      <c r="AS81" s="43">
        <f t="shared" si="168"/>
        <v>15.654911663057884</v>
      </c>
      <c r="AT81" s="43">
        <f t="shared" si="168"/>
        <v>0.6601974167690402</v>
      </c>
      <c r="AU81" s="17">
        <f t="shared" si="143"/>
        <v>155.87796974533288</v>
      </c>
      <c r="AV81" s="76">
        <f t="shared" si="131"/>
        <v>8.6083336427303134E-2</v>
      </c>
      <c r="BA81" s="43">
        <f t="shared" si="169"/>
        <v>1.8033801166528898</v>
      </c>
      <c r="BB81" s="43">
        <f t="shared" si="169"/>
        <v>14.427040933223118</v>
      </c>
      <c r="BC81" s="43">
        <f t="shared" si="169"/>
        <v>16.230421049876007</v>
      </c>
      <c r="BD81" s="43">
        <f t="shared" si="169"/>
        <v>0.33463457190334661</v>
      </c>
      <c r="BE81" s="17">
        <f t="shared" si="145"/>
        <v>146.83427889005111</v>
      </c>
      <c r="BF81" s="76">
        <f t="shared" si="132"/>
        <v>9.8253902578334759E-2</v>
      </c>
      <c r="BK81" s="43">
        <f t="shared" si="170"/>
        <v>1.5200424911069492</v>
      </c>
      <c r="BL81" s="43">
        <f t="shared" si="170"/>
        <v>15.200424911069492</v>
      </c>
      <c r="BM81" s="43">
        <f t="shared" si="170"/>
        <v>16.720467402176439</v>
      </c>
      <c r="BN81" s="43">
        <f t="shared" si="170"/>
        <v>0.38594578304568522</v>
      </c>
      <c r="BO81" s="17">
        <f t="shared" si="147"/>
        <v>139.53402879892838</v>
      </c>
      <c r="BP81" s="76">
        <f t="shared" si="133"/>
        <v>0.10893704598018625</v>
      </c>
      <c r="BU81" s="43">
        <f t="shared" si="171"/>
        <v>1.3816399436482154</v>
      </c>
      <c r="BV81" s="43">
        <f t="shared" si="171"/>
        <v>16.579679323778581</v>
      </c>
      <c r="BW81" s="43">
        <f t="shared" si="171"/>
        <v>17.961319267426799</v>
      </c>
      <c r="BX81" s="43">
        <f t="shared" si="171"/>
        <v>0.32505144945244779</v>
      </c>
      <c r="BY81" s="17">
        <f t="shared" si="149"/>
        <v>133.79438673265207</v>
      </c>
      <c r="BZ81" s="76">
        <f t="shared" si="134"/>
        <v>0.12391909502831457</v>
      </c>
    </row>
    <row r="82" spans="5:78" ht="20.100000000000001" customHeight="1">
      <c r="E82" s="38">
        <v>58</v>
      </c>
      <c r="F82" s="20">
        <f t="shared" si="135"/>
        <v>1.1545999999999998</v>
      </c>
      <c r="G82" s="21">
        <f t="shared" si="126"/>
        <v>11.877363579445809</v>
      </c>
      <c r="H82" s="30">
        <f t="shared" si="127"/>
        <v>103263.52112676055</v>
      </c>
      <c r="M82" s="43">
        <f t="shared" si="165"/>
        <v>5.4091928116882455</v>
      </c>
      <c r="N82" s="43">
        <f t="shared" si="165"/>
        <v>0</v>
      </c>
      <c r="O82" s="43">
        <f t="shared" si="165"/>
        <v>5.4091928116882455</v>
      </c>
      <c r="P82" s="43">
        <f t="shared" si="165"/>
        <v>0</v>
      </c>
      <c r="Q82" s="17">
        <f t="shared" si="137"/>
        <v>202.34621818517522</v>
      </c>
      <c r="R82" s="76">
        <f t="shared" si="128"/>
        <v>0</v>
      </c>
      <c r="W82" s="43">
        <f t="shared" si="166"/>
        <v>4.3076515890553839</v>
      </c>
      <c r="X82" s="43">
        <f t="shared" si="166"/>
        <v>8.6153031781107678</v>
      </c>
      <c r="Y82" s="43">
        <f t="shared" si="166"/>
        <v>12.92295476716615</v>
      </c>
      <c r="Z82" s="43">
        <f t="shared" si="166"/>
        <v>0.24513946611578469</v>
      </c>
      <c r="AA82" s="17">
        <f t="shared" si="139"/>
        <v>192.68545283599423</v>
      </c>
      <c r="AB82" s="76">
        <f t="shared" si="129"/>
        <v>4.4711746794106728E-2</v>
      </c>
      <c r="AG82" s="43">
        <f t="shared" ref="AG82:AJ82" si="174">AG23+AG53</f>
        <v>2.7764722759643994</v>
      </c>
      <c r="AH82" s="43">
        <f t="shared" si="174"/>
        <v>11.105889103857598</v>
      </c>
      <c r="AI82" s="43">
        <f t="shared" si="174"/>
        <v>13.882361379821997</v>
      </c>
      <c r="AJ82" s="43">
        <f t="shared" si="174"/>
        <v>0.28085949569551399</v>
      </c>
      <c r="AK82" s="17">
        <f t="shared" si="141"/>
        <v>180.31735054072416</v>
      </c>
      <c r="AL82" s="76">
        <f t="shared" si="130"/>
        <v>6.1590795730715686E-2</v>
      </c>
      <c r="AQ82" s="43">
        <f t="shared" si="168"/>
        <v>2.1594416376329759</v>
      </c>
      <c r="AR82" s="43">
        <f t="shared" si="168"/>
        <v>12.956649825797857</v>
      </c>
      <c r="AS82" s="43">
        <f t="shared" si="168"/>
        <v>15.116091463430834</v>
      </c>
      <c r="AT82" s="43">
        <f t="shared" si="168"/>
        <v>0.23645546302254103</v>
      </c>
      <c r="AU82" s="17">
        <f t="shared" si="143"/>
        <v>171.8251676267183</v>
      </c>
      <c r="AV82" s="76">
        <f t="shared" si="131"/>
        <v>7.5406007191830826E-2</v>
      </c>
      <c r="BA82" s="43">
        <f t="shared" si="169"/>
        <v>1.7880749747256517</v>
      </c>
      <c r="BB82" s="43">
        <f t="shared" si="169"/>
        <v>14.304599797805214</v>
      </c>
      <c r="BC82" s="43">
        <f t="shared" si="169"/>
        <v>16.092674772530867</v>
      </c>
      <c r="BD82" s="43">
        <f t="shared" si="169"/>
        <v>0.65720446301467861</v>
      </c>
      <c r="BE82" s="17">
        <f t="shared" si="145"/>
        <v>163.9426798962821</v>
      </c>
      <c r="BF82" s="76">
        <f t="shared" si="132"/>
        <v>8.7253665774250977E-2</v>
      </c>
      <c r="BK82" s="43">
        <f t="shared" si="170"/>
        <v>1.5508189245185564</v>
      </c>
      <c r="BL82" s="43">
        <f t="shared" si="170"/>
        <v>15.508189245185562</v>
      </c>
      <c r="BM82" s="43">
        <f t="shared" si="170"/>
        <v>17.059008169704118</v>
      </c>
      <c r="BN82" s="43">
        <f t="shared" si="170"/>
        <v>0.24304185664015457</v>
      </c>
      <c r="BO82" s="17">
        <f t="shared" si="147"/>
        <v>153.88270936738289</v>
      </c>
      <c r="BP82" s="76">
        <f t="shared" si="133"/>
        <v>0.1007792838385824</v>
      </c>
      <c r="BU82" s="43">
        <f t="shared" si="171"/>
        <v>1.4058148278351699</v>
      </c>
      <c r="BV82" s="43">
        <f t="shared" si="171"/>
        <v>16.869777934022036</v>
      </c>
      <c r="BW82" s="43">
        <f t="shared" si="171"/>
        <v>18.275592761857204</v>
      </c>
      <c r="BX82" s="43">
        <f t="shared" si="171"/>
        <v>0.76994007784294782</v>
      </c>
      <c r="BY82" s="17">
        <f t="shared" si="149"/>
        <v>149.41886963053366</v>
      </c>
      <c r="BZ82" s="76">
        <f t="shared" si="134"/>
        <v>0.11290259373354747</v>
      </c>
    </row>
    <row r="83" spans="5:78" ht="20.100000000000001" customHeight="1">
      <c r="E83" s="38">
        <v>60</v>
      </c>
      <c r="F83" s="20">
        <f t="shared" si="135"/>
        <v>1.1945999999999999</v>
      </c>
      <c r="G83" s="21">
        <f t="shared" si="126"/>
        <v>12.288843350083114</v>
      </c>
      <c r="H83" s="30">
        <f t="shared" si="127"/>
        <v>106840.98591549294</v>
      </c>
      <c r="M83" s="43">
        <f t="shared" ref="M83:M86" si="175">N24+N54</f>
        <v>0</v>
      </c>
      <c r="N83" s="43">
        <f>N24+N54</f>
        <v>0</v>
      </c>
      <c r="O83" s="43">
        <f>O24+O54</f>
        <v>5.3430255219748979</v>
      </c>
      <c r="P83" s="43">
        <f>P24+P54</f>
        <v>0</v>
      </c>
      <c r="Q83" s="17">
        <f t="shared" si="137"/>
        <v>224.37072248543612</v>
      </c>
      <c r="R83" s="76">
        <f t="shared" si="128"/>
        <v>0</v>
      </c>
      <c r="W83" s="43">
        <f>W24+W54</f>
        <v>3.7192053406286325</v>
      </c>
      <c r="X83" s="43">
        <f>X24+X54</f>
        <v>7.438410681257265</v>
      </c>
      <c r="Y83" s="43">
        <f>Y24+Y54</f>
        <v>11.157616021885897</v>
      </c>
      <c r="Z83" s="43">
        <f>Z24+Z54</f>
        <v>0.2214236495492215</v>
      </c>
      <c r="AA83" s="17">
        <f t="shared" si="139"/>
        <v>211.00173246417921</v>
      </c>
      <c r="AB83" s="76">
        <f t="shared" si="129"/>
        <v>3.5252841739202539E-2</v>
      </c>
      <c r="AG83" s="43">
        <f>AG24+AG54</f>
        <v>2.6157508233791189</v>
      </c>
      <c r="AH83" s="43">
        <f>AH24+AH54</f>
        <v>10.463003293516476</v>
      </c>
      <c r="AI83" s="43">
        <f>AI24+AI54</f>
        <v>13.078754116895595</v>
      </c>
      <c r="AJ83" s="43">
        <f>AJ24+AJ54</f>
        <v>0.13974370339682424</v>
      </c>
      <c r="AK83" s="17">
        <f t="shared" si="141"/>
        <v>200.25348251924808</v>
      </c>
      <c r="AL83" s="76">
        <f t="shared" si="130"/>
        <v>5.2248795685791813E-2</v>
      </c>
      <c r="AQ83" s="43">
        <f>AQ24+AQ54</f>
        <v>2.1252763058116049</v>
      </c>
      <c r="AR83" s="43">
        <f>AR24+AR54</f>
        <v>12.751657834869626</v>
      </c>
      <c r="AS83" s="43">
        <f>AS24+AS54</f>
        <v>14.876934140681231</v>
      </c>
      <c r="AT83" s="43">
        <f>AT24+AT54</f>
        <v>0.53686396744897158</v>
      </c>
      <c r="AU83" s="17">
        <f t="shared" si="143"/>
        <v>191.37833821169087</v>
      </c>
      <c r="AV83" s="76">
        <f t="shared" si="131"/>
        <v>6.663062264008443E-2</v>
      </c>
      <c r="BA83" s="43">
        <f>BA24+BA54</f>
        <v>1.7701863419963113</v>
      </c>
      <c r="BB83" s="43">
        <f>BB24+BB54</f>
        <v>14.16149073597049</v>
      </c>
      <c r="BC83" s="43">
        <f>BC24+BC54</f>
        <v>15.931677077966803</v>
      </c>
      <c r="BD83" s="43">
        <f>BD24+BD54</f>
        <v>0.6389315476547468</v>
      </c>
      <c r="BE83" s="17">
        <f t="shared" si="145"/>
        <v>179.86637566783045</v>
      </c>
      <c r="BF83" s="76">
        <f t="shared" si="132"/>
        <v>7.8733396853024537E-2</v>
      </c>
      <c r="BK83" s="43">
        <f t="shared" si="170"/>
        <v>1.6213033470521618</v>
      </c>
      <c r="BL83" s="43">
        <f t="shared" si="170"/>
        <v>16.213033470521616</v>
      </c>
      <c r="BM83" s="43">
        <f t="shared" si="170"/>
        <v>17.834336817573778</v>
      </c>
      <c r="BN83" s="43">
        <f t="shared" si="170"/>
        <v>0.23924486242084397</v>
      </c>
      <c r="BO83" s="17">
        <f t="shared" si="147"/>
        <v>172.80002435773733</v>
      </c>
      <c r="BP83" s="76">
        <f t="shared" si="133"/>
        <v>9.3825411951081461E-2</v>
      </c>
      <c r="BU83" s="43">
        <f t="shared" si="171"/>
        <v>1.4579841793144828</v>
      </c>
      <c r="BV83" s="43">
        <f t="shared" si="171"/>
        <v>17.495810151773792</v>
      </c>
      <c r="BW83" s="43">
        <f t="shared" si="171"/>
        <v>18.953794331088275</v>
      </c>
      <c r="BX83" s="43">
        <f t="shared" si="171"/>
        <v>0.25683359344601114</v>
      </c>
      <c r="BY83" s="17">
        <f t="shared" si="149"/>
        <v>167.38972352532249</v>
      </c>
      <c r="BZ83" s="76">
        <f t="shared" si="134"/>
        <v>0.10452141137043607</v>
      </c>
    </row>
    <row r="84" spans="5:78" ht="20.100000000000001" customHeight="1">
      <c r="E84" s="38">
        <v>62</v>
      </c>
      <c r="F84" s="20">
        <f t="shared" si="135"/>
        <v>1.2345999999999999</v>
      </c>
      <c r="G84" s="21">
        <f t="shared" si="126"/>
        <v>12.700323120720419</v>
      </c>
      <c r="H84" s="30">
        <f t="shared" si="127"/>
        <v>110418.45070422534</v>
      </c>
      <c r="M84" s="43">
        <f t="shared" si="175"/>
        <v>0</v>
      </c>
      <c r="N84" s="43">
        <f t="shared" ref="N84:P86" si="176">N25+N55</f>
        <v>0</v>
      </c>
      <c r="O84" s="43">
        <f t="shared" si="176"/>
        <v>5.2944568671803216</v>
      </c>
      <c r="P84" s="43">
        <f t="shared" si="176"/>
        <v>0</v>
      </c>
      <c r="Q84" s="17">
        <f t="shared" si="137"/>
        <v>249.74882788407695</v>
      </c>
      <c r="R84" s="76">
        <f t="shared" si="128"/>
        <v>0</v>
      </c>
      <c r="W84" s="43">
        <f t="shared" ref="W84:Z86" si="177">W25+W55</f>
        <v>3.3654131631656825</v>
      </c>
      <c r="X84" s="43">
        <f t="shared" si="177"/>
        <v>6.730826326331365</v>
      </c>
      <c r="Y84" s="43">
        <f t="shared" si="177"/>
        <v>10.096239489497048</v>
      </c>
      <c r="Z84" s="43">
        <f t="shared" si="177"/>
        <v>0.16656922693143972</v>
      </c>
      <c r="AA84" s="17">
        <f t="shared" si="139"/>
        <v>235.47062066173899</v>
      </c>
      <c r="AB84" s="76">
        <f t="shared" si="129"/>
        <v>2.8584569520460092E-2</v>
      </c>
      <c r="AG84" s="43">
        <f t="shared" ref="AG84:AJ84" si="178">AG25+AG55</f>
        <v>2.8498627293043164</v>
      </c>
      <c r="AH84" s="43">
        <f t="shared" si="178"/>
        <v>11.399450917217266</v>
      </c>
      <c r="AI84" s="43">
        <f t="shared" si="178"/>
        <v>14.249313646521582</v>
      </c>
      <c r="AJ84" s="43">
        <f t="shared" si="178"/>
        <v>0.1717427287037267</v>
      </c>
      <c r="AK84" s="17">
        <f t="shared" si="141"/>
        <v>227.02260743882675</v>
      </c>
      <c r="AL84" s="76">
        <f t="shared" si="130"/>
        <v>5.0212844640545096E-2</v>
      </c>
      <c r="AQ84" s="43">
        <f t="shared" ref="AQ84:AT86" si="179">AQ25+AQ55</f>
        <v>2.3325889328759755</v>
      </c>
      <c r="AR84" s="43">
        <f t="shared" si="179"/>
        <v>13.995533597255852</v>
      </c>
      <c r="AS84" s="43">
        <f t="shared" si="179"/>
        <v>16.328122530131829</v>
      </c>
      <c r="AT84" s="43">
        <f t="shared" si="179"/>
        <v>0.22131048820351434</v>
      </c>
      <c r="AU84" s="17">
        <f t="shared" si="143"/>
        <v>217.61620616121439</v>
      </c>
      <c r="AV84" s="76">
        <f t="shared" si="131"/>
        <v>6.4312919722934986E-2</v>
      </c>
      <c r="BA84" s="43">
        <f t="shared" ref="BA84:BD86" si="180">BA25+BA55</f>
        <v>1.9609737859732286</v>
      </c>
      <c r="BB84" s="43">
        <f t="shared" si="180"/>
        <v>15.687790287785829</v>
      </c>
      <c r="BC84" s="43">
        <f t="shared" si="180"/>
        <v>17.648764073759057</v>
      </c>
      <c r="BD84" s="43">
        <f t="shared" si="180"/>
        <v>0.85141074808999384</v>
      </c>
      <c r="BE84" s="17">
        <f t="shared" si="145"/>
        <v>207.48213987910756</v>
      </c>
      <c r="BF84" s="76">
        <f t="shared" si="132"/>
        <v>7.5610316612921696E-2</v>
      </c>
      <c r="BK84" s="43">
        <f t="shared" si="170"/>
        <v>1.7506985853736323</v>
      </c>
      <c r="BL84" s="43">
        <f t="shared" si="170"/>
        <v>17.506985853736321</v>
      </c>
      <c r="BM84" s="43">
        <f t="shared" si="170"/>
        <v>19.257684439109951</v>
      </c>
      <c r="BN84" s="43">
        <f t="shared" si="170"/>
        <v>0.24604043625401867</v>
      </c>
      <c r="BO84" s="17">
        <f t="shared" si="147"/>
        <v>195.76850809943934</v>
      </c>
      <c r="BP84" s="76">
        <f t="shared" si="133"/>
        <v>8.9426976911137115E-2</v>
      </c>
      <c r="BU84" s="43">
        <f t="shared" si="171"/>
        <v>1.5573438365279377</v>
      </c>
      <c r="BV84" s="43">
        <f t="shared" si="171"/>
        <v>18.688126038335252</v>
      </c>
      <c r="BW84" s="43">
        <f t="shared" si="171"/>
        <v>20.24546987486319</v>
      </c>
      <c r="BX84" s="43">
        <f t="shared" si="171"/>
        <v>0.29670616024619245</v>
      </c>
      <c r="BY84" s="17">
        <f t="shared" si="149"/>
        <v>189.60997745164411</v>
      </c>
      <c r="BZ84" s="76">
        <f t="shared" si="134"/>
        <v>9.8560878965882739E-2</v>
      </c>
    </row>
    <row r="85" spans="5:78" ht="20.100000000000001" customHeight="1" thickBot="1">
      <c r="E85" s="38">
        <v>64</v>
      </c>
      <c r="F85" s="24">
        <f t="shared" si="135"/>
        <v>1.2746</v>
      </c>
      <c r="G85" s="25">
        <f t="shared" si="126"/>
        <v>13.111802891357724</v>
      </c>
      <c r="H85" s="31">
        <f t="shared" si="127"/>
        <v>113995.91549295773</v>
      </c>
      <c r="M85" s="43">
        <f t="shared" si="175"/>
        <v>0</v>
      </c>
      <c r="N85" s="43">
        <f t="shared" si="176"/>
        <v>0</v>
      </c>
      <c r="O85" s="43">
        <f t="shared" si="176"/>
        <v>5.6576868173191439</v>
      </c>
      <c r="P85" s="43">
        <f t="shared" si="176"/>
        <v>0</v>
      </c>
      <c r="Q85" s="17">
        <f t="shared" si="137"/>
        <v>280.24795864964767</v>
      </c>
      <c r="R85" s="76">
        <f t="shared" si="128"/>
        <v>0</v>
      </c>
      <c r="W85" s="43">
        <f t="shared" si="177"/>
        <v>3.712919477972652</v>
      </c>
      <c r="X85" s="43">
        <f t="shared" si="177"/>
        <v>7.425838955945304</v>
      </c>
      <c r="Y85" s="43">
        <f t="shared" si="177"/>
        <v>11.138758433917955</v>
      </c>
      <c r="Z85" s="43">
        <f t="shared" si="177"/>
        <v>8.8562872511183249E-2</v>
      </c>
      <c r="AA85" s="17">
        <f t="shared" si="139"/>
        <v>271.61593093374904</v>
      </c>
      <c r="AB85" s="76">
        <f t="shared" si="129"/>
        <v>2.7339482372838324E-2</v>
      </c>
      <c r="AG85" s="43">
        <f t="shared" ref="AG85:AJ85" si="181">AG26+AG56</f>
        <v>3.1985998816005932</v>
      </c>
      <c r="AH85" s="43">
        <f t="shared" si="181"/>
        <v>12.794399526402373</v>
      </c>
      <c r="AI85" s="43">
        <f t="shared" si="181"/>
        <v>15.992999408002966</v>
      </c>
      <c r="AJ85" s="43">
        <f t="shared" si="181"/>
        <v>0.16303313734368441</v>
      </c>
      <c r="AK85" s="17">
        <f t="shared" si="141"/>
        <v>258.9510667397214</v>
      </c>
      <c r="AL85" s="76">
        <f t="shared" si="130"/>
        <v>4.9408560804510469E-2</v>
      </c>
      <c r="AQ85" s="43">
        <f t="shared" si="179"/>
        <v>2.625752296997991</v>
      </c>
      <c r="AR85" s="43">
        <f t="shared" si="179"/>
        <v>15.754513781987946</v>
      </c>
      <c r="AS85" s="43">
        <f t="shared" si="179"/>
        <v>18.380266078985937</v>
      </c>
      <c r="AT85" s="43">
        <f t="shared" si="179"/>
        <v>0.58037192825072159</v>
      </c>
      <c r="AU85" s="17">
        <f t="shared" si="143"/>
        <v>249.70386057800656</v>
      </c>
      <c r="AV85" s="76">
        <f t="shared" si="131"/>
        <v>6.3092792179984314E-2</v>
      </c>
      <c r="BA85" s="43">
        <f t="shared" si="180"/>
        <v>2.0008192989045819</v>
      </c>
      <c r="BB85" s="43">
        <f t="shared" si="180"/>
        <v>16.006554391236655</v>
      </c>
      <c r="BC85" s="43">
        <f t="shared" si="180"/>
        <v>18.007373690141236</v>
      </c>
      <c r="BD85" s="43">
        <f t="shared" si="180"/>
        <v>1.7722931708413379</v>
      </c>
      <c r="BE85" s="17">
        <f t="shared" si="145"/>
        <v>235.74028633170008</v>
      </c>
      <c r="BF85" s="76">
        <f t="shared" si="132"/>
        <v>6.7899104732207366E-2</v>
      </c>
      <c r="BK85" s="43">
        <f t="shared" si="170"/>
        <v>1.8583588115598535</v>
      </c>
      <c r="BL85" s="43">
        <f t="shared" si="170"/>
        <v>18.583588115598534</v>
      </c>
      <c r="BM85" s="43">
        <f t="shared" si="170"/>
        <v>20.441946927158387</v>
      </c>
      <c r="BN85" s="43">
        <f t="shared" si="170"/>
        <v>1.0298460726586918</v>
      </c>
      <c r="BO85" s="17">
        <f t="shared" si="147"/>
        <v>222.03059525350827</v>
      </c>
      <c r="BP85" s="76">
        <f t="shared" si="133"/>
        <v>8.3698321370441392E-2</v>
      </c>
      <c r="BU85" s="43">
        <f t="shared" si="171"/>
        <v>1.6617453815350349</v>
      </c>
      <c r="BV85" s="43">
        <f t="shared" si="171"/>
        <v>19.940944578420417</v>
      </c>
      <c r="BW85" s="43">
        <f t="shared" si="171"/>
        <v>21.602689959955452</v>
      </c>
      <c r="BX85" s="43">
        <f t="shared" si="171"/>
        <v>0.30274890048868064</v>
      </c>
      <c r="BY85" s="17">
        <f t="shared" si="149"/>
        <v>212.95915436202665</v>
      </c>
      <c r="BZ85" s="76">
        <f t="shared" si="134"/>
        <v>9.3637414358441612E-2</v>
      </c>
    </row>
    <row r="86" spans="5:78" ht="20.100000000000001" customHeight="1">
      <c r="E86" s="38">
        <v>66</v>
      </c>
      <c r="F86" s="20">
        <f t="shared" si="135"/>
        <v>1.3146</v>
      </c>
      <c r="G86" s="21">
        <f t="shared" si="126"/>
        <v>13.523282661995031</v>
      </c>
      <c r="H86" s="30">
        <f t="shared" si="127"/>
        <v>117573.38028169014</v>
      </c>
      <c r="M86" s="43">
        <f t="shared" si="175"/>
        <v>0</v>
      </c>
      <c r="N86" s="43">
        <f t="shared" si="176"/>
        <v>0</v>
      </c>
      <c r="O86" s="43">
        <f t="shared" si="176"/>
        <v>5.7650603996758072</v>
      </c>
      <c r="P86" s="43">
        <f t="shared" si="176"/>
        <v>0</v>
      </c>
      <c r="Q86" s="17">
        <f t="shared" si="137"/>
        <v>309.68682171462882</v>
      </c>
      <c r="R86" s="76">
        <f t="shared" si="128"/>
        <v>0</v>
      </c>
      <c r="W86" s="43">
        <f t="shared" si="177"/>
        <v>4.5352670947492841</v>
      </c>
      <c r="X86" s="43">
        <f t="shared" si="177"/>
        <v>9.0705341894985683</v>
      </c>
      <c r="Y86" s="43">
        <f t="shared" si="177"/>
        <v>13.605801284247853</v>
      </c>
      <c r="Z86" s="43">
        <f t="shared" si="177"/>
        <v>0.21286374969581964</v>
      </c>
      <c r="AA86" s="17">
        <f t="shared" si="139"/>
        <v>301.85546368116314</v>
      </c>
      <c r="AB86" s="76">
        <f t="shared" si="129"/>
        <v>3.0049262911733744E-2</v>
      </c>
      <c r="AG86" s="43">
        <f t="shared" ref="AG86:AJ86" si="182">AG27+AG57</f>
        <v>3.4687036896398737</v>
      </c>
      <c r="AH86" s="43">
        <f t="shared" si="182"/>
        <v>13.874814758559495</v>
      </c>
      <c r="AI86" s="43">
        <f t="shared" si="182"/>
        <v>17.343518448199369</v>
      </c>
      <c r="AJ86" s="43">
        <f t="shared" si="182"/>
        <v>0.18578452860458888</v>
      </c>
      <c r="AK86" s="17">
        <f t="shared" si="141"/>
        <v>293.00635049970936</v>
      </c>
      <c r="AL86" s="76">
        <f t="shared" si="130"/>
        <v>4.7353290244039462E-2</v>
      </c>
      <c r="AQ86" s="43">
        <f t="shared" si="179"/>
        <v>2.8832566055147271</v>
      </c>
      <c r="AR86" s="43">
        <f t="shared" si="179"/>
        <v>17.299539633088365</v>
      </c>
      <c r="AS86" s="43">
        <f t="shared" si="179"/>
        <v>20.182796238603089</v>
      </c>
      <c r="AT86" s="43">
        <f t="shared" si="179"/>
        <v>0.60879736057375067</v>
      </c>
      <c r="AU86" s="17">
        <f t="shared" si="143"/>
        <v>279.57198254626752</v>
      </c>
      <c r="AV86" s="76">
        <f t="shared" si="131"/>
        <v>6.1878659926966728E-2</v>
      </c>
      <c r="BA86" s="43">
        <f t="shared" si="180"/>
        <v>2.2716012178114524</v>
      </c>
      <c r="BB86" s="43">
        <f t="shared" si="180"/>
        <v>18.172809742491619</v>
      </c>
      <c r="BC86" s="43">
        <f t="shared" si="180"/>
        <v>20.44441096030307</v>
      </c>
      <c r="BD86" s="43">
        <f t="shared" si="180"/>
        <v>1.2051544894360517</v>
      </c>
      <c r="BE86" s="17">
        <f t="shared" si="145"/>
        <v>264.39136102311988</v>
      </c>
      <c r="BF86" s="76">
        <f t="shared" si="132"/>
        <v>6.8734506574526413E-2</v>
      </c>
      <c r="BK86" s="43">
        <f t="shared" si="170"/>
        <v>1.9878060732718601</v>
      </c>
      <c r="BL86" s="43">
        <f t="shared" si="170"/>
        <v>19.878060732718595</v>
      </c>
      <c r="BM86" s="43">
        <f t="shared" si="170"/>
        <v>21.865866805990457</v>
      </c>
      <c r="BN86" s="43">
        <f t="shared" si="170"/>
        <v>0.95342325823795926</v>
      </c>
      <c r="BO86" s="17">
        <f t="shared" si="147"/>
        <v>249.77853974042867</v>
      </c>
      <c r="BP86" s="76">
        <f t="shared" si="133"/>
        <v>7.958274058842682E-2</v>
      </c>
      <c r="BU86" s="43">
        <f t="shared" si="171"/>
        <v>1.7414656527116592</v>
      </c>
      <c r="BV86" s="43">
        <f t="shared" si="171"/>
        <v>20.897587832539909</v>
      </c>
      <c r="BW86" s="43">
        <f t="shared" si="171"/>
        <v>22.639053485251566</v>
      </c>
      <c r="BX86" s="43">
        <f t="shared" si="171"/>
        <v>0.30840369098219333</v>
      </c>
      <c r="BY86" s="17">
        <f t="shared" si="149"/>
        <v>238.15470462919706</v>
      </c>
      <c r="BZ86" s="76">
        <f t="shared" si="134"/>
        <v>8.7747953016830416E-2</v>
      </c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>
      <c r="BL106" s="43"/>
    </row>
    <row r="107" spans="64:64" ht="20.100000000000001" customHeight="1">
      <c r="BL107" s="43"/>
    </row>
    <row r="108" spans="64:64" ht="20.100000000000001" customHeight="1">
      <c r="BL108" s="43"/>
    </row>
  </sheetData>
  <mergeCells count="4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E31:H31"/>
    <mergeCell ref="I31:M31"/>
    <mergeCell ref="N31:O31"/>
    <mergeCell ref="S31:W31"/>
    <mergeCell ref="X31:Y31"/>
    <mergeCell ref="AC31:AG31"/>
    <mergeCell ref="AH31:AI31"/>
    <mergeCell ref="AH1:AI1"/>
    <mergeCell ref="AM1:AQ1"/>
    <mergeCell ref="AR1:AS1"/>
    <mergeCell ref="AW1:BA1"/>
    <mergeCell ref="BB1:BC1"/>
    <mergeCell ref="BG1:BK1"/>
    <mergeCell ref="BQ31:BU31"/>
    <mergeCell ref="BV31:BW31"/>
    <mergeCell ref="E60:H60"/>
    <mergeCell ref="I60:M60"/>
    <mergeCell ref="N60:O60"/>
    <mergeCell ref="S60:W60"/>
    <mergeCell ref="X60:Y60"/>
    <mergeCell ref="AC60:AG60"/>
    <mergeCell ref="AH60:AI60"/>
    <mergeCell ref="AM60:AQ60"/>
    <mergeCell ref="AM31:AQ31"/>
    <mergeCell ref="AR31:AS31"/>
    <mergeCell ref="AW31:BA31"/>
    <mergeCell ref="BB31:BC31"/>
    <mergeCell ref="BG31:BK31"/>
    <mergeCell ref="BL31:BM31"/>
    <mergeCell ref="BV60:BW60"/>
    <mergeCell ref="AR60:AS60"/>
    <mergeCell ref="AW60:BA60"/>
    <mergeCell ref="BB60:BC60"/>
    <mergeCell ref="BG60:BK60"/>
    <mergeCell ref="BL60:BM60"/>
    <mergeCell ref="BQ60:BU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abSelected="1" topLeftCell="AT46" zoomScale="70" zoomScaleNormal="70" workbookViewId="0">
      <selection activeCell="AY70" sqref="AY70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3.85546875" style="1" customWidth="1"/>
    <col min="18" max="26" width="11.140625" style="1" customWidth="1"/>
    <col min="27" max="27" width="13.85546875" style="1" customWidth="1"/>
    <col min="28" max="36" width="11.140625" style="1" customWidth="1"/>
    <col min="37" max="37" width="13.85546875" style="1" customWidth="1"/>
    <col min="38" max="46" width="11.140625" style="1" customWidth="1"/>
    <col min="47" max="47" width="13.85546875" style="1" customWidth="1"/>
    <col min="48" max="56" width="11.140625" style="1" customWidth="1"/>
    <col min="57" max="57" width="13.85546875" style="1" customWidth="1"/>
    <col min="58" max="66" width="11.140625" style="1" customWidth="1"/>
    <col min="67" max="67" width="13.85546875" style="1" customWidth="1"/>
    <col min="68" max="76" width="11.140625" style="1" customWidth="1"/>
    <col min="77" max="77" width="13.8554687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4" t="s">
        <v>19</v>
      </c>
      <c r="F1" s="85"/>
      <c r="G1" s="85"/>
      <c r="H1" s="86"/>
      <c r="I1" s="81" t="s">
        <v>21</v>
      </c>
      <c r="J1" s="82"/>
      <c r="K1" s="82"/>
      <c r="L1" s="82"/>
      <c r="M1" s="83"/>
      <c r="N1" s="79">
        <v>0</v>
      </c>
      <c r="O1" s="80"/>
      <c r="P1" s="32"/>
      <c r="Q1" s="77"/>
      <c r="R1" s="77"/>
      <c r="S1" s="81" t="s">
        <v>21</v>
      </c>
      <c r="T1" s="82"/>
      <c r="U1" s="82"/>
      <c r="V1" s="82"/>
      <c r="W1" s="83"/>
      <c r="X1" s="79">
        <v>0.04</v>
      </c>
      <c r="Y1" s="80"/>
      <c r="Z1" s="32"/>
      <c r="AA1" s="78"/>
      <c r="AB1" s="78"/>
      <c r="AC1" s="81" t="s">
        <v>21</v>
      </c>
      <c r="AD1" s="82"/>
      <c r="AE1" s="82"/>
      <c r="AF1" s="82"/>
      <c r="AG1" s="83"/>
      <c r="AH1" s="79">
        <v>0.08</v>
      </c>
      <c r="AI1" s="80"/>
      <c r="AJ1" s="32"/>
      <c r="AK1" s="78"/>
      <c r="AL1" s="78"/>
      <c r="AM1" s="81" t="s">
        <v>21</v>
      </c>
      <c r="AN1" s="82"/>
      <c r="AO1" s="82"/>
      <c r="AP1" s="82"/>
      <c r="AQ1" s="83"/>
      <c r="AR1" s="79">
        <v>0.12</v>
      </c>
      <c r="AS1" s="80"/>
      <c r="AT1" s="32"/>
      <c r="AU1" s="78"/>
      <c r="AV1" s="78"/>
      <c r="AW1" s="81" t="s">
        <v>21</v>
      </c>
      <c r="AX1" s="82"/>
      <c r="AY1" s="82"/>
      <c r="AZ1" s="82"/>
      <c r="BA1" s="83"/>
      <c r="BB1" s="79">
        <v>0.16</v>
      </c>
      <c r="BC1" s="80"/>
      <c r="BD1" s="32"/>
      <c r="BE1" s="78"/>
      <c r="BF1" s="78"/>
      <c r="BG1" s="81" t="s">
        <v>21</v>
      </c>
      <c r="BH1" s="82"/>
      <c r="BI1" s="82"/>
      <c r="BJ1" s="82"/>
      <c r="BK1" s="83"/>
      <c r="BL1" s="79">
        <v>0.2</v>
      </c>
      <c r="BM1" s="80"/>
      <c r="BN1" s="32"/>
      <c r="BO1" s="78"/>
      <c r="BP1" s="78"/>
      <c r="BQ1" s="81" t="s">
        <v>21</v>
      </c>
      <c r="BR1" s="82"/>
      <c r="BS1" s="82"/>
      <c r="BT1" s="82"/>
      <c r="BU1" s="83"/>
      <c r="BV1" s="79">
        <v>0.24</v>
      </c>
      <c r="BW1" s="80"/>
      <c r="BX1" s="32"/>
      <c r="BY1" s="78"/>
      <c r="BZ1" s="78"/>
    </row>
    <row r="2" spans="2:78" ht="20.100000000000001" customHeight="1">
      <c r="B2" s="4" t="s">
        <v>1</v>
      </c>
      <c r="C2" s="5">
        <v>800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5" t="s">
        <v>67</v>
      </c>
      <c r="R2" s="75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5" t="s">
        <v>67</v>
      </c>
      <c r="AB2" s="75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5" t="s">
        <v>67</v>
      </c>
      <c r="AL2" s="75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5" t="s">
        <v>67</v>
      </c>
      <c r="AV2" s="75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5" t="s">
        <v>67</v>
      </c>
      <c r="BF2" s="75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5" t="s">
        <v>67</v>
      </c>
      <c r="BP2" s="75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5" t="s">
        <v>67</v>
      </c>
      <c r="BZ2" s="75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3.5154118339934377</v>
      </c>
      <c r="H3" s="29">
        <f t="shared" ref="H3:H26" si="2">F3*$C$7/$C$5</f>
        <v>35291.690140845072</v>
      </c>
      <c r="I3" s="19">
        <v>0.3538</v>
      </c>
      <c r="J3" s="19">
        <v>1.2999999999999999E-2</v>
      </c>
      <c r="K3" s="19">
        <v>1.2470000000000001</v>
      </c>
      <c r="L3" s="19">
        <f t="shared" ref="L3:L26" si="3">K3/$C$14</f>
        <v>0.98761424155193789</v>
      </c>
      <c r="M3" s="19">
        <f t="shared" ref="M3:M25" si="4">4*PI()^2*$C$13*SQRT($C$11*$C$2)*($C$7*I3*K3)^2</f>
        <v>9.2730945835677286E-2</v>
      </c>
      <c r="N3" s="19">
        <f t="shared" ref="N3:N25" si="5">4*PI()^2*N$1*SQRT($C$11*$C$2)*($C$7*I3*K3)^2</f>
        <v>0</v>
      </c>
      <c r="O3" s="19">
        <f t="shared" ref="O3:O25" si="6">M3+N3</f>
        <v>9.2730945835677286E-2</v>
      </c>
      <c r="P3" s="36">
        <f t="shared" ref="P3:P25" si="7">2*PI()^2*N$1*2*SQRT($C$2*$C$11)*J3*$C$7^2*K3^2/SQRT(2)</f>
        <v>0</v>
      </c>
      <c r="Q3" s="17">
        <f t="shared" ref="Q3:Q7" si="8">0.5926*0.5*$C$6*$F3^3*($C$7*I3*2+$C$7)*$C$8</f>
        <v>2.473809265953768</v>
      </c>
      <c r="R3" s="76">
        <f t="shared" ref="R3:R26" si="9">N3/Q3</f>
        <v>0</v>
      </c>
      <c r="S3" s="26">
        <v>0.28570000000000001</v>
      </c>
      <c r="T3" s="20">
        <v>1.2999999999999999E-2</v>
      </c>
      <c r="U3" s="19">
        <v>1.258</v>
      </c>
      <c r="V3" s="19">
        <f t="shared" ref="V3:V26" si="10">U3/$C$14</f>
        <v>0.99632615547100056</v>
      </c>
      <c r="W3" s="19">
        <f t="shared" ref="W3:W25" si="11">4*PI()^2*$C$13*SQRT($C$11*$C$2)*($C$7*S3*U3)^2</f>
        <v>6.1540056182210687E-2</v>
      </c>
      <c r="X3" s="19">
        <f t="shared" ref="X3:X25" si="12">4*PI()^2*X$1*SQRT($C$11*$C$2)*($C$7*S3*U3)^2</f>
        <v>0.12308011236442137</v>
      </c>
      <c r="Y3" s="19">
        <f t="shared" ref="Y3:Y25" si="13">W3+X3</f>
        <v>0.18462016854663205</v>
      </c>
      <c r="Z3" s="36">
        <f t="shared" ref="Z3:Z25" si="14">2*PI()^2*X$1*2*SQRT($C$2*$C$11)*T3*$C$7^2*U3^2/SQRT(2)</f>
        <v>1.3861038115730948E-2</v>
      </c>
      <c r="AA3" s="17">
        <f t="shared" ref="AA3:AA7" si="15">0.5926*0.5*$C$6*$F3^3*($C$7*S3*2+$C$7)*$C$8</f>
        <v>2.276495596462726</v>
      </c>
      <c r="AB3" s="76">
        <f t="shared" ref="AB3:AB26" si="16">X3/AA3</f>
        <v>5.4065605290722386E-2</v>
      </c>
      <c r="AC3" s="26">
        <v>0.18870000000000001</v>
      </c>
      <c r="AD3" s="20">
        <v>0.127</v>
      </c>
      <c r="AE3" s="19">
        <v>0.84699999999999998</v>
      </c>
      <c r="AF3" s="19">
        <f t="shared" ref="AF3:AF26" si="17">AE3/$C$14</f>
        <v>0.67081737176783585</v>
      </c>
      <c r="AG3" s="19">
        <f t="shared" ref="AG3:AG25" si="18">4*PI()^2*$C$13*SQRT($C$11*$C$2)*($C$7*AC3*AE3)^2</f>
        <v>1.2169892623237595E-2</v>
      </c>
      <c r="AH3" s="19">
        <f t="shared" ref="AH3:AH25" si="19">4*PI()^2*AH$1*SQRT($C$11*$C$2)*($C$7*AC3*AE3)^2</f>
        <v>4.867957049295038E-2</v>
      </c>
      <c r="AI3" s="19">
        <f t="shared" ref="AI3:AI25" si="20">AG3+AH3</f>
        <v>6.0849463116187975E-2</v>
      </c>
      <c r="AJ3" s="36">
        <f t="shared" ref="AJ3:AJ25" si="21">2*PI()^2*AH$1*2*SQRT($C$2*$C$11)*AD3*$C$7^2*AE3^2/SQRT(2)</f>
        <v>0.12276983171060379</v>
      </c>
      <c r="AK3" s="17">
        <f t="shared" ref="AK3:AK7" si="22">0.5926*0.5*$C$6*$F3^3*($C$7*AC3*2+$C$7)*$C$8</f>
        <v>1.9954467573932539</v>
      </c>
      <c r="AL3" s="76">
        <f t="shared" ref="AL3:AL26" si="23">AH3/AK3</f>
        <v>2.4395324161163186E-2</v>
      </c>
      <c r="AM3" s="26">
        <v>0.43120000000000003</v>
      </c>
      <c r="AN3" s="20">
        <v>2.3E-2</v>
      </c>
      <c r="AO3" s="19">
        <v>1.083</v>
      </c>
      <c r="AP3" s="19">
        <f t="shared" ref="AP3:AP26" si="24">AO3/$C$14</f>
        <v>0.85772752494045601</v>
      </c>
      <c r="AQ3" s="19">
        <f t="shared" ref="AQ3:AQ25" si="25">4*PI()^2*$C$13*SQRT($C$11*$C$2)*($C$7*AM3*AO3)^2</f>
        <v>0.10389401812178048</v>
      </c>
      <c r="AR3" s="19">
        <f t="shared" ref="AR3:AR25" si="26">4*PI()^2*AR$1*SQRT($C$11*$C$2)*($C$7*AM3*AO3)^2</f>
        <v>0.62336410873068282</v>
      </c>
      <c r="AS3" s="19">
        <f t="shared" ref="AS3:AS25" si="27">AQ3+AR3</f>
        <v>0.72725812685246327</v>
      </c>
      <c r="AT3" s="36">
        <f t="shared" ref="AT3:AT25" si="28">2*PI()^2*AR$1*2*SQRT($C$2*$C$11)*AN3*$C$7^2*AO3^2/SQRT(2)</f>
        <v>5.452518241974548E-2</v>
      </c>
      <c r="AU3" s="17">
        <f t="shared" ref="AU3:AU7" si="29">0.5926*0.5*$C$6*$F3^3*($C$7*AM3*2+$C$7)*$C$8</f>
        <v>2.6980688550669347</v>
      </c>
      <c r="AV3" s="76">
        <f t="shared" ref="AV3:AV26" si="30">AR3/AU3</f>
        <v>0.23104084521787274</v>
      </c>
      <c r="AW3" s="26">
        <v>0</v>
      </c>
      <c r="AX3" s="20">
        <v>0</v>
      </c>
      <c r="AY3" s="19">
        <v>0</v>
      </c>
      <c r="AZ3" s="19">
        <f t="shared" ref="AZ3:AZ26" si="31">AY3/$C$14</f>
        <v>0</v>
      </c>
      <c r="BA3" s="19">
        <f t="shared" ref="BA3:BA25" si="32">4*PI()^2*$C$13*SQRT($C$11*$C$2)*($C$7*AW3*AY3)^2</f>
        <v>0</v>
      </c>
      <c r="BB3" s="19">
        <f t="shared" ref="BB3:BB25" si="33">4*PI()^2*BB$1*SQRT($C$11*$C$2)*($C$7*AW3*AY3)^2</f>
        <v>0</v>
      </c>
      <c r="BC3" s="19">
        <f t="shared" ref="BC3:BC25" si="34">BA3+BB3</f>
        <v>0</v>
      </c>
      <c r="BD3" s="36">
        <f t="shared" ref="BD3:BD25" si="35">2*PI()^2*BB$1*2*SQRT($C$2*$C$11)*AX3*$C$7^2*AY3^2/SQRT(2)</f>
        <v>0</v>
      </c>
      <c r="BE3" s="17">
        <f t="shared" ref="BE3:BE7" si="36">0.5926*0.5*$C$6*$F3^3*($C$7*AW3*2+$C$7)*$C$8</f>
        <v>1.4487053560282079</v>
      </c>
      <c r="BF3" s="76">
        <f t="shared" ref="BF3:BF26" si="37">BB3/BE3</f>
        <v>0</v>
      </c>
      <c r="BG3" s="22">
        <v>0</v>
      </c>
      <c r="BH3" s="19">
        <v>0</v>
      </c>
      <c r="BI3" s="19">
        <v>0</v>
      </c>
      <c r="BJ3" s="19">
        <f t="shared" ref="BJ3:BJ26" si="38">BI3/$C$14</f>
        <v>0</v>
      </c>
      <c r="BK3" s="19">
        <f t="shared" ref="BK3:BK25" si="39">4*PI()^2*$C$13*SQRT($C$11*$C$2)*($C$7*BG3*BI3)^2</f>
        <v>0</v>
      </c>
      <c r="BL3" s="19">
        <f t="shared" ref="BL3:BL25" si="40">4*PI()^2*BL$1*SQRT($C$11*$C$2)*($C$7*BG3*BI3)^2</f>
        <v>0</v>
      </c>
      <c r="BM3" s="19">
        <f t="shared" ref="BM3:BM25" si="41">BK3+BL3</f>
        <v>0</v>
      </c>
      <c r="BN3" s="36">
        <f t="shared" ref="BN3:BN25" si="42">2*PI()^2*BL$1*2*SQRT($C$2*$C$11)*BH3*$C$7^2*BI3^2/SQRT(2)</f>
        <v>0</v>
      </c>
      <c r="BO3" s="17">
        <f t="shared" ref="BO3:BO7" si="43">0.5926*0.5*$C$6*$F3^3*($C$7*BG3*2+$C$7)*$C$8</f>
        <v>1.4487053560282079</v>
      </c>
      <c r="BP3" s="76">
        <f t="shared" ref="BP3:BP26" si="44">BL3/BO3</f>
        <v>0</v>
      </c>
      <c r="BQ3" s="26">
        <v>0</v>
      </c>
      <c r="BR3" s="20">
        <v>0</v>
      </c>
      <c r="BS3" s="19">
        <v>0</v>
      </c>
      <c r="BT3" s="19">
        <f t="shared" ref="BT3:BT26" si="45">BS3/$C$14</f>
        <v>0</v>
      </c>
      <c r="BU3" s="19">
        <f t="shared" ref="BU3:BU25" si="46">4*PI()^2*$C$13*SQRT($C$11*$C$2)*($C$7*BQ3*BS3)^2</f>
        <v>0</v>
      </c>
      <c r="BV3" s="19">
        <f t="shared" ref="BV3:BV25" si="47">4*PI()^2*BV$1*SQRT($C$11*$C$2)*($C$7*BQ3*BS3)^2</f>
        <v>0</v>
      </c>
      <c r="BW3" s="19">
        <f t="shared" ref="BW3:BW25" si="48">BU3+BV3</f>
        <v>0</v>
      </c>
      <c r="BX3" s="36">
        <f t="shared" ref="BX3:BX25" si="49">2*PI()^2*BV$1*2*SQRT($C$2*$C$11)*BR3*$C$7^2*BS3^2/SQRT(2)</f>
        <v>0</v>
      </c>
      <c r="BY3" s="17">
        <f t="shared" ref="BY3:BY7" si="50">0.5926*0.5*$C$6*$F3^3*($C$7*BQ3*2+$C$7)*$C$8</f>
        <v>1.4487053560282079</v>
      </c>
      <c r="BZ3" s="76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3.8717637685087376</v>
      </c>
      <c r="H4" s="29">
        <f t="shared" si="2"/>
        <v>38869.15492957746</v>
      </c>
      <c r="I4" s="19">
        <v>0.629</v>
      </c>
      <c r="J4" s="19">
        <v>1.7000000000000001E-2</v>
      </c>
      <c r="K4" s="19">
        <v>1.1830000000000001</v>
      </c>
      <c r="L4" s="19">
        <f t="shared" si="3"/>
        <v>0.93692674238648155</v>
      </c>
      <c r="M4" s="19">
        <f t="shared" si="4"/>
        <v>0.26378306218631764</v>
      </c>
      <c r="N4" s="19">
        <f t="shared" si="5"/>
        <v>0</v>
      </c>
      <c r="O4" s="19">
        <f t="shared" si="6"/>
        <v>0.26378306218631764</v>
      </c>
      <c r="P4" s="36">
        <f t="shared" si="7"/>
        <v>0</v>
      </c>
      <c r="Q4" s="17">
        <f t="shared" si="8"/>
        <v>4.3702061771253558</v>
      </c>
      <c r="R4" s="76">
        <f t="shared" si="9"/>
        <v>0</v>
      </c>
      <c r="S4" s="26">
        <v>0.48060000000000003</v>
      </c>
      <c r="T4" s="20">
        <v>1.6E-2</v>
      </c>
      <c r="U4" s="20">
        <v>1.198</v>
      </c>
      <c r="V4" s="19">
        <f t="shared" si="10"/>
        <v>0.94880662500338531</v>
      </c>
      <c r="W4" s="19">
        <f t="shared" si="11"/>
        <v>0.1579273305177023</v>
      </c>
      <c r="X4" s="19">
        <f t="shared" si="12"/>
        <v>0.3158546610354046</v>
      </c>
      <c r="Y4" s="19">
        <f t="shared" si="13"/>
        <v>0.47378199155310691</v>
      </c>
      <c r="Z4" s="36">
        <f t="shared" si="14"/>
        <v>1.5471226419016245E-2</v>
      </c>
      <c r="AA4" s="17">
        <f t="shared" si="15"/>
        <v>3.7957698647379305</v>
      </c>
      <c r="AB4" s="76">
        <f t="shared" si="16"/>
        <v>8.3212279008177431E-2</v>
      </c>
      <c r="AC4" s="26">
        <v>0.39610000000000001</v>
      </c>
      <c r="AD4" s="20">
        <v>1.7000000000000001E-2</v>
      </c>
      <c r="AE4" s="20">
        <v>1.2190000000000001</v>
      </c>
      <c r="AF4" s="19">
        <f t="shared" si="17"/>
        <v>0.96543846066705075</v>
      </c>
      <c r="AG4" s="19">
        <f t="shared" si="18"/>
        <v>0.11106909199275657</v>
      </c>
      <c r="AH4" s="19">
        <f t="shared" si="19"/>
        <v>0.44427636797102626</v>
      </c>
      <c r="AI4" s="19">
        <f t="shared" si="20"/>
        <v>0.55534545996378282</v>
      </c>
      <c r="AJ4" s="36">
        <f t="shared" si="21"/>
        <v>3.4039051623852144E-2</v>
      </c>
      <c r="AK4" s="17">
        <f t="shared" si="22"/>
        <v>3.4686818027653068</v>
      </c>
      <c r="AL4" s="76">
        <f t="shared" si="23"/>
        <v>0.12808219180463301</v>
      </c>
      <c r="AM4" s="26">
        <v>0.69059999999999999</v>
      </c>
      <c r="AN4" s="20">
        <v>2.1999999999999999E-2</v>
      </c>
      <c r="AO4" s="20">
        <v>1.079</v>
      </c>
      <c r="AP4" s="19">
        <f t="shared" si="24"/>
        <v>0.85455955624261493</v>
      </c>
      <c r="AQ4" s="19">
        <f t="shared" si="25"/>
        <v>0.26452831332207255</v>
      </c>
      <c r="AR4" s="19">
        <f t="shared" si="26"/>
        <v>1.5871698799324352</v>
      </c>
      <c r="AS4" s="19">
        <f t="shared" si="27"/>
        <v>1.8516981932545078</v>
      </c>
      <c r="AT4" s="36">
        <f t="shared" si="28"/>
        <v>5.1769974152712984E-2</v>
      </c>
      <c r="AU4" s="17">
        <f t="shared" si="29"/>
        <v>4.6086514388710791</v>
      </c>
      <c r="AV4" s="76">
        <f t="shared" si="30"/>
        <v>0.34438922122546622</v>
      </c>
      <c r="AW4" s="26">
        <v>0.31730000000000003</v>
      </c>
      <c r="AX4" s="20">
        <v>1.2999999999999999E-2</v>
      </c>
      <c r="AY4" s="20">
        <v>1.24</v>
      </c>
      <c r="AZ4" s="19">
        <f t="shared" si="31"/>
        <v>0.98207029633071596</v>
      </c>
      <c r="BA4" s="19">
        <f t="shared" si="32"/>
        <v>7.3749595039411101E-2</v>
      </c>
      <c r="BB4" s="19">
        <f t="shared" si="33"/>
        <v>0.5899967603152888</v>
      </c>
      <c r="BC4" s="19">
        <f t="shared" si="34"/>
        <v>0.66374635535469995</v>
      </c>
      <c r="BD4" s="36">
        <f t="shared" si="35"/>
        <v>5.3868866489438415E-2</v>
      </c>
      <c r="BE4" s="17">
        <f t="shared" si="36"/>
        <v>3.1636576692334391</v>
      </c>
      <c r="BF4" s="76">
        <f t="shared" si="37"/>
        <v>0.18649197289991437</v>
      </c>
      <c r="BG4" s="26">
        <v>0</v>
      </c>
      <c r="BH4" s="20">
        <v>0</v>
      </c>
      <c r="BI4" s="20">
        <v>0</v>
      </c>
      <c r="BJ4" s="19">
        <f t="shared" si="38"/>
        <v>0</v>
      </c>
      <c r="BK4" s="19">
        <f t="shared" si="39"/>
        <v>0</v>
      </c>
      <c r="BL4" s="19">
        <f t="shared" si="40"/>
        <v>0</v>
      </c>
      <c r="BM4" s="19">
        <f t="shared" si="41"/>
        <v>0</v>
      </c>
      <c r="BN4" s="36">
        <f t="shared" si="42"/>
        <v>0</v>
      </c>
      <c r="BO4" s="17">
        <f t="shared" si="43"/>
        <v>1.9354323193646394</v>
      </c>
      <c r="BP4" s="76">
        <f t="shared" si="44"/>
        <v>0</v>
      </c>
      <c r="BQ4" s="26">
        <v>0</v>
      </c>
      <c r="BR4" s="20">
        <v>0</v>
      </c>
      <c r="BS4" s="20">
        <v>0</v>
      </c>
      <c r="BT4" s="19">
        <f t="shared" si="45"/>
        <v>0</v>
      </c>
      <c r="BU4" s="19">
        <f t="shared" si="46"/>
        <v>0</v>
      </c>
      <c r="BV4" s="19">
        <f t="shared" si="47"/>
        <v>0</v>
      </c>
      <c r="BW4" s="19">
        <f t="shared" si="48"/>
        <v>0</v>
      </c>
      <c r="BX4" s="36">
        <f t="shared" si="49"/>
        <v>0</v>
      </c>
      <c r="BY4" s="17">
        <f t="shared" si="50"/>
        <v>1.9354323193646394</v>
      </c>
      <c r="BZ4" s="76">
        <f t="shared" si="51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4.2281157030240379</v>
      </c>
      <c r="H5" s="29">
        <f t="shared" si="2"/>
        <v>42446.619718309856</v>
      </c>
      <c r="I5" s="19">
        <v>0.84889999999999999</v>
      </c>
      <c r="J5" s="19">
        <v>2.1999999999999999E-2</v>
      </c>
      <c r="K5" s="19">
        <v>1.2130000000000001</v>
      </c>
      <c r="L5" s="19">
        <f t="shared" si="3"/>
        <v>0.96068650762028918</v>
      </c>
      <c r="M5" s="19">
        <f t="shared" si="4"/>
        <v>0.5051388768909908</v>
      </c>
      <c r="N5" s="19">
        <f t="shared" si="5"/>
        <v>0</v>
      </c>
      <c r="O5" s="19">
        <f t="shared" si="6"/>
        <v>0.5051388768909908</v>
      </c>
      <c r="P5" s="36">
        <f t="shared" si="7"/>
        <v>0</v>
      </c>
      <c r="Q5" s="17">
        <f t="shared" si="8"/>
        <v>6.799888241535835</v>
      </c>
      <c r="R5" s="76">
        <f t="shared" si="9"/>
        <v>0</v>
      </c>
      <c r="S5" s="26">
        <v>0.76910000000000001</v>
      </c>
      <c r="T5" s="20">
        <v>2.1999999999999999E-2</v>
      </c>
      <c r="U5" s="20">
        <v>1.1910000000000001</v>
      </c>
      <c r="V5" s="19">
        <f t="shared" si="10"/>
        <v>0.9432626797821636</v>
      </c>
      <c r="W5" s="19">
        <f t="shared" si="11"/>
        <v>0.39972864471015968</v>
      </c>
      <c r="X5" s="19">
        <f t="shared" si="12"/>
        <v>0.79945728942031935</v>
      </c>
      <c r="Y5" s="19">
        <f t="shared" si="13"/>
        <v>1.1991859341304791</v>
      </c>
      <c r="Z5" s="36">
        <f t="shared" si="14"/>
        <v>2.1025064027726928E-2</v>
      </c>
      <c r="AA5" s="17">
        <f t="shared" si="15"/>
        <v>6.3976115111076641</v>
      </c>
      <c r="AB5" s="76">
        <f t="shared" si="16"/>
        <v>0.12496183740326922</v>
      </c>
      <c r="AC5" s="26">
        <v>0.64790000000000003</v>
      </c>
      <c r="AD5" s="20">
        <v>1.0999999999999999E-2</v>
      </c>
      <c r="AE5" s="20">
        <v>1.1850000000000001</v>
      </c>
      <c r="AF5" s="19">
        <f t="shared" si="17"/>
        <v>0.93851072673540203</v>
      </c>
      <c r="AG5" s="19">
        <f t="shared" si="18"/>
        <v>0.28082048559468481</v>
      </c>
      <c r="AH5" s="19">
        <f t="shared" si="19"/>
        <v>1.1232819423787392</v>
      </c>
      <c r="AI5" s="19">
        <f t="shared" si="20"/>
        <v>1.404102427973424</v>
      </c>
      <c r="AJ5" s="36">
        <f t="shared" si="21"/>
        <v>2.0813758192273879E-2</v>
      </c>
      <c r="AK5" s="17">
        <f t="shared" si="22"/>
        <v>5.7866348227881863</v>
      </c>
      <c r="AL5" s="76">
        <f t="shared" si="23"/>
        <v>0.19411661125654131</v>
      </c>
      <c r="AM5" s="26">
        <v>0.78400000000000003</v>
      </c>
      <c r="AN5" s="20">
        <v>2.9000000000000001E-2</v>
      </c>
      <c r="AO5" s="20">
        <v>1.147</v>
      </c>
      <c r="AP5" s="19">
        <f t="shared" si="24"/>
        <v>0.90841502410591235</v>
      </c>
      <c r="AQ5" s="19">
        <f t="shared" si="25"/>
        <v>0.38524329308575467</v>
      </c>
      <c r="AR5" s="19">
        <f t="shared" si="26"/>
        <v>2.3114597585145278</v>
      </c>
      <c r="AS5" s="19">
        <f t="shared" si="27"/>
        <v>2.6967030516002826</v>
      </c>
      <c r="AT5" s="36">
        <f t="shared" si="28"/>
        <v>7.7114706796773833E-2</v>
      </c>
      <c r="AU5" s="17">
        <f t="shared" si="29"/>
        <v>6.4727233317013955</v>
      </c>
      <c r="AV5" s="76">
        <f t="shared" si="30"/>
        <v>0.35710776439241787</v>
      </c>
      <c r="AW5" s="26">
        <v>0.55249999999999999</v>
      </c>
      <c r="AX5" s="20">
        <v>1.2E-2</v>
      </c>
      <c r="AY5" s="20">
        <v>1.1850000000000001</v>
      </c>
      <c r="AZ5" s="19">
        <f t="shared" si="31"/>
        <v>0.93851072673540203</v>
      </c>
      <c r="BA5" s="19">
        <f t="shared" si="32"/>
        <v>0.20421018126334212</v>
      </c>
      <c r="BB5" s="19">
        <f t="shared" si="33"/>
        <v>1.6336814501067369</v>
      </c>
      <c r="BC5" s="19">
        <f t="shared" si="34"/>
        <v>1.837891631370079</v>
      </c>
      <c r="BD5" s="36">
        <f t="shared" si="35"/>
        <v>4.5411836055870292E-2</v>
      </c>
      <c r="BE5" s="17">
        <f t="shared" si="36"/>
        <v>5.3057175285169142</v>
      </c>
      <c r="BF5" s="76">
        <f t="shared" si="37"/>
        <v>0.30790961662133443</v>
      </c>
      <c r="BG5" s="26">
        <v>0.39229999999999998</v>
      </c>
      <c r="BH5" s="20">
        <v>1.4E-2</v>
      </c>
      <c r="BI5" s="20">
        <v>1.2290000000000001</v>
      </c>
      <c r="BJ5" s="19">
        <f t="shared" si="38"/>
        <v>0.97335838241165329</v>
      </c>
      <c r="BK5" s="19">
        <f t="shared" si="39"/>
        <v>0.11074305690977311</v>
      </c>
      <c r="BL5" s="19">
        <f t="shared" si="40"/>
        <v>1.1074305690977311</v>
      </c>
      <c r="BM5" s="19">
        <f t="shared" si="41"/>
        <v>1.2181736260075042</v>
      </c>
      <c r="BN5" s="36">
        <f t="shared" si="42"/>
        <v>7.1234918052136331E-2</v>
      </c>
      <c r="BO5" s="17">
        <f t="shared" si="43"/>
        <v>4.4981394305896849</v>
      </c>
      <c r="BP5" s="76">
        <f t="shared" si="44"/>
        <v>0.24619747479738577</v>
      </c>
      <c r="BQ5" s="26">
        <v>0.34589999999999999</v>
      </c>
      <c r="BR5" s="20">
        <v>1.2E-2</v>
      </c>
      <c r="BS5" s="20">
        <v>1.242</v>
      </c>
      <c r="BT5" s="19">
        <f t="shared" si="45"/>
        <v>0.98365428067963656</v>
      </c>
      <c r="BU5" s="19">
        <f t="shared" si="46"/>
        <v>8.792663263736665E-2</v>
      </c>
      <c r="BV5" s="19">
        <f t="shared" si="47"/>
        <v>1.0551195916483997</v>
      </c>
      <c r="BW5" s="19">
        <f t="shared" si="48"/>
        <v>1.1430462242857664</v>
      </c>
      <c r="BX5" s="36">
        <f t="shared" si="49"/>
        <v>7.4828460688658324E-2</v>
      </c>
      <c r="BY5" s="17">
        <f t="shared" si="50"/>
        <v>4.2642341637743071</v>
      </c>
      <c r="BZ5" s="76">
        <f t="shared" si="51"/>
        <v>0.24743472124769647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4.5844676375393387</v>
      </c>
      <c r="H6" s="29">
        <f t="shared" si="2"/>
        <v>46024.084507042258</v>
      </c>
      <c r="I6" s="19">
        <v>0.86890000000000001</v>
      </c>
      <c r="J6" s="19">
        <v>1.6E-2</v>
      </c>
      <c r="K6" s="19">
        <v>1.2450000000000001</v>
      </c>
      <c r="L6" s="19">
        <f t="shared" si="3"/>
        <v>0.9860302572030174</v>
      </c>
      <c r="M6" s="19">
        <f t="shared" si="4"/>
        <v>0.55751226066980908</v>
      </c>
      <c r="N6" s="19">
        <f t="shared" si="5"/>
        <v>0</v>
      </c>
      <c r="O6" s="19">
        <f t="shared" si="6"/>
        <v>0.55751226066980908</v>
      </c>
      <c r="P6" s="36">
        <f t="shared" si="7"/>
        <v>0</v>
      </c>
      <c r="Q6" s="17">
        <f t="shared" si="8"/>
        <v>8.7967021594884383</v>
      </c>
      <c r="R6" s="76">
        <f t="shared" si="9"/>
        <v>0</v>
      </c>
      <c r="S6" s="26">
        <v>0.85019999999999996</v>
      </c>
      <c r="T6" s="20">
        <v>1.9E-2</v>
      </c>
      <c r="U6" s="20">
        <v>1.2509999999999999</v>
      </c>
      <c r="V6" s="19">
        <f t="shared" si="10"/>
        <v>0.99078221024977875</v>
      </c>
      <c r="W6" s="19">
        <f t="shared" si="11"/>
        <v>0.53893072770434947</v>
      </c>
      <c r="X6" s="19">
        <f t="shared" si="12"/>
        <v>1.0778614554086989</v>
      </c>
      <c r="Y6" s="19">
        <f t="shared" si="13"/>
        <v>1.6167921831130485</v>
      </c>
      <c r="Z6" s="36">
        <f t="shared" si="14"/>
        <v>2.0033615932070887E-2</v>
      </c>
      <c r="AA6" s="17">
        <f t="shared" si="15"/>
        <v>8.6765339000228554</v>
      </c>
      <c r="AB6" s="76">
        <f t="shared" si="16"/>
        <v>0.12422719346556806</v>
      </c>
      <c r="AC6" s="26">
        <v>0.76300000000000001</v>
      </c>
      <c r="AD6" s="20">
        <v>1.7000000000000001E-2</v>
      </c>
      <c r="AE6" s="20">
        <v>1.234</v>
      </c>
      <c r="AF6" s="19">
        <f t="shared" si="17"/>
        <v>0.9773183432839545</v>
      </c>
      <c r="AG6" s="19">
        <f t="shared" si="18"/>
        <v>0.42233348946319754</v>
      </c>
      <c r="AH6" s="19">
        <f t="shared" si="19"/>
        <v>1.6893339578527902</v>
      </c>
      <c r="AI6" s="19">
        <f t="shared" si="20"/>
        <v>2.1116674473159875</v>
      </c>
      <c r="AJ6" s="36">
        <f t="shared" si="21"/>
        <v>3.488191822970494E-2</v>
      </c>
      <c r="AK6" s="17">
        <f t="shared" si="22"/>
        <v>8.1161770965256022</v>
      </c>
      <c r="AL6" s="76">
        <f t="shared" si="23"/>
        <v>0.20814404833230726</v>
      </c>
      <c r="AM6" s="26">
        <v>0.87890000000000001</v>
      </c>
      <c r="AN6" s="20">
        <v>1.4E-2</v>
      </c>
      <c r="AO6" s="20">
        <v>1.196</v>
      </c>
      <c r="AP6" s="19">
        <f t="shared" si="24"/>
        <v>0.94722264065446471</v>
      </c>
      <c r="AQ6" s="19">
        <f t="shared" si="25"/>
        <v>0.52640185818927798</v>
      </c>
      <c r="AR6" s="19">
        <f t="shared" si="26"/>
        <v>3.1584111491356675</v>
      </c>
      <c r="AS6" s="19">
        <f t="shared" si="27"/>
        <v>3.6848130073249452</v>
      </c>
      <c r="AT6" s="36">
        <f t="shared" si="28"/>
        <v>4.0476483308039678E-2</v>
      </c>
      <c r="AU6" s="17">
        <f t="shared" si="29"/>
        <v>8.8609632608069315</v>
      </c>
      <c r="AV6" s="76">
        <f t="shared" si="30"/>
        <v>0.35644106133536141</v>
      </c>
      <c r="AW6" s="26">
        <v>0.70150000000000001</v>
      </c>
      <c r="AX6" s="20">
        <v>1.7000000000000001E-2</v>
      </c>
      <c r="AY6" s="20">
        <v>1.2230000000000001</v>
      </c>
      <c r="AZ6" s="19">
        <f t="shared" si="31"/>
        <v>0.96860642936489172</v>
      </c>
      <c r="BA6" s="19">
        <f t="shared" si="32"/>
        <v>0.35065851574869072</v>
      </c>
      <c r="BB6" s="19">
        <f t="shared" si="33"/>
        <v>2.8052681259895258</v>
      </c>
      <c r="BC6" s="19">
        <f t="shared" si="34"/>
        <v>3.1559266417382164</v>
      </c>
      <c r="BD6" s="36">
        <f t="shared" si="35"/>
        <v>6.8525616279690713E-2</v>
      </c>
      <c r="BE6" s="17">
        <f t="shared" si="36"/>
        <v>7.7209713234168742</v>
      </c>
      <c r="BF6" s="76">
        <f t="shared" si="37"/>
        <v>0.36333098628166766</v>
      </c>
      <c r="BG6" s="26">
        <v>0.56969999999999998</v>
      </c>
      <c r="BH6" s="20">
        <v>1.2999999999999999E-2</v>
      </c>
      <c r="BI6" s="20">
        <v>1.2130000000000001</v>
      </c>
      <c r="BJ6" s="19">
        <f t="shared" si="38"/>
        <v>0.96068650762028918</v>
      </c>
      <c r="BK6" s="19">
        <f t="shared" si="39"/>
        <v>0.22750459152120975</v>
      </c>
      <c r="BL6" s="19">
        <f t="shared" si="40"/>
        <v>2.2750459152120972</v>
      </c>
      <c r="BM6" s="19">
        <f t="shared" si="41"/>
        <v>2.5025505067333071</v>
      </c>
      <c r="BN6" s="36">
        <f t="shared" si="42"/>
        <v>6.4435630379892778E-2</v>
      </c>
      <c r="BO6" s="17">
        <f t="shared" si="43"/>
        <v>6.874010008039142</v>
      </c>
      <c r="BP6" s="76">
        <f t="shared" si="44"/>
        <v>0.33096342783199839</v>
      </c>
      <c r="BQ6" s="26">
        <v>0.4894</v>
      </c>
      <c r="BR6" s="20">
        <v>2.1000000000000001E-2</v>
      </c>
      <c r="BS6" s="20">
        <v>1.23</v>
      </c>
      <c r="BT6" s="19">
        <f t="shared" si="45"/>
        <v>0.97415037458611342</v>
      </c>
      <c r="BU6" s="19">
        <f t="shared" si="46"/>
        <v>0.17262920810639631</v>
      </c>
      <c r="BV6" s="19">
        <f t="shared" si="47"/>
        <v>2.0715504972767556</v>
      </c>
      <c r="BW6" s="19">
        <f t="shared" si="48"/>
        <v>2.2441797053831518</v>
      </c>
      <c r="BX6" s="36">
        <f t="shared" si="49"/>
        <v>0.12843159947190169</v>
      </c>
      <c r="BY6" s="17">
        <f t="shared" si="50"/>
        <v>6.357993364451648</v>
      </c>
      <c r="BZ6" s="76">
        <f t="shared" si="51"/>
        <v>0.32581828550798098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4.9408195720546395</v>
      </c>
      <c r="H7" s="29">
        <f t="shared" si="2"/>
        <v>49601.549295774654</v>
      </c>
      <c r="I7" s="19">
        <v>0.91200000000000003</v>
      </c>
      <c r="J7" s="19">
        <v>2.3E-2</v>
      </c>
      <c r="K7" s="19">
        <v>1.234</v>
      </c>
      <c r="L7" s="19">
        <f t="shared" si="3"/>
        <v>0.9773183432839545</v>
      </c>
      <c r="M7" s="19">
        <f t="shared" si="4"/>
        <v>0.60338723954741269</v>
      </c>
      <c r="N7" s="19">
        <f t="shared" si="5"/>
        <v>0</v>
      </c>
      <c r="O7" s="19">
        <f t="shared" si="6"/>
        <v>0.60338723954741269</v>
      </c>
      <c r="P7" s="36">
        <f t="shared" si="7"/>
        <v>0</v>
      </c>
      <c r="Q7" s="17">
        <f t="shared" si="8"/>
        <v>11.358294137858199</v>
      </c>
      <c r="R7" s="76">
        <f t="shared" si="9"/>
        <v>0</v>
      </c>
      <c r="S7" s="26">
        <v>0.85089999999999999</v>
      </c>
      <c r="T7" s="20">
        <v>1.9E-2</v>
      </c>
      <c r="U7" s="20">
        <v>1.2470000000000001</v>
      </c>
      <c r="V7" s="19">
        <f t="shared" si="10"/>
        <v>0.98761424155193789</v>
      </c>
      <c r="W7" s="19">
        <f t="shared" si="11"/>
        <v>0.53637197678273241</v>
      </c>
      <c r="X7" s="19">
        <f t="shared" si="12"/>
        <v>1.0727439535654648</v>
      </c>
      <c r="Y7" s="19">
        <f t="shared" si="13"/>
        <v>1.6091159303481972</v>
      </c>
      <c r="Z7" s="36">
        <f t="shared" si="14"/>
        <v>1.9905708096616955E-2</v>
      </c>
      <c r="AA7" s="17">
        <f t="shared" si="15"/>
        <v>10.86679854874833</v>
      </c>
      <c r="AB7" s="76">
        <f t="shared" si="16"/>
        <v>9.8717570658289844E-2</v>
      </c>
      <c r="AC7" s="26">
        <v>0.81399999999999995</v>
      </c>
      <c r="AD7" s="20">
        <v>2.5999999999999999E-2</v>
      </c>
      <c r="AE7" s="20">
        <v>1.28</v>
      </c>
      <c r="AF7" s="19">
        <f t="shared" si="17"/>
        <v>1.0137499833091261</v>
      </c>
      <c r="AG7" s="19">
        <f t="shared" si="18"/>
        <v>0.51718375436805664</v>
      </c>
      <c r="AH7" s="19">
        <f t="shared" si="19"/>
        <v>2.0687350174722265</v>
      </c>
      <c r="AI7" s="19">
        <f t="shared" si="20"/>
        <v>2.5859187718402832</v>
      </c>
      <c r="AJ7" s="36">
        <f t="shared" si="21"/>
        <v>5.7400332242648219E-2</v>
      </c>
      <c r="AK7" s="17">
        <f t="shared" si="22"/>
        <v>10.569970607043677</v>
      </c>
      <c r="AL7" s="76">
        <f t="shared" si="23"/>
        <v>0.19571814287673148</v>
      </c>
      <c r="AM7" s="26">
        <v>0.93430000000000002</v>
      </c>
      <c r="AN7" s="20">
        <v>1.4999999999999999E-2</v>
      </c>
      <c r="AO7" s="20">
        <v>1.2569999999999999</v>
      </c>
      <c r="AP7" s="19">
        <f t="shared" si="24"/>
        <v>0.99553416329654021</v>
      </c>
      <c r="AQ7" s="19">
        <f t="shared" si="25"/>
        <v>0.65708170968671265</v>
      </c>
      <c r="AR7" s="19">
        <f t="shared" si="26"/>
        <v>3.9424902581202752</v>
      </c>
      <c r="AS7" s="19">
        <f t="shared" si="27"/>
        <v>4.5995719678069875</v>
      </c>
      <c r="AT7" s="36">
        <f t="shared" si="28"/>
        <v>4.7904266242216637E-2</v>
      </c>
      <c r="AU7" s="17">
        <f t="shared" si="29"/>
        <v>11.537677961706809</v>
      </c>
      <c r="AV7" s="76">
        <f t="shared" si="30"/>
        <v>0.34170569426580261</v>
      </c>
      <c r="AW7" s="26">
        <v>0.77390000000000003</v>
      </c>
      <c r="AX7" s="20">
        <v>1.6E-2</v>
      </c>
      <c r="AY7" s="20">
        <v>1.2889999999999999</v>
      </c>
      <c r="AZ7" s="19">
        <f t="shared" si="31"/>
        <v>1.0208779128792684</v>
      </c>
      <c r="BA7" s="19">
        <f t="shared" si="32"/>
        <v>0.47408002106967984</v>
      </c>
      <c r="BB7" s="19">
        <f t="shared" si="33"/>
        <v>3.7926401685574387</v>
      </c>
      <c r="BC7" s="19">
        <f t="shared" si="34"/>
        <v>4.2667201896271187</v>
      </c>
      <c r="BD7" s="36">
        <f t="shared" si="35"/>
        <v>7.1643522707434737E-2</v>
      </c>
      <c r="BE7" s="17">
        <f t="shared" si="36"/>
        <v>10.247401488822636</v>
      </c>
      <c r="BF7" s="76">
        <f t="shared" si="37"/>
        <v>0.37010750215010751</v>
      </c>
      <c r="BG7" s="26">
        <v>0.68830000000000002</v>
      </c>
      <c r="BH7" s="20">
        <v>1.2999999999999999E-2</v>
      </c>
      <c r="BI7" s="20">
        <v>1.27</v>
      </c>
      <c r="BJ7" s="19">
        <f t="shared" si="38"/>
        <v>1.0058300615645237</v>
      </c>
      <c r="BK7" s="19">
        <f t="shared" si="39"/>
        <v>0.36403161838205167</v>
      </c>
      <c r="BL7" s="19">
        <f t="shared" si="40"/>
        <v>3.6403161838205165</v>
      </c>
      <c r="BM7" s="19">
        <f t="shared" si="41"/>
        <v>4.0043478022025685</v>
      </c>
      <c r="BN7" s="36">
        <f t="shared" si="42"/>
        <v>7.0633694362005089E-2</v>
      </c>
      <c r="BO7" s="17">
        <f t="shared" si="43"/>
        <v>9.5588250170091342</v>
      </c>
      <c r="BP7" s="76">
        <f t="shared" si="44"/>
        <v>0.38083301842463657</v>
      </c>
      <c r="BQ7" s="26">
        <v>0.63600000000000001</v>
      </c>
      <c r="BR7" s="20">
        <v>1.2E-2</v>
      </c>
      <c r="BS7" s="20">
        <v>1.266</v>
      </c>
      <c r="BT7" s="19">
        <f t="shared" si="45"/>
        <v>1.0026620928666827</v>
      </c>
      <c r="BU7" s="19">
        <f t="shared" si="46"/>
        <v>0.30885722710782354</v>
      </c>
      <c r="BV7" s="19">
        <f t="shared" si="47"/>
        <v>3.7062867252938818</v>
      </c>
      <c r="BW7" s="19">
        <f t="shared" si="48"/>
        <v>4.0151439524017052</v>
      </c>
      <c r="BX7" s="36">
        <f t="shared" si="49"/>
        <v>7.774832314219135E-2</v>
      </c>
      <c r="BY7" s="17">
        <f t="shared" si="50"/>
        <v>9.1381176633193437</v>
      </c>
      <c r="BZ7" s="76">
        <f t="shared" si="51"/>
        <v>0.40558535814996333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5.2971715065699394</v>
      </c>
      <c r="H8" s="29">
        <f t="shared" si="2"/>
        <v>53179.014084507042</v>
      </c>
      <c r="I8" s="19">
        <v>0.97250000000000003</v>
      </c>
      <c r="J8" s="19">
        <v>0.03</v>
      </c>
      <c r="K8" s="19">
        <v>1.2110000000000001</v>
      </c>
      <c r="L8" s="19">
        <f t="shared" si="3"/>
        <v>0.95910252327136869</v>
      </c>
      <c r="M8" s="19">
        <f t="shared" si="4"/>
        <v>0.66075982836219438</v>
      </c>
      <c r="N8" s="19">
        <f t="shared" si="5"/>
        <v>0</v>
      </c>
      <c r="O8" s="19">
        <f t="shared" si="6"/>
        <v>0.66075982836219438</v>
      </c>
      <c r="P8" s="36">
        <f t="shared" si="7"/>
        <v>0</v>
      </c>
      <c r="Q8" s="17">
        <f>0.5926*0.5*$C$6*$F8^3*($C$7*I8*2+$C$7)*$C$8</f>
        <v>14.597175742623469</v>
      </c>
      <c r="R8" s="76">
        <f t="shared" si="9"/>
        <v>0</v>
      </c>
      <c r="S8" s="26">
        <v>0.91610000000000003</v>
      </c>
      <c r="T8" s="20">
        <v>2.5000000000000001E-2</v>
      </c>
      <c r="U8" s="20">
        <v>1.2210000000000001</v>
      </c>
      <c r="V8" s="19">
        <f t="shared" si="10"/>
        <v>0.96702244501597123</v>
      </c>
      <c r="W8" s="19">
        <f t="shared" si="11"/>
        <v>0.59606444838960859</v>
      </c>
      <c r="X8" s="19">
        <f t="shared" si="12"/>
        <v>1.1921288967792172</v>
      </c>
      <c r="Y8" s="19">
        <f t="shared" si="13"/>
        <v>1.7881933451688257</v>
      </c>
      <c r="Z8" s="36">
        <f t="shared" si="14"/>
        <v>2.5110910480488097E-2</v>
      </c>
      <c r="AA8" s="17">
        <f>0.5926*0.5*$C$6*$F8^3*($C$7*S8*2+$C$7)*$C$8</f>
        <v>14.038071693805835</v>
      </c>
      <c r="AB8" s="76">
        <f t="shared" si="16"/>
        <v>8.4921128968534376E-2</v>
      </c>
      <c r="AC8" s="26">
        <v>0.89859999999999995</v>
      </c>
      <c r="AD8" s="20">
        <v>2.3E-2</v>
      </c>
      <c r="AE8" s="20">
        <v>1.284</v>
      </c>
      <c r="AF8" s="19">
        <f t="shared" si="17"/>
        <v>1.0169179520069673</v>
      </c>
      <c r="AG8" s="19">
        <f t="shared" si="18"/>
        <v>0.6342186390979907</v>
      </c>
      <c r="AH8" s="19">
        <f t="shared" si="19"/>
        <v>2.5368745563919628</v>
      </c>
      <c r="AI8" s="19">
        <f t="shared" si="20"/>
        <v>3.1710931954899535</v>
      </c>
      <c r="AJ8" s="36">
        <f t="shared" si="21"/>
        <v>5.1095070461289992E-2</v>
      </c>
      <c r="AK8" s="17">
        <f>0.5926*0.5*$C$6*$F8^3*($C$7*AC8*2+$C$7)*$C$8</f>
        <v>13.864590827594691</v>
      </c>
      <c r="AL8" s="76">
        <f t="shared" si="23"/>
        <v>0.1829750757117781</v>
      </c>
      <c r="AM8" s="26">
        <v>0.9637</v>
      </c>
      <c r="AN8" s="20">
        <v>2.1000000000000001E-2</v>
      </c>
      <c r="AO8" s="20">
        <v>1.294</v>
      </c>
      <c r="AP8" s="19">
        <f t="shared" si="24"/>
        <v>1.0248378737515698</v>
      </c>
      <c r="AQ8" s="19">
        <f t="shared" si="25"/>
        <v>0.74084677732342585</v>
      </c>
      <c r="AR8" s="19">
        <f t="shared" si="26"/>
        <v>4.4450806639405549</v>
      </c>
      <c r="AS8" s="19">
        <f t="shared" si="27"/>
        <v>5.1859274412639804</v>
      </c>
      <c r="AT8" s="36">
        <f t="shared" si="28"/>
        <v>7.1072276321413566E-2</v>
      </c>
      <c r="AU8" s="17">
        <f>0.5926*0.5*$C$6*$F8^3*($C$7*AM8*2+$C$7)*$C$8</f>
        <v>14.509939649900151</v>
      </c>
      <c r="AV8" s="76">
        <f t="shared" si="30"/>
        <v>0.30634728821709079</v>
      </c>
      <c r="AW8" s="26">
        <v>0.87609999999999999</v>
      </c>
      <c r="AX8" s="20">
        <v>0.01</v>
      </c>
      <c r="AY8" s="20">
        <v>1.349</v>
      </c>
      <c r="AZ8" s="19">
        <f t="shared" si="31"/>
        <v>1.0683974433468837</v>
      </c>
      <c r="BA8" s="19">
        <f t="shared" si="32"/>
        <v>0.66543767469245607</v>
      </c>
      <c r="BB8" s="19">
        <f t="shared" si="33"/>
        <v>5.3235013975396486</v>
      </c>
      <c r="BC8" s="19">
        <f t="shared" si="34"/>
        <v>5.988939072232105</v>
      </c>
      <c r="BD8" s="36">
        <f t="shared" si="35"/>
        <v>4.9042772505776502E-2</v>
      </c>
      <c r="BE8" s="17">
        <f>0.5926*0.5*$C$6*$F8^3*($C$7*AW8*2+$C$7)*$C$8</f>
        <v>13.641543999608933</v>
      </c>
      <c r="BF8" s="76">
        <f t="shared" si="37"/>
        <v>0.39024185221938656</v>
      </c>
      <c r="BG8" s="26">
        <v>0.75309999999999999</v>
      </c>
      <c r="BH8" s="20">
        <v>1.2E-2</v>
      </c>
      <c r="BI8" s="20">
        <v>1.33</v>
      </c>
      <c r="BJ8" s="19">
        <f t="shared" si="38"/>
        <v>1.053349592032139</v>
      </c>
      <c r="BK8" s="19">
        <f t="shared" si="39"/>
        <v>0.47795246143631209</v>
      </c>
      <c r="BL8" s="19">
        <f t="shared" si="40"/>
        <v>4.7795246143631207</v>
      </c>
      <c r="BM8" s="19">
        <f t="shared" si="41"/>
        <v>5.2574770757994331</v>
      </c>
      <c r="BN8" s="36">
        <f t="shared" si="42"/>
        <v>7.1506522102252987E-2</v>
      </c>
      <c r="BO8" s="17">
        <f>0.5926*0.5*$C$6*$F8^3*($C$7*BG8*2+$C$7)*$C$8</f>
        <v>12.42222133995346</v>
      </c>
      <c r="BP8" s="76">
        <f t="shared" si="44"/>
        <v>0.38475603384966151</v>
      </c>
      <c r="BQ8" s="26">
        <v>0.71</v>
      </c>
      <c r="BR8" s="20">
        <v>1.4E-2</v>
      </c>
      <c r="BS8" s="20">
        <v>1.32</v>
      </c>
      <c r="BT8" s="19">
        <f t="shared" si="45"/>
        <v>1.0454296702875365</v>
      </c>
      <c r="BU8" s="19">
        <f t="shared" si="46"/>
        <v>0.41844721840054133</v>
      </c>
      <c r="BV8" s="19">
        <f t="shared" si="47"/>
        <v>5.0213666208064955</v>
      </c>
      <c r="BW8" s="19">
        <f t="shared" si="48"/>
        <v>5.4398138392070372</v>
      </c>
      <c r="BX8" s="36">
        <f t="shared" si="49"/>
        <v>9.8609389878089107E-2</v>
      </c>
      <c r="BY8" s="17">
        <f>0.5926*0.5*$C$6*$F8^3*($C$7*BQ8*2+$C$7)*$C$8</f>
        <v>11.994962749456297</v>
      </c>
      <c r="BZ8" s="76">
        <f t="shared" si="51"/>
        <v>0.41862294412161488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5.6535234410852402</v>
      </c>
      <c r="H9" s="29">
        <f t="shared" si="2"/>
        <v>56756.478873239437</v>
      </c>
      <c r="I9" s="19">
        <v>1.0492999999999999</v>
      </c>
      <c r="J9" s="19">
        <v>4.7E-2</v>
      </c>
      <c r="K9" s="19">
        <v>1.208</v>
      </c>
      <c r="L9" s="19">
        <f t="shared" si="3"/>
        <v>0.95672654674798785</v>
      </c>
      <c r="M9" s="19">
        <f t="shared" si="4"/>
        <v>0.76543680297233774</v>
      </c>
      <c r="N9" s="19">
        <f t="shared" si="5"/>
        <v>0</v>
      </c>
      <c r="O9" s="19">
        <f t="shared" si="6"/>
        <v>0.76543680297233774</v>
      </c>
      <c r="P9" s="36">
        <f t="shared" si="7"/>
        <v>0</v>
      </c>
      <c r="Q9" s="17">
        <f t="shared" ref="Q9:Q25" si="52">0.5926*0.5*$C$6*$F9^3*($C$7*I9*2+$C$7)*$C$8</f>
        <v>18.671299391221677</v>
      </c>
      <c r="R9" s="76">
        <f t="shared" si="9"/>
        <v>0</v>
      </c>
      <c r="S9" s="26">
        <v>0.97799999999999998</v>
      </c>
      <c r="T9" s="20">
        <v>3.3000000000000002E-2</v>
      </c>
      <c r="U9" s="20">
        <v>1.212</v>
      </c>
      <c r="V9" s="19">
        <f t="shared" si="10"/>
        <v>0.95989451544582882</v>
      </c>
      <c r="W9" s="19">
        <f t="shared" si="11"/>
        <v>0.66935894989423916</v>
      </c>
      <c r="X9" s="19">
        <f t="shared" si="12"/>
        <v>1.3387178997884783</v>
      </c>
      <c r="Y9" s="19">
        <f t="shared" si="13"/>
        <v>2.0080768496827175</v>
      </c>
      <c r="Z9" s="36">
        <f t="shared" si="14"/>
        <v>3.2659557991765814E-2</v>
      </c>
      <c r="AA9" s="17">
        <f t="shared" ref="AA9:AA25" si="53">0.5926*0.5*$C$6*$F9^3*($C$7*S9*2+$C$7)*$C$8</f>
        <v>17.812031562786832</v>
      </c>
      <c r="AB9" s="76">
        <f t="shared" si="16"/>
        <v>7.5158069143856004E-2</v>
      </c>
      <c r="AC9" s="26">
        <v>0.90300000000000002</v>
      </c>
      <c r="AD9" s="20">
        <v>3.4000000000000002E-2</v>
      </c>
      <c r="AE9" s="20">
        <v>1.2150000000000001</v>
      </c>
      <c r="AF9" s="19">
        <f t="shared" si="17"/>
        <v>0.96227049196920966</v>
      </c>
      <c r="AG9" s="19">
        <f t="shared" si="18"/>
        <v>0.57346138849180006</v>
      </c>
      <c r="AH9" s="19">
        <f t="shared" si="19"/>
        <v>2.2938455539672002</v>
      </c>
      <c r="AI9" s="19">
        <f t="shared" si="20"/>
        <v>2.8673069424590003</v>
      </c>
      <c r="AJ9" s="36">
        <f t="shared" si="21"/>
        <v>6.76320562698767E-2</v>
      </c>
      <c r="AK9" s="17">
        <f t="shared" ref="AK9:AK25" si="54">0.5926*0.5*$C$6*$F9^3*($C$7*AC9*2+$C$7)*$C$8</f>
        <v>16.908173398234052</v>
      </c>
      <c r="AL9" s="76">
        <f t="shared" si="23"/>
        <v>0.1356648941278765</v>
      </c>
      <c r="AM9" s="26">
        <v>0.95709999999999995</v>
      </c>
      <c r="AN9" s="20">
        <v>5.8999999999999997E-2</v>
      </c>
      <c r="AO9" s="20">
        <v>1.0980000000000001</v>
      </c>
      <c r="AP9" s="19">
        <f t="shared" si="24"/>
        <v>0.86960740755735988</v>
      </c>
      <c r="AQ9" s="19">
        <f t="shared" si="25"/>
        <v>0.52613287367174433</v>
      </c>
      <c r="AR9" s="19">
        <f t="shared" si="26"/>
        <v>3.156797242030466</v>
      </c>
      <c r="AS9" s="19">
        <f t="shared" si="27"/>
        <v>3.6829301157022103</v>
      </c>
      <c r="AT9" s="36">
        <f t="shared" si="28"/>
        <v>0.14377026387250016</v>
      </c>
      <c r="AU9" s="17">
        <f t="shared" ref="AU9:AU25" si="55">0.5926*0.5*$C$6*$F9^3*($C$7*AM9*2+$C$7)*$C$8</f>
        <v>17.56015642093146</v>
      </c>
      <c r="AV9" s="76">
        <f t="shared" si="30"/>
        <v>0.17977045114857906</v>
      </c>
      <c r="AW9" s="26">
        <v>0.89039999999999997</v>
      </c>
      <c r="AX9" s="20">
        <v>2.7E-2</v>
      </c>
      <c r="AY9" s="20">
        <v>1.323</v>
      </c>
      <c r="AZ9" s="19">
        <f t="shared" si="31"/>
        <v>1.0478056468109171</v>
      </c>
      <c r="BA9" s="19">
        <f t="shared" si="32"/>
        <v>0.66109841577517869</v>
      </c>
      <c r="BB9" s="19">
        <f t="shared" si="33"/>
        <v>5.2887873262014296</v>
      </c>
      <c r="BC9" s="19">
        <f t="shared" si="34"/>
        <v>5.9498857419766082</v>
      </c>
      <c r="BD9" s="36">
        <f t="shared" si="35"/>
        <v>0.1273604447874305</v>
      </c>
      <c r="BE9" s="17">
        <f t="shared" ref="BE9:BE25" si="56">0.5926*0.5*$C$6*$F9^3*($C$7*AW9*2+$C$7)*$C$8</f>
        <v>16.756325226589183</v>
      </c>
      <c r="BF9" s="76">
        <f t="shared" si="37"/>
        <v>0.31562930742171941</v>
      </c>
      <c r="BG9" s="26">
        <v>0.80220000000000002</v>
      </c>
      <c r="BH9" s="20">
        <v>1.6E-2</v>
      </c>
      <c r="BI9" s="20">
        <v>1.3740000000000001</v>
      </c>
      <c r="BJ9" s="19">
        <f t="shared" si="38"/>
        <v>1.0881972477083903</v>
      </c>
      <c r="BK9" s="19">
        <f t="shared" si="39"/>
        <v>0.57878185335127541</v>
      </c>
      <c r="BL9" s="19">
        <f t="shared" si="40"/>
        <v>5.7878185335127537</v>
      </c>
      <c r="BM9" s="19">
        <f t="shared" si="41"/>
        <v>6.3666003868640288</v>
      </c>
      <c r="BN9" s="36">
        <f t="shared" si="42"/>
        <v>0.10175472283740401</v>
      </c>
      <c r="BO9" s="17">
        <f t="shared" ref="BO9:BO25" si="57">0.5926*0.5*$C$6*$F9^3*($C$7*BG9*2+$C$7)*$C$8</f>
        <v>15.693388025075111</v>
      </c>
      <c r="BP9" s="76">
        <f t="shared" si="44"/>
        <v>0.36880618285005751</v>
      </c>
      <c r="BQ9" s="26">
        <v>0.7611</v>
      </c>
      <c r="BR9" s="20">
        <v>1.6E-2</v>
      </c>
      <c r="BS9" s="20">
        <v>1.355</v>
      </c>
      <c r="BT9" s="19">
        <f t="shared" si="45"/>
        <v>1.0731493963936454</v>
      </c>
      <c r="BU9" s="19">
        <f t="shared" si="46"/>
        <v>0.50668513086841305</v>
      </c>
      <c r="BV9" s="19">
        <f t="shared" si="47"/>
        <v>6.0802215704209566</v>
      </c>
      <c r="BW9" s="19">
        <f t="shared" si="48"/>
        <v>6.5869067012893696</v>
      </c>
      <c r="BX9" s="36">
        <f t="shared" si="49"/>
        <v>0.11875200383767449</v>
      </c>
      <c r="BY9" s="17">
        <f t="shared" ref="BY9:BY25" si="58">0.5926*0.5*$C$6*$F9^3*($C$7*BQ9*2+$C$7)*$C$8</f>
        <v>15.198073750900189</v>
      </c>
      <c r="BZ9" s="76">
        <f t="shared" si="51"/>
        <v>0.40006527603939429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6.0098753756005401</v>
      </c>
      <c r="H10" s="29">
        <f t="shared" si="2"/>
        <v>60333.94366197184</v>
      </c>
      <c r="I10" s="19">
        <v>1.0765</v>
      </c>
      <c r="J10" s="19">
        <v>7.5999999999999998E-2</v>
      </c>
      <c r="K10" s="19">
        <v>1.2010000000000001</v>
      </c>
      <c r="L10" s="19">
        <f t="shared" si="3"/>
        <v>0.95118260152676615</v>
      </c>
      <c r="M10" s="19">
        <f t="shared" si="4"/>
        <v>0.79632474010565191</v>
      </c>
      <c r="N10" s="19">
        <f t="shared" si="5"/>
        <v>0</v>
      </c>
      <c r="O10" s="19">
        <f t="shared" si="6"/>
        <v>0.79632474010565191</v>
      </c>
      <c r="P10" s="36">
        <f t="shared" si="7"/>
        <v>0</v>
      </c>
      <c r="Q10" s="17">
        <f t="shared" si="52"/>
        <v>22.82295134014112</v>
      </c>
      <c r="R10" s="76">
        <f t="shared" si="9"/>
        <v>0</v>
      </c>
      <c r="S10" s="26">
        <v>1.0603</v>
      </c>
      <c r="T10" s="20">
        <v>4.8000000000000001E-2</v>
      </c>
      <c r="U10" s="20">
        <v>1.2070000000000001</v>
      </c>
      <c r="V10" s="19">
        <f t="shared" si="10"/>
        <v>0.95593455457352761</v>
      </c>
      <c r="W10" s="19">
        <f t="shared" si="11"/>
        <v>0.78027589126638064</v>
      </c>
      <c r="X10" s="19">
        <f t="shared" si="12"/>
        <v>1.5605517825327613</v>
      </c>
      <c r="Y10" s="19">
        <f t="shared" si="13"/>
        <v>2.3408276737991418</v>
      </c>
      <c r="Z10" s="36">
        <f t="shared" si="14"/>
        <v>4.7113666218845697E-2</v>
      </c>
      <c r="AA10" s="17">
        <f t="shared" si="53"/>
        <v>22.588424342544993</v>
      </c>
      <c r="AB10" s="76">
        <f t="shared" si="16"/>
        <v>6.9086349665987243E-2</v>
      </c>
      <c r="AC10" s="26">
        <v>0.98029999999999995</v>
      </c>
      <c r="AD10" s="20">
        <v>2.8000000000000001E-2</v>
      </c>
      <c r="AE10" s="20">
        <v>1.2150000000000001</v>
      </c>
      <c r="AF10" s="19">
        <f t="shared" si="17"/>
        <v>0.96227049196920966</v>
      </c>
      <c r="AG10" s="19">
        <f t="shared" si="18"/>
        <v>0.67584434856063991</v>
      </c>
      <c r="AH10" s="19">
        <f t="shared" si="19"/>
        <v>2.7033773942425596</v>
      </c>
      <c r="AI10" s="19">
        <f t="shared" si="20"/>
        <v>3.3792217428031996</v>
      </c>
      <c r="AJ10" s="36">
        <f t="shared" si="21"/>
        <v>5.5696987516369034E-2</v>
      </c>
      <c r="AK10" s="17">
        <f t="shared" si="54"/>
        <v>21.430266329724638</v>
      </c>
      <c r="AL10" s="76">
        <f t="shared" si="23"/>
        <v>0.12614763403536738</v>
      </c>
      <c r="AM10" s="26">
        <v>0.8377</v>
      </c>
      <c r="AN10" s="20">
        <v>7.5999999999999998E-2</v>
      </c>
      <c r="AO10" s="20">
        <v>1.2649999999999999</v>
      </c>
      <c r="AP10" s="19">
        <f t="shared" si="24"/>
        <v>1.0018701006922224</v>
      </c>
      <c r="AQ10" s="19">
        <f t="shared" si="25"/>
        <v>0.53497588680092567</v>
      </c>
      <c r="AR10" s="19">
        <f t="shared" si="26"/>
        <v>3.2098553208055538</v>
      </c>
      <c r="AS10" s="19">
        <f t="shared" si="27"/>
        <v>3.7448312076064796</v>
      </c>
      <c r="AT10" s="36">
        <f t="shared" si="28"/>
        <v>0.2458142305715956</v>
      </c>
      <c r="AU10" s="17">
        <f t="shared" si="55"/>
        <v>19.365849671872361</v>
      </c>
      <c r="AV10" s="76">
        <f t="shared" si="30"/>
        <v>0.16574823078729461</v>
      </c>
      <c r="AW10" s="26">
        <v>0.86350000000000005</v>
      </c>
      <c r="AX10" s="20">
        <v>0.04</v>
      </c>
      <c r="AY10" s="20">
        <v>1.21</v>
      </c>
      <c r="AZ10" s="19">
        <f t="shared" si="31"/>
        <v>0.95831053109690834</v>
      </c>
      <c r="BA10" s="19">
        <f t="shared" si="32"/>
        <v>0.52008167273400718</v>
      </c>
      <c r="BB10" s="19">
        <f t="shared" si="33"/>
        <v>4.1606533818720575</v>
      </c>
      <c r="BC10" s="19">
        <f t="shared" si="34"/>
        <v>4.6807350546060649</v>
      </c>
      <c r="BD10" s="36">
        <f t="shared" si="35"/>
        <v>0.15782719808530135</v>
      </c>
      <c r="BE10" s="17">
        <f t="shared" si="56"/>
        <v>19.739355631006923</v>
      </c>
      <c r="BF10" s="76">
        <f t="shared" si="37"/>
        <v>0.21077959481800057</v>
      </c>
      <c r="BG10" s="26">
        <v>0.78959999999999997</v>
      </c>
      <c r="BH10" s="20">
        <v>4.2999999999999997E-2</v>
      </c>
      <c r="BI10" s="20">
        <v>1.302</v>
      </c>
      <c r="BJ10" s="19">
        <f t="shared" si="38"/>
        <v>1.0311738111472519</v>
      </c>
      <c r="BK10" s="19">
        <f t="shared" si="39"/>
        <v>0.50351495389730472</v>
      </c>
      <c r="BL10" s="19">
        <f t="shared" si="40"/>
        <v>5.0351495389730463</v>
      </c>
      <c r="BM10" s="19">
        <f t="shared" si="41"/>
        <v>5.5386644928703515</v>
      </c>
      <c r="BN10" s="36">
        <f t="shared" si="42"/>
        <v>0.2455565661632742</v>
      </c>
      <c r="BO10" s="17">
        <f t="shared" si="57"/>
        <v>18.669507166664118</v>
      </c>
      <c r="BP10" s="76">
        <f t="shared" si="44"/>
        <v>0.26969911385575857</v>
      </c>
      <c r="BQ10" s="26">
        <v>0.74380000000000002</v>
      </c>
      <c r="BR10" s="20">
        <v>4.2000000000000003E-2</v>
      </c>
      <c r="BS10" s="20">
        <v>1.3120000000000001</v>
      </c>
      <c r="BT10" s="19">
        <f t="shared" si="45"/>
        <v>1.0390937328918544</v>
      </c>
      <c r="BU10" s="19">
        <f t="shared" si="46"/>
        <v>0.45368679986196081</v>
      </c>
      <c r="BV10" s="19">
        <f t="shared" si="47"/>
        <v>5.4442415983435293</v>
      </c>
      <c r="BW10" s="19">
        <f t="shared" si="48"/>
        <v>5.8979283982054902</v>
      </c>
      <c r="BX10" s="36">
        <f t="shared" si="49"/>
        <v>0.29225323968717187</v>
      </c>
      <c r="BY10" s="17">
        <f t="shared" si="58"/>
        <v>18.006461704324465</v>
      </c>
      <c r="BZ10" s="76">
        <f t="shared" si="51"/>
        <v>0.30234932813235765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6.36622731011584</v>
      </c>
      <c r="H11" s="29">
        <f t="shared" si="2"/>
        <v>63911.408450704221</v>
      </c>
      <c r="I11" s="19">
        <v>0.75570000000000004</v>
      </c>
      <c r="J11" s="19">
        <v>0.104</v>
      </c>
      <c r="K11" s="19">
        <v>1.321</v>
      </c>
      <c r="L11" s="19">
        <f t="shared" si="3"/>
        <v>1.0462216624619967</v>
      </c>
      <c r="M11" s="19">
        <f t="shared" si="4"/>
        <v>0.47476708809961976</v>
      </c>
      <c r="N11" s="19">
        <f t="shared" si="5"/>
        <v>0</v>
      </c>
      <c r="O11" s="19">
        <f t="shared" si="6"/>
        <v>0.47476708809961976</v>
      </c>
      <c r="P11" s="36">
        <f t="shared" si="7"/>
        <v>0</v>
      </c>
      <c r="Q11" s="17">
        <f t="shared" si="52"/>
        <v>21.607959069531034</v>
      </c>
      <c r="R11" s="76">
        <f t="shared" si="9"/>
        <v>0</v>
      </c>
      <c r="S11" s="26">
        <v>0.78159999999999996</v>
      </c>
      <c r="T11" s="20">
        <v>0.113</v>
      </c>
      <c r="U11" s="20">
        <v>1.2849999999999999</v>
      </c>
      <c r="V11" s="19">
        <f t="shared" si="10"/>
        <v>1.0177099441814275</v>
      </c>
      <c r="W11" s="19">
        <f t="shared" si="11"/>
        <v>0.48056427479783503</v>
      </c>
      <c r="X11" s="19">
        <f t="shared" si="12"/>
        <v>0.96112854959567007</v>
      </c>
      <c r="Y11" s="19">
        <f t="shared" si="13"/>
        <v>1.4416928243935052</v>
      </c>
      <c r="Z11" s="36">
        <f t="shared" si="14"/>
        <v>0.12571173550687875</v>
      </c>
      <c r="AA11" s="17">
        <f t="shared" si="53"/>
        <v>22.053643659720457</v>
      </c>
      <c r="AB11" s="76">
        <f t="shared" si="16"/>
        <v>4.3581394731207555E-2</v>
      </c>
      <c r="AC11" s="26">
        <v>0.79990000000000006</v>
      </c>
      <c r="AD11" s="20">
        <v>0.13200000000000001</v>
      </c>
      <c r="AE11" s="20">
        <v>1.298</v>
      </c>
      <c r="AF11" s="19">
        <f t="shared" si="17"/>
        <v>1.0280058424494107</v>
      </c>
      <c r="AG11" s="19">
        <f t="shared" si="18"/>
        <v>0.51356675662062723</v>
      </c>
      <c r="AH11" s="19">
        <f t="shared" si="19"/>
        <v>2.0542670264825089</v>
      </c>
      <c r="AI11" s="19">
        <f t="shared" si="20"/>
        <v>2.5678337831031364</v>
      </c>
      <c r="AJ11" s="36">
        <f t="shared" si="21"/>
        <v>0.29967080538269136</v>
      </c>
      <c r="AK11" s="17">
        <f t="shared" si="54"/>
        <v>22.36854821572302</v>
      </c>
      <c r="AL11" s="76">
        <f t="shared" si="23"/>
        <v>9.18372979180897E-2</v>
      </c>
      <c r="AM11" s="26">
        <v>0.79349999999999998</v>
      </c>
      <c r="AN11" s="20">
        <v>0.12</v>
      </c>
      <c r="AO11" s="20">
        <v>1.3140000000000001</v>
      </c>
      <c r="AP11" s="19">
        <f t="shared" si="24"/>
        <v>1.0406777172407748</v>
      </c>
      <c r="AQ11" s="19">
        <f t="shared" si="25"/>
        <v>0.51791765780607668</v>
      </c>
      <c r="AR11" s="19">
        <f t="shared" si="26"/>
        <v>3.1075059468364601</v>
      </c>
      <c r="AS11" s="19">
        <f t="shared" si="27"/>
        <v>3.6254236046425365</v>
      </c>
      <c r="AT11" s="36">
        <f t="shared" si="28"/>
        <v>0.41877847827122472</v>
      </c>
      <c r="AU11" s="17">
        <f t="shared" si="55"/>
        <v>22.258417660618296</v>
      </c>
      <c r="AV11" s="76">
        <f t="shared" si="30"/>
        <v>0.13961037097145296</v>
      </c>
      <c r="AW11" s="26">
        <v>0.84099999999999997</v>
      </c>
      <c r="AX11" s="20">
        <v>5.1999999999999998E-2</v>
      </c>
      <c r="AY11" s="20">
        <v>1.202</v>
      </c>
      <c r="AZ11" s="19">
        <f t="shared" si="31"/>
        <v>0.95197459370122628</v>
      </c>
      <c r="BA11" s="19">
        <f t="shared" si="32"/>
        <v>0.486829685414219</v>
      </c>
      <c r="BB11" s="19">
        <f t="shared" si="33"/>
        <v>3.894637483313752</v>
      </c>
      <c r="BC11" s="19">
        <f t="shared" si="34"/>
        <v>4.3814671687279709</v>
      </c>
      <c r="BD11" s="36">
        <f t="shared" si="35"/>
        <v>0.20247126373414825</v>
      </c>
      <c r="BE11" s="17">
        <f t="shared" si="56"/>
        <v>23.075792874286147</v>
      </c>
      <c r="BF11" s="76">
        <f t="shared" si="37"/>
        <v>0.16877589015169356</v>
      </c>
      <c r="BG11" s="26">
        <v>0.7268</v>
      </c>
      <c r="BH11" s="20">
        <v>6.7000000000000004E-2</v>
      </c>
      <c r="BI11" s="20">
        <v>1.2470000000000001</v>
      </c>
      <c r="BJ11" s="19">
        <f t="shared" si="38"/>
        <v>0.98761424155193789</v>
      </c>
      <c r="BK11" s="19">
        <f t="shared" si="39"/>
        <v>0.39132614950602923</v>
      </c>
      <c r="BL11" s="19">
        <f t="shared" si="40"/>
        <v>3.9132614950602922</v>
      </c>
      <c r="BM11" s="19">
        <f t="shared" si="41"/>
        <v>4.3045876445663218</v>
      </c>
      <c r="BN11" s="36">
        <f t="shared" si="42"/>
        <v>0.35096906380877269</v>
      </c>
      <c r="BO11" s="17">
        <f t="shared" si="57"/>
        <v>21.110650781636277</v>
      </c>
      <c r="BP11" s="76">
        <f t="shared" si="44"/>
        <v>0.18536906017432481</v>
      </c>
      <c r="BQ11" s="26">
        <v>0.73699999999999999</v>
      </c>
      <c r="BR11" s="20">
        <v>0.06</v>
      </c>
      <c r="BS11" s="20">
        <v>1.302</v>
      </c>
      <c r="BT11" s="19">
        <f t="shared" si="45"/>
        <v>1.0311738111472519</v>
      </c>
      <c r="BU11" s="19">
        <f t="shared" si="46"/>
        <v>0.43866508594993048</v>
      </c>
      <c r="BV11" s="19">
        <f t="shared" si="47"/>
        <v>5.2639810313991653</v>
      </c>
      <c r="BW11" s="19">
        <f t="shared" si="48"/>
        <v>5.7026461173490954</v>
      </c>
      <c r="BX11" s="36">
        <f t="shared" si="49"/>
        <v>0.41116448287804053</v>
      </c>
      <c r="BY11" s="17">
        <f t="shared" si="58"/>
        <v>21.28617135383443</v>
      </c>
      <c r="BZ11" s="76">
        <f t="shared" si="51"/>
        <v>0.24729581209778839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6.7225792446311408</v>
      </c>
      <c r="H12" s="29">
        <f t="shared" si="2"/>
        <v>67488.873239436623</v>
      </c>
      <c r="I12" s="19">
        <v>0.84319999999999995</v>
      </c>
      <c r="J12" s="19">
        <v>9.5000000000000001E-2</v>
      </c>
      <c r="K12" s="19">
        <v>1.3140000000000001</v>
      </c>
      <c r="L12" s="19">
        <f t="shared" si="3"/>
        <v>1.0406777172407748</v>
      </c>
      <c r="M12" s="19">
        <f t="shared" si="4"/>
        <v>0.5848278576495608</v>
      </c>
      <c r="N12" s="19">
        <f t="shared" si="5"/>
        <v>0</v>
      </c>
      <c r="O12" s="19">
        <f t="shared" si="6"/>
        <v>0.5848278576495608</v>
      </c>
      <c r="P12" s="36">
        <f t="shared" si="7"/>
        <v>0</v>
      </c>
      <c r="Q12" s="17">
        <f t="shared" si="52"/>
        <v>27.216351447881607</v>
      </c>
      <c r="R12" s="76">
        <f t="shared" si="9"/>
        <v>0</v>
      </c>
      <c r="S12" s="26">
        <v>0.87590000000000001</v>
      </c>
      <c r="T12" s="20">
        <v>0.122</v>
      </c>
      <c r="U12" s="20">
        <v>1.395</v>
      </c>
      <c r="V12" s="19">
        <f t="shared" si="10"/>
        <v>1.1048290833720555</v>
      </c>
      <c r="W12" s="19">
        <f t="shared" si="11"/>
        <v>0.71126852918995043</v>
      </c>
      <c r="X12" s="19">
        <f t="shared" si="12"/>
        <v>1.4225370583799009</v>
      </c>
      <c r="Y12" s="19">
        <f t="shared" si="13"/>
        <v>2.1338055875698512</v>
      </c>
      <c r="Z12" s="36">
        <f t="shared" si="14"/>
        <v>0.159955570507401</v>
      </c>
      <c r="AA12" s="17">
        <f t="shared" si="53"/>
        <v>27.878929390366515</v>
      </c>
      <c r="AB12" s="76">
        <f t="shared" si="16"/>
        <v>5.1025526786242177E-2</v>
      </c>
      <c r="AC12" s="26">
        <v>0.80430000000000001</v>
      </c>
      <c r="AD12" s="20">
        <v>0.10100000000000001</v>
      </c>
      <c r="AE12" s="20">
        <v>1.28</v>
      </c>
      <c r="AF12" s="19">
        <f t="shared" si="17"/>
        <v>1.0137499833091261</v>
      </c>
      <c r="AG12" s="19">
        <f t="shared" si="18"/>
        <v>0.50493119450347845</v>
      </c>
      <c r="AH12" s="19">
        <f t="shared" si="19"/>
        <v>2.0197247780139138</v>
      </c>
      <c r="AI12" s="19">
        <f t="shared" si="20"/>
        <v>2.524655972517392</v>
      </c>
      <c r="AJ12" s="36">
        <f t="shared" si="21"/>
        <v>0.22297821371182583</v>
      </c>
      <c r="AK12" s="17">
        <f t="shared" si="54"/>
        <v>26.428147106515773</v>
      </c>
      <c r="AL12" s="76">
        <f t="shared" si="23"/>
        <v>7.6423245635557899E-2</v>
      </c>
      <c r="AM12" s="26">
        <v>0.78759999999999997</v>
      </c>
      <c r="AN12" s="20">
        <v>0.106</v>
      </c>
      <c r="AO12" s="20">
        <v>1.3380000000000001</v>
      </c>
      <c r="AP12" s="19">
        <f t="shared" si="24"/>
        <v>1.0596855294278211</v>
      </c>
      <c r="AQ12" s="19">
        <f t="shared" si="25"/>
        <v>0.52905371362314924</v>
      </c>
      <c r="AR12" s="19">
        <f t="shared" si="26"/>
        <v>3.1743222817388954</v>
      </c>
      <c r="AS12" s="19">
        <f t="shared" si="27"/>
        <v>3.7033759953620446</v>
      </c>
      <c r="AT12" s="36">
        <f t="shared" si="28"/>
        <v>0.38355749189804772</v>
      </c>
      <c r="AU12" s="17">
        <f t="shared" si="55"/>
        <v>26.08976632243326</v>
      </c>
      <c r="AV12" s="76">
        <f t="shared" si="30"/>
        <v>0.1216692492569187</v>
      </c>
      <c r="AW12" s="26">
        <v>0.72860000000000003</v>
      </c>
      <c r="AX12" s="20">
        <v>0.125</v>
      </c>
      <c r="AY12" s="20">
        <v>1.2889999999999999</v>
      </c>
      <c r="AZ12" s="19">
        <f t="shared" si="31"/>
        <v>1.0208779128792684</v>
      </c>
      <c r="BA12" s="19">
        <f t="shared" si="32"/>
        <v>0.42020410808594882</v>
      </c>
      <c r="BB12" s="19">
        <f t="shared" si="33"/>
        <v>3.3616328646875906</v>
      </c>
      <c r="BC12" s="19">
        <f t="shared" si="34"/>
        <v>3.7818369727735393</v>
      </c>
      <c r="BD12" s="36">
        <f t="shared" si="35"/>
        <v>0.5597150211518338</v>
      </c>
      <c r="BE12" s="17">
        <f t="shared" si="56"/>
        <v>24.894289300824415</v>
      </c>
      <c r="BF12" s="76">
        <f t="shared" si="37"/>
        <v>0.13503630587984949</v>
      </c>
      <c r="BG12" s="26">
        <v>0.74199999999999999</v>
      </c>
      <c r="BH12" s="20">
        <v>6.6000000000000003E-2</v>
      </c>
      <c r="BI12" s="20">
        <v>1.212</v>
      </c>
      <c r="BJ12" s="19">
        <f t="shared" si="38"/>
        <v>0.95989451544582882</v>
      </c>
      <c r="BK12" s="19">
        <f t="shared" si="39"/>
        <v>0.38529127605853525</v>
      </c>
      <c r="BL12" s="19">
        <f t="shared" si="40"/>
        <v>3.8529127605853524</v>
      </c>
      <c r="BM12" s="19">
        <f t="shared" si="41"/>
        <v>4.2382040366438876</v>
      </c>
      <c r="BN12" s="36">
        <f t="shared" si="42"/>
        <v>0.32659557991765809</v>
      </c>
      <c r="BO12" s="17">
        <f t="shared" si="57"/>
        <v>25.165804420986415</v>
      </c>
      <c r="BP12" s="76">
        <f t="shared" si="44"/>
        <v>0.15310111674285717</v>
      </c>
      <c r="BQ12" s="26">
        <v>0.72629999999999995</v>
      </c>
      <c r="BR12" s="20">
        <v>8.5999999999999993E-2</v>
      </c>
      <c r="BS12" s="20">
        <v>1.2470000000000001</v>
      </c>
      <c r="BT12" s="19">
        <f t="shared" si="45"/>
        <v>0.98761424155193789</v>
      </c>
      <c r="BU12" s="19">
        <f t="shared" si="46"/>
        <v>0.39078791127866491</v>
      </c>
      <c r="BV12" s="19">
        <f t="shared" si="47"/>
        <v>4.6894549353439787</v>
      </c>
      <c r="BW12" s="19">
        <f t="shared" si="48"/>
        <v>5.0802428466226432</v>
      </c>
      <c r="BX12" s="36">
        <f t="shared" si="49"/>
        <v>0.54059712515022895</v>
      </c>
      <c r="BY12" s="17">
        <f t="shared" si="58"/>
        <v>24.847685959304066</v>
      </c>
      <c r="BZ12" s="76">
        <f t="shared" si="51"/>
        <v>0.18872803459543244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7.0789311791464415</v>
      </c>
      <c r="H13" s="29">
        <f t="shared" si="2"/>
        <v>71066.338028169019</v>
      </c>
      <c r="I13" s="19">
        <v>1.1354</v>
      </c>
      <c r="J13" s="19">
        <v>0.221</v>
      </c>
      <c r="K13" s="19">
        <v>1.276</v>
      </c>
      <c r="L13" s="19">
        <f t="shared" si="3"/>
        <v>1.0105820146112852</v>
      </c>
      <c r="M13" s="19">
        <f t="shared" si="4"/>
        <v>0.99994302176125927</v>
      </c>
      <c r="N13" s="19">
        <f t="shared" si="5"/>
        <v>0</v>
      </c>
      <c r="O13" s="19">
        <f t="shared" si="6"/>
        <v>0.99994302176125927</v>
      </c>
      <c r="P13" s="36">
        <f t="shared" si="7"/>
        <v>0</v>
      </c>
      <c r="Q13" s="17">
        <f t="shared" si="52"/>
        <v>38.690869902393992</v>
      </c>
      <c r="R13" s="76">
        <f t="shared" si="9"/>
        <v>0</v>
      </c>
      <c r="S13" s="26">
        <v>1.1935</v>
      </c>
      <c r="T13" s="20">
        <v>0.17299999999999999</v>
      </c>
      <c r="U13" s="20">
        <v>1.262</v>
      </c>
      <c r="V13" s="19">
        <f t="shared" si="10"/>
        <v>0.99949412416884165</v>
      </c>
      <c r="W13" s="19">
        <f t="shared" si="11"/>
        <v>1.0807859291039223</v>
      </c>
      <c r="X13" s="19">
        <f t="shared" si="12"/>
        <v>2.1615718582078447</v>
      </c>
      <c r="Y13" s="19">
        <f t="shared" si="13"/>
        <v>3.242357787311767</v>
      </c>
      <c r="Z13" s="36">
        <f t="shared" si="14"/>
        <v>0.18563332180031433</v>
      </c>
      <c r="AA13" s="17">
        <f t="shared" si="53"/>
        <v>40.065420190598161</v>
      </c>
      <c r="AB13" s="76">
        <f t="shared" si="16"/>
        <v>5.3951059240733582E-2</v>
      </c>
      <c r="AC13" s="26">
        <v>1.2419</v>
      </c>
      <c r="AD13" s="20">
        <v>0.155</v>
      </c>
      <c r="AE13" s="20">
        <v>1.2809999999999999</v>
      </c>
      <c r="AF13" s="19">
        <f t="shared" si="17"/>
        <v>1.0145419754835865</v>
      </c>
      <c r="AG13" s="19">
        <f t="shared" si="18"/>
        <v>1.2057232598840617</v>
      </c>
      <c r="AH13" s="19">
        <f t="shared" si="19"/>
        <v>4.8228930395362468</v>
      </c>
      <c r="AI13" s="19">
        <f t="shared" si="20"/>
        <v>6.0286162994203085</v>
      </c>
      <c r="AJ13" s="36">
        <f t="shared" si="21"/>
        <v>0.34272917580402978</v>
      </c>
      <c r="AK13" s="17">
        <f t="shared" si="54"/>
        <v>41.21048445822435</v>
      </c>
      <c r="AL13" s="76">
        <f t="shared" si="23"/>
        <v>0.11703072902298156</v>
      </c>
      <c r="AM13" s="26">
        <v>0.91379999999999995</v>
      </c>
      <c r="AN13" s="20">
        <v>0.124</v>
      </c>
      <c r="AO13" s="20">
        <v>1.3149999999999999</v>
      </c>
      <c r="AP13" s="19">
        <f t="shared" si="24"/>
        <v>1.041469709415235</v>
      </c>
      <c r="AQ13" s="19">
        <f t="shared" si="25"/>
        <v>0.68790733221896727</v>
      </c>
      <c r="AR13" s="19">
        <f t="shared" si="26"/>
        <v>4.1274439933138032</v>
      </c>
      <c r="AS13" s="19">
        <f t="shared" si="27"/>
        <v>4.8153513255327702</v>
      </c>
      <c r="AT13" s="36">
        <f t="shared" si="28"/>
        <v>0.43339666868113741</v>
      </c>
      <c r="AU13" s="17">
        <f t="shared" si="55"/>
        <v>33.448178958055905</v>
      </c>
      <c r="AV13" s="76">
        <f t="shared" si="30"/>
        <v>0.12339816760995054</v>
      </c>
      <c r="AW13" s="26">
        <v>1.1598999999999999</v>
      </c>
      <c r="AX13" s="20">
        <v>0.105</v>
      </c>
      <c r="AY13" s="20">
        <v>1.321</v>
      </c>
      <c r="AZ13" s="19">
        <f t="shared" si="31"/>
        <v>1.0462216624619967</v>
      </c>
      <c r="BA13" s="19">
        <f t="shared" si="32"/>
        <v>1.118466182582625</v>
      </c>
      <c r="BB13" s="19">
        <f t="shared" si="33"/>
        <v>8.9477294606609998</v>
      </c>
      <c r="BC13" s="19">
        <f t="shared" si="34"/>
        <v>10.066195643243624</v>
      </c>
      <c r="BD13" s="36">
        <f t="shared" si="35"/>
        <v>0.49379427319286756</v>
      </c>
      <c r="BE13" s="17">
        <f t="shared" si="56"/>
        <v>39.270499541998156</v>
      </c>
      <c r="BF13" s="76">
        <f t="shared" si="37"/>
        <v>0.22784862848744203</v>
      </c>
      <c r="BG13" s="26">
        <v>1.0219</v>
      </c>
      <c r="BH13" s="20">
        <v>2.7E-2</v>
      </c>
      <c r="BI13" s="20">
        <v>1.349</v>
      </c>
      <c r="BJ13" s="19">
        <f t="shared" si="38"/>
        <v>1.0683974433468837</v>
      </c>
      <c r="BK13" s="19">
        <f t="shared" si="39"/>
        <v>0.90535066110721774</v>
      </c>
      <c r="BL13" s="19">
        <f t="shared" si="40"/>
        <v>9.0535066110721765</v>
      </c>
      <c r="BM13" s="19">
        <f t="shared" si="41"/>
        <v>9.9588572721793938</v>
      </c>
      <c r="BN13" s="36">
        <f t="shared" si="42"/>
        <v>0.16551935720699568</v>
      </c>
      <c r="BO13" s="17">
        <f t="shared" si="57"/>
        <v>36.00564687810531</v>
      </c>
      <c r="BP13" s="76">
        <f t="shared" si="44"/>
        <v>0.2514468533705897</v>
      </c>
      <c r="BQ13" s="26">
        <v>0.68059999999999998</v>
      </c>
      <c r="BR13" s="20">
        <v>9.8000000000000004E-2</v>
      </c>
      <c r="BS13" s="20">
        <v>1.1930000000000001</v>
      </c>
      <c r="BT13" s="19">
        <f t="shared" si="45"/>
        <v>0.94484666413108409</v>
      </c>
      <c r="BU13" s="19">
        <f t="shared" si="46"/>
        <v>0.31408044839306559</v>
      </c>
      <c r="BV13" s="19">
        <f t="shared" si="47"/>
        <v>3.7689653807167871</v>
      </c>
      <c r="BW13" s="19">
        <f t="shared" si="48"/>
        <v>4.083045829109853</v>
      </c>
      <c r="BX13" s="36">
        <f t="shared" si="49"/>
        <v>0.56383150180337638</v>
      </c>
      <c r="BY13" s="17">
        <f t="shared" si="58"/>
        <v>27.931051123129723</v>
      </c>
      <c r="BZ13" s="76">
        <f t="shared" si="51"/>
        <v>0.13493818632538696</v>
      </c>
    </row>
    <row r="14" spans="2:78" ht="20.100000000000001" customHeight="1" thickBot="1">
      <c r="B14" s="13" t="s">
        <v>16</v>
      </c>
      <c r="C14" s="14">
        <f>1/(2*PI())*SQRT($C$2/(C11+C12))</f>
        <v>1.2626387384212516</v>
      </c>
      <c r="D14" s="2"/>
      <c r="E14" s="38">
        <v>42</v>
      </c>
      <c r="F14" s="20">
        <f t="shared" si="0"/>
        <v>0.83460000000000001</v>
      </c>
      <c r="G14" s="20">
        <f t="shared" si="1"/>
        <v>7.4352831136617406</v>
      </c>
      <c r="H14" s="29">
        <f t="shared" si="2"/>
        <v>74643.8028169014</v>
      </c>
      <c r="I14" s="19">
        <v>1.8744000000000001</v>
      </c>
      <c r="J14" s="19">
        <v>3.5999999999999997E-2</v>
      </c>
      <c r="K14" s="19">
        <v>1.3069999999999999</v>
      </c>
      <c r="L14" s="19">
        <f t="shared" si="3"/>
        <v>1.035133772019553</v>
      </c>
      <c r="M14" s="19">
        <f t="shared" si="4"/>
        <v>2.8592481695420249</v>
      </c>
      <c r="N14" s="19">
        <f t="shared" si="5"/>
        <v>0</v>
      </c>
      <c r="O14" s="19">
        <f t="shared" si="6"/>
        <v>2.8592481695420249</v>
      </c>
      <c r="P14" s="36">
        <f t="shared" si="7"/>
        <v>0</v>
      </c>
      <c r="Q14" s="17">
        <f t="shared" si="52"/>
        <v>65.092034117666415</v>
      </c>
      <c r="R14" s="76">
        <f t="shared" si="9"/>
        <v>0</v>
      </c>
      <c r="S14" s="26">
        <v>1.4970000000000001</v>
      </c>
      <c r="T14" s="20">
        <v>0.11700000000000001</v>
      </c>
      <c r="U14" s="20">
        <v>1.25</v>
      </c>
      <c r="V14" s="19">
        <f t="shared" si="10"/>
        <v>0.98999021807531851</v>
      </c>
      <c r="W14" s="19">
        <f t="shared" si="11"/>
        <v>1.6681678698795837</v>
      </c>
      <c r="X14" s="19">
        <f t="shared" si="12"/>
        <v>3.3363357397591673</v>
      </c>
      <c r="Y14" s="19">
        <f t="shared" si="13"/>
        <v>5.0045036096387507</v>
      </c>
      <c r="Z14" s="36">
        <f t="shared" si="14"/>
        <v>0.12316775087924814</v>
      </c>
      <c r="AA14" s="17">
        <f t="shared" si="53"/>
        <v>54.745953560048783</v>
      </c>
      <c r="AB14" s="76">
        <f t="shared" si="16"/>
        <v>6.0942143168620962E-2</v>
      </c>
      <c r="AC14" s="26">
        <v>1.3449</v>
      </c>
      <c r="AD14" s="20">
        <v>0.105</v>
      </c>
      <c r="AE14" s="20">
        <v>1.22</v>
      </c>
      <c r="AF14" s="19">
        <f t="shared" si="17"/>
        <v>0.96623045284151088</v>
      </c>
      <c r="AG14" s="19">
        <f t="shared" si="18"/>
        <v>1.2825543379905813</v>
      </c>
      <c r="AH14" s="19">
        <f t="shared" si="19"/>
        <v>5.1302173519623251</v>
      </c>
      <c r="AI14" s="19">
        <f t="shared" si="20"/>
        <v>6.4127716899529066</v>
      </c>
      <c r="AJ14" s="36">
        <f t="shared" si="21"/>
        <v>0.2105862831361166</v>
      </c>
      <c r="AK14" s="17">
        <f t="shared" si="54"/>
        <v>50.576269265365042</v>
      </c>
      <c r="AL14" s="76">
        <f t="shared" si="23"/>
        <v>0.10143526650898174</v>
      </c>
      <c r="AM14" s="26">
        <v>1.1318999999999999</v>
      </c>
      <c r="AN14" s="20">
        <v>0.153</v>
      </c>
      <c r="AO14" s="20">
        <v>1.3440000000000001</v>
      </c>
      <c r="AP14" s="19">
        <f t="shared" si="24"/>
        <v>1.0644374824745826</v>
      </c>
      <c r="AQ14" s="19">
        <f t="shared" si="25"/>
        <v>1.1025309321290309</v>
      </c>
      <c r="AR14" s="19">
        <f t="shared" si="26"/>
        <v>6.6151855927741856</v>
      </c>
      <c r="AS14" s="19">
        <f t="shared" si="27"/>
        <v>7.7177165249032162</v>
      </c>
      <c r="AT14" s="36">
        <f t="shared" si="28"/>
        <v>0.55860181981849089</v>
      </c>
      <c r="AU14" s="17">
        <f t="shared" si="55"/>
        <v>44.7370664069322</v>
      </c>
      <c r="AV14" s="76">
        <f t="shared" si="30"/>
        <v>0.14786811304527411</v>
      </c>
      <c r="AW14" s="26">
        <v>1.3018000000000001</v>
      </c>
      <c r="AX14" s="20">
        <v>8.6999999999999994E-2</v>
      </c>
      <c r="AY14" s="20">
        <v>1.2310000000000001</v>
      </c>
      <c r="AZ14" s="19">
        <f t="shared" si="31"/>
        <v>0.97494236676057378</v>
      </c>
      <c r="BA14" s="19">
        <f t="shared" si="32"/>
        <v>1.2234346198646524</v>
      </c>
      <c r="BB14" s="19">
        <f t="shared" si="33"/>
        <v>9.7874769589172192</v>
      </c>
      <c r="BC14" s="19">
        <f t="shared" si="34"/>
        <v>11.010911578781872</v>
      </c>
      <c r="BD14" s="36">
        <f t="shared" si="35"/>
        <v>0.355292854354952</v>
      </c>
      <c r="BE14" s="17">
        <f t="shared" si="56"/>
        <v>49.394721644715027</v>
      </c>
      <c r="BF14" s="76">
        <f t="shared" si="37"/>
        <v>0.19814823594545811</v>
      </c>
      <c r="BG14" s="26">
        <v>1.0624</v>
      </c>
      <c r="BH14" s="20">
        <v>6.6000000000000003E-2</v>
      </c>
      <c r="BI14" s="20">
        <v>1.216</v>
      </c>
      <c r="BJ14" s="19">
        <f t="shared" si="38"/>
        <v>0.96306248414366991</v>
      </c>
      <c r="BK14" s="19">
        <f t="shared" si="39"/>
        <v>0.79509569011367409</v>
      </c>
      <c r="BL14" s="19">
        <f t="shared" si="40"/>
        <v>7.9509569011367409</v>
      </c>
      <c r="BM14" s="19">
        <f t="shared" si="41"/>
        <v>8.7460525912504146</v>
      </c>
      <c r="BN14" s="36">
        <f t="shared" si="42"/>
        <v>0.32875488365705202</v>
      </c>
      <c r="BO14" s="17">
        <f t="shared" si="57"/>
        <v>42.831786601011636</v>
      </c>
      <c r="BP14" s="76">
        <f t="shared" si="44"/>
        <v>0.18563215621150272</v>
      </c>
      <c r="BQ14" s="26">
        <v>0.94299999999999995</v>
      </c>
      <c r="BR14" s="20">
        <v>4.2999999999999997E-2</v>
      </c>
      <c r="BS14" s="20">
        <v>1.171</v>
      </c>
      <c r="BT14" s="19">
        <f t="shared" si="45"/>
        <v>0.92742283629295841</v>
      </c>
      <c r="BU14" s="19">
        <f t="shared" si="46"/>
        <v>0.58091595016524933</v>
      </c>
      <c r="BV14" s="19">
        <f t="shared" si="47"/>
        <v>6.9709914019829915</v>
      </c>
      <c r="BW14" s="19">
        <f t="shared" si="48"/>
        <v>7.5519073521482412</v>
      </c>
      <c r="BX14" s="36">
        <f t="shared" si="49"/>
        <v>0.23835519359956275</v>
      </c>
      <c r="BY14" s="17">
        <f t="shared" si="58"/>
        <v>39.558543308538006</v>
      </c>
      <c r="BZ14" s="76">
        <f t="shared" si="51"/>
        <v>0.17621961829111205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7.7916350481770413</v>
      </c>
      <c r="H15" s="29">
        <f t="shared" si="2"/>
        <v>78221.267605633795</v>
      </c>
      <c r="I15" s="19">
        <v>1.8949</v>
      </c>
      <c r="J15" s="19">
        <v>3.9E-2</v>
      </c>
      <c r="K15" s="19">
        <v>1.29</v>
      </c>
      <c r="L15" s="19">
        <f t="shared" si="3"/>
        <v>1.0216699050537288</v>
      </c>
      <c r="M15" s="19">
        <f t="shared" si="4"/>
        <v>2.8466110939716156</v>
      </c>
      <c r="N15" s="19">
        <f t="shared" si="5"/>
        <v>0</v>
      </c>
      <c r="O15" s="19">
        <f t="shared" si="6"/>
        <v>2.8466110939716156</v>
      </c>
      <c r="P15" s="36">
        <f t="shared" si="7"/>
        <v>0</v>
      </c>
      <c r="Q15" s="17">
        <f t="shared" si="52"/>
        <v>75.553505906240304</v>
      </c>
      <c r="R15" s="76">
        <f t="shared" si="9"/>
        <v>0</v>
      </c>
      <c r="S15" s="26">
        <v>1.8198000000000001</v>
      </c>
      <c r="T15" s="20">
        <v>2.9000000000000001E-2</v>
      </c>
      <c r="U15" s="20">
        <v>1.2769999999999999</v>
      </c>
      <c r="V15" s="19">
        <f t="shared" si="10"/>
        <v>1.0113740067857453</v>
      </c>
      <c r="W15" s="19">
        <f t="shared" si="11"/>
        <v>2.5727953451991672</v>
      </c>
      <c r="X15" s="19">
        <f t="shared" si="12"/>
        <v>5.1455906903983344</v>
      </c>
      <c r="Y15" s="19">
        <f t="shared" si="13"/>
        <v>7.7183860355975016</v>
      </c>
      <c r="Z15" s="36">
        <f t="shared" si="14"/>
        <v>3.1861844641276706E-2</v>
      </c>
      <c r="AA15" s="17">
        <f t="shared" si="53"/>
        <v>73.184276170736254</v>
      </c>
      <c r="AB15" s="76">
        <f t="shared" si="16"/>
        <v>7.0310057838023271E-2</v>
      </c>
      <c r="AC15" s="26">
        <v>1.7257</v>
      </c>
      <c r="AD15" s="20">
        <v>4.2000000000000003E-2</v>
      </c>
      <c r="AE15" s="20">
        <v>1.264</v>
      </c>
      <c r="AF15" s="19">
        <f t="shared" si="17"/>
        <v>1.001078108517762</v>
      </c>
      <c r="AG15" s="19">
        <f t="shared" si="18"/>
        <v>2.2667356316428564</v>
      </c>
      <c r="AH15" s="19">
        <f t="shared" si="19"/>
        <v>9.0669425265714256</v>
      </c>
      <c r="AI15" s="19">
        <f t="shared" si="20"/>
        <v>11.333678158214282</v>
      </c>
      <c r="AJ15" s="36">
        <f t="shared" si="21"/>
        <v>9.04200113467995E-2</v>
      </c>
      <c r="AK15" s="17">
        <f t="shared" si="54"/>
        <v>70.215640776449561</v>
      </c>
      <c r="AL15" s="76">
        <f t="shared" si="23"/>
        <v>0.12912995489763432</v>
      </c>
      <c r="AM15" s="26">
        <v>1.0071000000000001</v>
      </c>
      <c r="AN15" s="20">
        <v>6.2E-2</v>
      </c>
      <c r="AO15" s="20">
        <v>1.145</v>
      </c>
      <c r="AP15" s="19">
        <f t="shared" si="24"/>
        <v>0.90683103975699186</v>
      </c>
      <c r="AQ15" s="19">
        <f t="shared" si="25"/>
        <v>0.63347909950800008</v>
      </c>
      <c r="AR15" s="19">
        <f t="shared" si="26"/>
        <v>3.8008745970479998</v>
      </c>
      <c r="AS15" s="19">
        <f t="shared" si="27"/>
        <v>4.4343536965560002</v>
      </c>
      <c r="AT15" s="36">
        <f t="shared" si="28"/>
        <v>0.1642914795812252</v>
      </c>
      <c r="AU15" s="17">
        <f t="shared" si="55"/>
        <v>47.545487807964747</v>
      </c>
      <c r="AV15" s="76">
        <f t="shared" si="30"/>
        <v>7.994185720419264E-2</v>
      </c>
      <c r="AW15" s="26">
        <v>1.5824</v>
      </c>
      <c r="AX15" s="20">
        <v>4.2999999999999997E-2</v>
      </c>
      <c r="AY15" s="20">
        <v>1.254</v>
      </c>
      <c r="AZ15" s="19">
        <f t="shared" si="31"/>
        <v>0.99315818677315959</v>
      </c>
      <c r="BA15" s="19">
        <f t="shared" si="32"/>
        <v>1.875874357970311</v>
      </c>
      <c r="BB15" s="19">
        <f t="shared" si="33"/>
        <v>15.006994863762488</v>
      </c>
      <c r="BC15" s="19">
        <f t="shared" si="34"/>
        <v>16.8828692217328</v>
      </c>
      <c r="BD15" s="36">
        <f t="shared" si="35"/>
        <v>0.18222780465209254</v>
      </c>
      <c r="BE15" s="17">
        <f t="shared" si="56"/>
        <v>65.694860202578312</v>
      </c>
      <c r="BF15" s="76">
        <f t="shared" si="37"/>
        <v>0.22843483976503709</v>
      </c>
      <c r="BG15" s="26">
        <v>1.2910999999999999</v>
      </c>
      <c r="BH15" s="20">
        <v>2.9000000000000001E-2</v>
      </c>
      <c r="BI15" s="20">
        <v>1.26</v>
      </c>
      <c r="BJ15" s="19">
        <f t="shared" si="38"/>
        <v>0.99791013981992116</v>
      </c>
      <c r="BK15" s="19">
        <f t="shared" si="39"/>
        <v>1.2607732271787757</v>
      </c>
      <c r="BL15" s="19">
        <f t="shared" si="40"/>
        <v>12.607732271787757</v>
      </c>
      <c r="BM15" s="19">
        <f t="shared" si="41"/>
        <v>13.868505498966533</v>
      </c>
      <c r="BN15" s="36">
        <f t="shared" si="42"/>
        <v>0.15509586372870937</v>
      </c>
      <c r="BO15" s="17">
        <f t="shared" si="57"/>
        <v>56.50502502345276</v>
      </c>
      <c r="BP15" s="76">
        <f t="shared" si="44"/>
        <v>0.22312585945329358</v>
      </c>
      <c r="BQ15" s="26">
        <v>1.0971</v>
      </c>
      <c r="BR15" s="20">
        <v>3.2000000000000001E-2</v>
      </c>
      <c r="BS15" s="20">
        <v>1.1599999999999999</v>
      </c>
      <c r="BT15" s="19">
        <f t="shared" si="45"/>
        <v>0.91871092237389551</v>
      </c>
      <c r="BU15" s="19">
        <f t="shared" si="46"/>
        <v>0.77158634639143575</v>
      </c>
      <c r="BV15" s="19">
        <f t="shared" si="47"/>
        <v>9.2590361566972277</v>
      </c>
      <c r="BW15" s="19">
        <f t="shared" si="48"/>
        <v>10.030622503088663</v>
      </c>
      <c r="BX15" s="36">
        <f t="shared" si="49"/>
        <v>0.1740637478944729</v>
      </c>
      <c r="BY15" s="17">
        <f t="shared" si="58"/>
        <v>50.384777770619394</v>
      </c>
      <c r="BZ15" s="76">
        <f t="shared" si="51"/>
        <v>0.18376653756119968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8.1479869826923412</v>
      </c>
      <c r="H16" s="29">
        <f t="shared" si="2"/>
        <v>81798.732394366205</v>
      </c>
      <c r="I16" s="19">
        <v>1.968</v>
      </c>
      <c r="J16" s="19">
        <v>3.1E-2</v>
      </c>
      <c r="K16" s="19">
        <v>1.2949999999999999</v>
      </c>
      <c r="L16" s="19">
        <f t="shared" si="3"/>
        <v>1.0256298659260299</v>
      </c>
      <c r="M16" s="19">
        <f t="shared" si="4"/>
        <v>3.0943244606460008</v>
      </c>
      <c r="N16" s="19">
        <f t="shared" si="5"/>
        <v>0</v>
      </c>
      <c r="O16" s="19">
        <f t="shared" si="6"/>
        <v>3.0943244606460008</v>
      </c>
      <c r="P16" s="36">
        <f t="shared" si="7"/>
        <v>0</v>
      </c>
      <c r="Q16" s="17">
        <f t="shared" si="52"/>
        <v>89.038444683162851</v>
      </c>
      <c r="R16" s="76">
        <f t="shared" si="9"/>
        <v>0</v>
      </c>
      <c r="S16" s="26">
        <v>1.8552</v>
      </c>
      <c r="T16" s="20">
        <v>3.5000000000000003E-2</v>
      </c>
      <c r="U16" s="20">
        <v>1.2789999999999999</v>
      </c>
      <c r="V16" s="19">
        <f t="shared" si="10"/>
        <v>1.0129579911346658</v>
      </c>
      <c r="W16" s="19">
        <f t="shared" si="11"/>
        <v>2.6822464899048728</v>
      </c>
      <c r="X16" s="19">
        <f t="shared" si="12"/>
        <v>5.3644929798097456</v>
      </c>
      <c r="Y16" s="19">
        <f t="shared" si="13"/>
        <v>8.046739469714618</v>
      </c>
      <c r="Z16" s="36">
        <f t="shared" si="14"/>
        <v>3.8574495654356812E-2</v>
      </c>
      <c r="AA16" s="17">
        <f t="shared" si="53"/>
        <v>84.968940404288958</v>
      </c>
      <c r="AB16" s="76">
        <f t="shared" si="16"/>
        <v>6.3134751996259605E-2</v>
      </c>
      <c r="AC16" s="26">
        <v>1.7969999999999999</v>
      </c>
      <c r="AD16" s="20">
        <v>3.3000000000000002E-2</v>
      </c>
      <c r="AE16" s="20">
        <v>1.26</v>
      </c>
      <c r="AF16" s="19">
        <f t="shared" si="17"/>
        <v>0.99791013981992116</v>
      </c>
      <c r="AG16" s="19">
        <f t="shared" si="18"/>
        <v>2.442380758542928</v>
      </c>
      <c r="AH16" s="19">
        <f t="shared" si="19"/>
        <v>9.7695230341717121</v>
      </c>
      <c r="AI16" s="19">
        <f t="shared" si="20"/>
        <v>12.21190379271464</v>
      </c>
      <c r="AJ16" s="36">
        <f t="shared" si="21"/>
        <v>7.0595358662722887E-2</v>
      </c>
      <c r="AK16" s="17">
        <f t="shared" si="54"/>
        <v>82.869249366784885</v>
      </c>
      <c r="AL16" s="76">
        <f t="shared" si="23"/>
        <v>0.11789081123362352</v>
      </c>
      <c r="AM16" s="26">
        <v>1.6088</v>
      </c>
      <c r="AN16" s="20">
        <v>3.7999999999999999E-2</v>
      </c>
      <c r="AO16" s="20">
        <v>1.1870000000000001</v>
      </c>
      <c r="AP16" s="19">
        <f t="shared" si="24"/>
        <v>0.94009471108432252</v>
      </c>
      <c r="AQ16" s="19">
        <f t="shared" si="25"/>
        <v>1.7373274375236338</v>
      </c>
      <c r="AR16" s="19">
        <f t="shared" si="26"/>
        <v>10.423964625141801</v>
      </c>
      <c r="AS16" s="19">
        <f t="shared" si="27"/>
        <v>12.161292062665435</v>
      </c>
      <c r="AT16" s="36">
        <f t="shared" si="28"/>
        <v>0.10821747899021406</v>
      </c>
      <c r="AU16" s="17">
        <f t="shared" si="55"/>
        <v>76.079526802209813</v>
      </c>
      <c r="AV16" s="76">
        <f t="shared" si="30"/>
        <v>0.13701405704378047</v>
      </c>
      <c r="AW16" s="26">
        <v>1.6282000000000001</v>
      </c>
      <c r="AX16" s="20">
        <v>3.5000000000000003E-2</v>
      </c>
      <c r="AY16" s="20">
        <v>1.252</v>
      </c>
      <c r="AZ16" s="19">
        <f t="shared" si="31"/>
        <v>0.9915742024242391</v>
      </c>
      <c r="BA16" s="19">
        <f t="shared" si="32"/>
        <v>1.9797041066537706</v>
      </c>
      <c r="BB16" s="19">
        <f t="shared" si="33"/>
        <v>15.837632853230165</v>
      </c>
      <c r="BC16" s="19">
        <f t="shared" si="34"/>
        <v>17.817336959883935</v>
      </c>
      <c r="BD16" s="36">
        <f t="shared" si="35"/>
        <v>0.14785220870778254</v>
      </c>
      <c r="BE16" s="17">
        <f t="shared" si="56"/>
        <v>76.77942381471118</v>
      </c>
      <c r="BF16" s="76">
        <f t="shared" si="37"/>
        <v>0.20627444263518457</v>
      </c>
      <c r="BG16" s="26">
        <v>1.3675999999999999</v>
      </c>
      <c r="BH16" s="20">
        <v>2.9000000000000001E-2</v>
      </c>
      <c r="BI16" s="20">
        <v>1.244</v>
      </c>
      <c r="BJ16" s="19">
        <f t="shared" si="38"/>
        <v>0.98523826502855705</v>
      </c>
      <c r="BK16" s="19">
        <f t="shared" si="39"/>
        <v>1.3789072987000015</v>
      </c>
      <c r="BL16" s="19">
        <f t="shared" si="40"/>
        <v>13.789072987000015</v>
      </c>
      <c r="BM16" s="19">
        <f t="shared" si="41"/>
        <v>15.167980285700017</v>
      </c>
      <c r="BN16" s="36">
        <f t="shared" si="42"/>
        <v>0.15118193031700172</v>
      </c>
      <c r="BO16" s="17">
        <f t="shared" si="57"/>
        <v>67.377714461213515</v>
      </c>
      <c r="BP16" s="76">
        <f t="shared" si="44"/>
        <v>0.2046533204229983</v>
      </c>
      <c r="BQ16" s="26">
        <v>1.2186999999999999</v>
      </c>
      <c r="BR16" s="20">
        <v>7.6999999999999999E-2</v>
      </c>
      <c r="BS16" s="20">
        <v>1.1839999999999999</v>
      </c>
      <c r="BT16" s="19">
        <f t="shared" si="45"/>
        <v>0.93771873456094168</v>
      </c>
      <c r="BU16" s="19">
        <f t="shared" si="46"/>
        <v>0.99191201856031097</v>
      </c>
      <c r="BV16" s="19">
        <f t="shared" si="47"/>
        <v>11.902944222723731</v>
      </c>
      <c r="BW16" s="19">
        <f t="shared" si="48"/>
        <v>12.894856241284042</v>
      </c>
      <c r="BX16" s="36">
        <f t="shared" si="49"/>
        <v>0.43635153048276026</v>
      </c>
      <c r="BY16" s="17">
        <f t="shared" si="58"/>
        <v>62.005824504437598</v>
      </c>
      <c r="BZ16" s="76">
        <f t="shared" si="51"/>
        <v>0.19196493745312374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8.504338917207642</v>
      </c>
      <c r="H17" s="29">
        <f t="shared" si="2"/>
        <v>85376.1971830986</v>
      </c>
      <c r="I17" s="19">
        <v>1.99</v>
      </c>
      <c r="J17" s="19">
        <v>3.1E-2</v>
      </c>
      <c r="K17" s="19">
        <v>1.306</v>
      </c>
      <c r="L17" s="19">
        <f t="shared" si="3"/>
        <v>1.0343417798450929</v>
      </c>
      <c r="M17" s="19">
        <f t="shared" si="4"/>
        <v>3.2178710167616469</v>
      </c>
      <c r="N17" s="19">
        <f t="shared" si="5"/>
        <v>0</v>
      </c>
      <c r="O17" s="19">
        <f t="shared" si="6"/>
        <v>3.2178710167616469</v>
      </c>
      <c r="P17" s="36">
        <f t="shared" si="7"/>
        <v>0</v>
      </c>
      <c r="Q17" s="17">
        <f t="shared" si="52"/>
        <v>102.14155279032849</v>
      </c>
      <c r="R17" s="76">
        <f t="shared" si="9"/>
        <v>0</v>
      </c>
      <c r="S17" s="22">
        <v>1.8985000000000001</v>
      </c>
      <c r="T17" s="19">
        <v>4.2999999999999997E-2</v>
      </c>
      <c r="U17" s="19">
        <v>1.292</v>
      </c>
      <c r="V17" s="19">
        <f t="shared" si="10"/>
        <v>1.0232538894026493</v>
      </c>
      <c r="W17" s="19">
        <f t="shared" si="11"/>
        <v>2.8663046991599921</v>
      </c>
      <c r="X17" s="19">
        <f t="shared" si="12"/>
        <v>5.7326093983199842</v>
      </c>
      <c r="Y17" s="19">
        <f t="shared" si="13"/>
        <v>8.5989140974799767</v>
      </c>
      <c r="Z17" s="36">
        <f t="shared" si="14"/>
        <v>4.8359812253861101E-2</v>
      </c>
      <c r="AA17" s="17">
        <f t="shared" si="53"/>
        <v>98.388158380563411</v>
      </c>
      <c r="AB17" s="76">
        <f t="shared" si="16"/>
        <v>5.8265237328117947E-2</v>
      </c>
      <c r="AC17" s="22">
        <v>1.7907</v>
      </c>
      <c r="AD17" s="19">
        <v>4.8000000000000001E-2</v>
      </c>
      <c r="AE17" s="19">
        <v>1.2769999999999999</v>
      </c>
      <c r="AF17" s="19">
        <f t="shared" si="17"/>
        <v>1.0113740067857453</v>
      </c>
      <c r="AG17" s="19">
        <f t="shared" si="18"/>
        <v>2.4911712729130744</v>
      </c>
      <c r="AH17" s="19">
        <f t="shared" si="19"/>
        <v>9.9646850916522975</v>
      </c>
      <c r="AI17" s="19">
        <f t="shared" si="20"/>
        <v>12.455856364565372</v>
      </c>
      <c r="AJ17" s="36">
        <f t="shared" si="21"/>
        <v>0.10547369260560564</v>
      </c>
      <c r="AK17" s="17">
        <f t="shared" si="54"/>
        <v>93.966126496709023</v>
      </c>
      <c r="AL17" s="76">
        <f t="shared" si="23"/>
        <v>0.10604550238645083</v>
      </c>
      <c r="AM17" s="26">
        <v>1.696</v>
      </c>
      <c r="AN17" s="20">
        <v>3.3000000000000002E-2</v>
      </c>
      <c r="AO17" s="20">
        <v>1.1639999999999999</v>
      </c>
      <c r="AP17" s="19">
        <f t="shared" si="24"/>
        <v>0.92187889107173659</v>
      </c>
      <c r="AQ17" s="19">
        <f t="shared" si="25"/>
        <v>1.8566659887431962</v>
      </c>
      <c r="AR17" s="19">
        <f t="shared" si="26"/>
        <v>11.139995932459177</v>
      </c>
      <c r="AS17" s="19">
        <f t="shared" si="27"/>
        <v>12.996661921202374</v>
      </c>
      <c r="AT17" s="36">
        <f t="shared" si="28"/>
        <v>9.0371663898987695E-2</v>
      </c>
      <c r="AU17" s="17">
        <f t="shared" si="55"/>
        <v>90.081465834361978</v>
      </c>
      <c r="AV17" s="76">
        <f t="shared" si="30"/>
        <v>0.12366579328252644</v>
      </c>
      <c r="AW17" s="26">
        <v>1.5747</v>
      </c>
      <c r="AX17" s="20">
        <v>2.5000000000000001E-2</v>
      </c>
      <c r="AY17" s="20">
        <v>1.2749999999999999</v>
      </c>
      <c r="AZ17" s="19">
        <f t="shared" si="31"/>
        <v>1.0097900224368248</v>
      </c>
      <c r="BA17" s="19">
        <f t="shared" si="32"/>
        <v>1.9204020014771588</v>
      </c>
      <c r="BB17" s="19">
        <f t="shared" si="33"/>
        <v>15.36321601181727</v>
      </c>
      <c r="BC17" s="19">
        <f t="shared" si="34"/>
        <v>17.283618013294429</v>
      </c>
      <c r="BD17" s="36">
        <f t="shared" si="35"/>
        <v>0.10952455385877759</v>
      </c>
      <c r="BE17" s="17">
        <f t="shared" si="56"/>
        <v>85.105654447427511</v>
      </c>
      <c r="BF17" s="76">
        <f t="shared" si="37"/>
        <v>0.18051933342816395</v>
      </c>
      <c r="BG17" s="22">
        <v>1.3169999999999999</v>
      </c>
      <c r="BH17" s="19">
        <v>1.7000000000000001E-2</v>
      </c>
      <c r="BI17" s="19">
        <v>1.2729999999999999</v>
      </c>
      <c r="BJ17" s="19">
        <f t="shared" si="38"/>
        <v>1.0082060380879043</v>
      </c>
      <c r="BK17" s="19">
        <f t="shared" si="39"/>
        <v>1.3390737069455478</v>
      </c>
      <c r="BL17" s="19">
        <f t="shared" si="40"/>
        <v>13.390737069455477</v>
      </c>
      <c r="BM17" s="19">
        <f t="shared" si="41"/>
        <v>14.729810776401026</v>
      </c>
      <c r="BN17" s="36">
        <f t="shared" si="42"/>
        <v>9.280403437396649E-2</v>
      </c>
      <c r="BO17" s="17">
        <f t="shared" si="57"/>
        <v>74.534619044187494</v>
      </c>
      <c r="BP17" s="76">
        <f t="shared" si="44"/>
        <v>0.17965795278992225</v>
      </c>
      <c r="BQ17" s="22">
        <v>1.2479</v>
      </c>
      <c r="BR17" s="19">
        <v>1.7000000000000001E-2</v>
      </c>
      <c r="BS17" s="19">
        <v>1.268</v>
      </c>
      <c r="BT17" s="19">
        <f t="shared" si="45"/>
        <v>1.0042460772156032</v>
      </c>
      <c r="BU17" s="19">
        <f t="shared" si="46"/>
        <v>1.1928180488809499</v>
      </c>
      <c r="BV17" s="19">
        <f t="shared" si="47"/>
        <v>14.313816586571397</v>
      </c>
      <c r="BW17" s="19">
        <f t="shared" si="48"/>
        <v>15.506634635452347</v>
      </c>
      <c r="BX17" s="36">
        <f t="shared" si="49"/>
        <v>0.11049173727588091</v>
      </c>
      <c r="BY17" s="17">
        <f t="shared" si="58"/>
        <v>71.70008840249605</v>
      </c>
      <c r="BZ17" s="76">
        <f t="shared" si="51"/>
        <v>0.19963457375699831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8.860690851722941</v>
      </c>
      <c r="H18" s="29">
        <f t="shared" si="2"/>
        <v>88953.661971830996</v>
      </c>
      <c r="I18" s="19">
        <v>1.9923</v>
      </c>
      <c r="J18" s="19">
        <v>4.8000000000000001E-2</v>
      </c>
      <c r="K18" s="19">
        <v>1.3160000000000001</v>
      </c>
      <c r="L18" s="19">
        <f t="shared" si="3"/>
        <v>1.0422617015896953</v>
      </c>
      <c r="M18" s="19">
        <f t="shared" si="4"/>
        <v>3.2748949526802242</v>
      </c>
      <c r="N18" s="19">
        <f t="shared" si="5"/>
        <v>0</v>
      </c>
      <c r="O18" s="19">
        <f t="shared" si="6"/>
        <v>3.2748949526802242</v>
      </c>
      <c r="P18" s="36">
        <f t="shared" si="7"/>
        <v>0</v>
      </c>
      <c r="Q18" s="17">
        <f t="shared" si="52"/>
        <v>115.63372092845292</v>
      </c>
      <c r="R18" s="76">
        <f t="shared" si="9"/>
        <v>0</v>
      </c>
      <c r="S18" s="22">
        <v>1.8951</v>
      </c>
      <c r="T18" s="19">
        <v>5.3999999999999999E-2</v>
      </c>
      <c r="U18" s="19">
        <v>1.306</v>
      </c>
      <c r="V18" s="19">
        <f t="shared" si="10"/>
        <v>1.0343417798450929</v>
      </c>
      <c r="W18" s="19">
        <f t="shared" si="11"/>
        <v>2.9182785468196655</v>
      </c>
      <c r="X18" s="19">
        <f t="shared" si="12"/>
        <v>5.836557093639331</v>
      </c>
      <c r="Y18" s="19">
        <f t="shared" si="13"/>
        <v>8.754835640458996</v>
      </c>
      <c r="Z18" s="36">
        <f t="shared" si="14"/>
        <v>6.2054207981886225E-2</v>
      </c>
      <c r="AA18" s="17">
        <f t="shared" si="53"/>
        <v>111.12399189332648</v>
      </c>
      <c r="AB18" s="76">
        <f t="shared" si="16"/>
        <v>5.2522925015528028E-2</v>
      </c>
      <c r="AC18" s="22">
        <v>1.6738</v>
      </c>
      <c r="AD18" s="19">
        <v>3.7999999999999999E-2</v>
      </c>
      <c r="AE18" s="19">
        <v>1.304</v>
      </c>
      <c r="AF18" s="19">
        <f t="shared" si="17"/>
        <v>1.0327577954961724</v>
      </c>
      <c r="AG18" s="19">
        <f t="shared" si="18"/>
        <v>2.2695431030065296</v>
      </c>
      <c r="AH18" s="19">
        <f t="shared" si="19"/>
        <v>9.0781724120261185</v>
      </c>
      <c r="AI18" s="19">
        <f t="shared" si="20"/>
        <v>11.347715515032649</v>
      </c>
      <c r="AJ18" s="36">
        <f t="shared" si="21"/>
        <v>8.7068266585767704E-2</v>
      </c>
      <c r="AK18" s="17">
        <f t="shared" si="54"/>
        <v>100.8564709522413</v>
      </c>
      <c r="AL18" s="76">
        <f t="shared" si="23"/>
        <v>9.0010807698446216E-2</v>
      </c>
      <c r="AM18" s="22">
        <v>1.7135</v>
      </c>
      <c r="AN18" s="19">
        <v>6.3E-2</v>
      </c>
      <c r="AO18" s="19">
        <v>1.1499999999999999</v>
      </c>
      <c r="AP18" s="19">
        <f t="shared" si="24"/>
        <v>0.91079100062929297</v>
      </c>
      <c r="AQ18" s="19">
        <f t="shared" si="25"/>
        <v>1.8498649495810624</v>
      </c>
      <c r="AR18" s="19">
        <f t="shared" si="26"/>
        <v>11.099189697486374</v>
      </c>
      <c r="AS18" s="19">
        <f t="shared" si="27"/>
        <v>12.949054647067436</v>
      </c>
      <c r="AT18" s="36">
        <f t="shared" si="28"/>
        <v>0.16840252855600829</v>
      </c>
      <c r="AU18" s="17">
        <f t="shared" si="55"/>
        <v>102.6984076054771</v>
      </c>
      <c r="AV18" s="76">
        <f t="shared" si="30"/>
        <v>0.10807557737530521</v>
      </c>
      <c r="AW18" s="22">
        <v>1.5267999999999999</v>
      </c>
      <c r="AX18" s="19">
        <v>2.5999999999999999E-2</v>
      </c>
      <c r="AY18" s="19">
        <v>1.3029999999999999</v>
      </c>
      <c r="AZ18" s="19">
        <f t="shared" si="31"/>
        <v>1.0319658033217121</v>
      </c>
      <c r="BA18" s="19">
        <f t="shared" si="32"/>
        <v>1.8855118204831387</v>
      </c>
      <c r="BB18" s="19">
        <f t="shared" si="33"/>
        <v>15.08409456386511</v>
      </c>
      <c r="BC18" s="19">
        <f t="shared" si="34"/>
        <v>16.96960638434825</v>
      </c>
      <c r="BD18" s="36">
        <f t="shared" si="35"/>
        <v>0.11896337974189249</v>
      </c>
      <c r="BE18" s="17">
        <f t="shared" si="56"/>
        <v>94.036201732451318</v>
      </c>
      <c r="BF18" s="76">
        <f t="shared" si="37"/>
        <v>0.16040731426798666</v>
      </c>
      <c r="BG18" s="22">
        <v>1.3147</v>
      </c>
      <c r="BH18" s="19">
        <v>2.4E-2</v>
      </c>
      <c r="BI18" s="19">
        <v>1.2989999999999999</v>
      </c>
      <c r="BJ18" s="19">
        <f t="shared" si="38"/>
        <v>1.0287978346238711</v>
      </c>
      <c r="BK18" s="19">
        <f t="shared" si="39"/>
        <v>1.3894654538482982</v>
      </c>
      <c r="BL18" s="19">
        <f t="shared" si="40"/>
        <v>13.894654538482982</v>
      </c>
      <c r="BM18" s="19">
        <f t="shared" si="41"/>
        <v>15.284119992331281</v>
      </c>
      <c r="BN18" s="36">
        <f t="shared" si="42"/>
        <v>0.13642396619578698</v>
      </c>
      <c r="BO18" s="17">
        <f t="shared" si="57"/>
        <v>84.19552757246862</v>
      </c>
      <c r="BP18" s="76">
        <f t="shared" si="44"/>
        <v>0.1650284158683322</v>
      </c>
      <c r="BQ18" s="22">
        <v>1.2624</v>
      </c>
      <c r="BR18" s="19">
        <v>0.02</v>
      </c>
      <c r="BS18" s="19">
        <v>1.2909999999999999</v>
      </c>
      <c r="BT18" s="19">
        <f t="shared" si="45"/>
        <v>1.0224618972281889</v>
      </c>
      <c r="BU18" s="19">
        <f t="shared" si="46"/>
        <v>1.2653847077347617</v>
      </c>
      <c r="BV18" s="19">
        <f t="shared" si="47"/>
        <v>15.18461649281714</v>
      </c>
      <c r="BW18" s="19">
        <f t="shared" si="48"/>
        <v>16.450001200551903</v>
      </c>
      <c r="BX18" s="36">
        <f t="shared" si="49"/>
        <v>0.1347487837231105</v>
      </c>
      <c r="BY18" s="17">
        <f t="shared" si="58"/>
        <v>81.768996414679393</v>
      </c>
      <c r="BZ18" s="76">
        <f t="shared" si="51"/>
        <v>0.18570139244232128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9.2170427862382418</v>
      </c>
      <c r="H19" s="29">
        <f t="shared" si="2"/>
        <v>92531.126760563377</v>
      </c>
      <c r="I19" s="19">
        <v>1.9919</v>
      </c>
      <c r="J19" s="19">
        <v>5.1999999999999998E-2</v>
      </c>
      <c r="K19" s="19">
        <v>1.331</v>
      </c>
      <c r="L19" s="19">
        <f t="shared" si="3"/>
        <v>1.0541415842065991</v>
      </c>
      <c r="M19" s="19">
        <f t="shared" si="4"/>
        <v>3.3486310475848828</v>
      </c>
      <c r="N19" s="19">
        <f t="shared" si="5"/>
        <v>0</v>
      </c>
      <c r="O19" s="19">
        <f t="shared" si="6"/>
        <v>3.3486310475848828</v>
      </c>
      <c r="P19" s="36">
        <f t="shared" si="7"/>
        <v>0</v>
      </c>
      <c r="Q19" s="17">
        <f t="shared" si="52"/>
        <v>130.13282295488835</v>
      </c>
      <c r="R19" s="76">
        <f t="shared" si="9"/>
        <v>0</v>
      </c>
      <c r="S19" s="26">
        <v>1.8559000000000001</v>
      </c>
      <c r="T19" s="20">
        <v>5.0999999999999997E-2</v>
      </c>
      <c r="U19" s="19">
        <v>1.323</v>
      </c>
      <c r="V19" s="19">
        <f t="shared" si="10"/>
        <v>1.0478056468109171</v>
      </c>
      <c r="W19" s="19">
        <f t="shared" si="11"/>
        <v>2.8721357140167671</v>
      </c>
      <c r="X19" s="19">
        <f t="shared" si="12"/>
        <v>5.7442714280335343</v>
      </c>
      <c r="Y19" s="19">
        <f t="shared" si="13"/>
        <v>8.616407142050301</v>
      </c>
      <c r="Z19" s="36">
        <f t="shared" si="14"/>
        <v>6.0142432260731064E-2</v>
      </c>
      <c r="AA19" s="17">
        <f t="shared" si="53"/>
        <v>123.03058613885851</v>
      </c>
      <c r="AB19" s="76">
        <f t="shared" si="16"/>
        <v>4.6689783478315386E-2</v>
      </c>
      <c r="AC19" s="26">
        <v>1.6155999999999999</v>
      </c>
      <c r="AD19" s="20">
        <v>2.1000000000000001E-2</v>
      </c>
      <c r="AE19" s="19">
        <v>1.33</v>
      </c>
      <c r="AF19" s="19">
        <f t="shared" si="17"/>
        <v>1.053349592032139</v>
      </c>
      <c r="AG19" s="19">
        <f t="shared" si="18"/>
        <v>2.199617145979198</v>
      </c>
      <c r="AH19" s="19">
        <f t="shared" si="19"/>
        <v>8.798468583916792</v>
      </c>
      <c r="AI19" s="19">
        <f t="shared" si="20"/>
        <v>10.99808572989599</v>
      </c>
      <c r="AJ19" s="36">
        <f t="shared" si="21"/>
        <v>5.0054565471577092E-2</v>
      </c>
      <c r="AK19" s="17">
        <f t="shared" si="54"/>
        <v>110.48156035288808</v>
      </c>
      <c r="AL19" s="76">
        <f t="shared" si="23"/>
        <v>7.9637439549312017E-2</v>
      </c>
      <c r="AM19" s="22">
        <v>1.6841999999999999</v>
      </c>
      <c r="AN19" s="19">
        <v>3.6999999999999998E-2</v>
      </c>
      <c r="AO19" s="19">
        <v>1.1719999999999999</v>
      </c>
      <c r="AP19" s="19">
        <f t="shared" si="24"/>
        <v>0.92821482846741865</v>
      </c>
      <c r="AQ19" s="19">
        <f t="shared" si="25"/>
        <v>1.8561739561036439</v>
      </c>
      <c r="AR19" s="19">
        <f t="shared" si="26"/>
        <v>11.137043736621862</v>
      </c>
      <c r="AS19" s="19">
        <f t="shared" si="27"/>
        <v>12.993217692725507</v>
      </c>
      <c r="AT19" s="36">
        <f t="shared" si="28"/>
        <v>0.10272338578342864</v>
      </c>
      <c r="AU19" s="17">
        <f t="shared" si="55"/>
        <v>114.0640121586208</v>
      </c>
      <c r="AV19" s="76">
        <f t="shared" si="30"/>
        <v>9.7638541077569307E-2</v>
      </c>
      <c r="AW19" s="26">
        <v>1.4802</v>
      </c>
      <c r="AX19" s="20">
        <v>2.5999999999999999E-2</v>
      </c>
      <c r="AY19" s="19">
        <v>1.327</v>
      </c>
      <c r="AZ19" s="19">
        <f t="shared" si="31"/>
        <v>1.0509736155087581</v>
      </c>
      <c r="BA19" s="19">
        <f t="shared" si="32"/>
        <v>1.8380561354226648</v>
      </c>
      <c r="BB19" s="19">
        <f t="shared" si="33"/>
        <v>14.704449083381318</v>
      </c>
      <c r="BC19" s="19">
        <f t="shared" si="34"/>
        <v>16.542505218803981</v>
      </c>
      <c r="BD19" s="36">
        <f t="shared" si="35"/>
        <v>0.12338612018519809</v>
      </c>
      <c r="BE19" s="17">
        <f t="shared" si="56"/>
        <v>103.410656934576</v>
      </c>
      <c r="BF19" s="76">
        <f t="shared" si="37"/>
        <v>0.14219471686254026</v>
      </c>
      <c r="BG19" s="26">
        <v>1.3226</v>
      </c>
      <c r="BH19" s="20">
        <v>2.1000000000000001E-2</v>
      </c>
      <c r="BI19" s="19">
        <v>1.3140000000000001</v>
      </c>
      <c r="BJ19" s="19">
        <f t="shared" si="38"/>
        <v>1.0406777172407748</v>
      </c>
      <c r="BK19" s="19">
        <f t="shared" si="39"/>
        <v>1.4388777355519835</v>
      </c>
      <c r="BL19" s="19">
        <f t="shared" si="40"/>
        <v>14.388777355519835</v>
      </c>
      <c r="BM19" s="19">
        <f t="shared" si="41"/>
        <v>15.827655091071819</v>
      </c>
      <c r="BN19" s="36">
        <f t="shared" si="42"/>
        <v>0.12214372282910725</v>
      </c>
      <c r="BO19" s="17">
        <f t="shared" si="57"/>
        <v>95.18041780070611</v>
      </c>
      <c r="BP19" s="76">
        <f t="shared" si="44"/>
        <v>0.1511737150140256</v>
      </c>
      <c r="BQ19" s="26">
        <v>1.2470000000000001</v>
      </c>
      <c r="BR19" s="20">
        <v>2.1000000000000001E-2</v>
      </c>
      <c r="BS19" s="19">
        <v>1.3120000000000001</v>
      </c>
      <c r="BT19" s="19">
        <f t="shared" si="45"/>
        <v>1.0390937328918544</v>
      </c>
      <c r="BU19" s="19">
        <f t="shared" si="46"/>
        <v>1.2751952972872742</v>
      </c>
      <c r="BV19" s="19">
        <f t="shared" si="47"/>
        <v>15.30234356744729</v>
      </c>
      <c r="BW19" s="19">
        <f t="shared" si="48"/>
        <v>16.577538864734564</v>
      </c>
      <c r="BX19" s="36">
        <f t="shared" si="49"/>
        <v>0.14612661984358594</v>
      </c>
      <c r="BY19" s="17">
        <f t="shared" si="58"/>
        <v>91.232409688265989</v>
      </c>
      <c r="BZ19" s="76">
        <f t="shared" si="51"/>
        <v>0.16772924906548234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9.5733947207535426</v>
      </c>
      <c r="H20" s="29">
        <f t="shared" si="2"/>
        <v>96108.591549295772</v>
      </c>
      <c r="I20" s="19">
        <v>1.9789000000000001</v>
      </c>
      <c r="J20" s="19">
        <v>0.06</v>
      </c>
      <c r="K20" s="19">
        <v>1.3440000000000001</v>
      </c>
      <c r="L20" s="19">
        <f t="shared" si="3"/>
        <v>1.0644374824745826</v>
      </c>
      <c r="M20" s="19">
        <f t="shared" si="4"/>
        <v>3.3699414843903184</v>
      </c>
      <c r="N20" s="19">
        <f t="shared" si="5"/>
        <v>0</v>
      </c>
      <c r="O20" s="19">
        <f t="shared" si="6"/>
        <v>3.3699414843903184</v>
      </c>
      <c r="P20" s="36">
        <f t="shared" si="7"/>
        <v>0</v>
      </c>
      <c r="Q20" s="17">
        <f t="shared" si="52"/>
        <v>145.05688092763148</v>
      </c>
      <c r="R20" s="76">
        <f t="shared" si="9"/>
        <v>0</v>
      </c>
      <c r="S20" s="22">
        <v>1.7817000000000001</v>
      </c>
      <c r="T20" s="19">
        <v>4.4999999999999998E-2</v>
      </c>
      <c r="U20" s="19">
        <v>1.3440000000000001</v>
      </c>
      <c r="V20" s="19">
        <f t="shared" si="10"/>
        <v>1.0644374824745826</v>
      </c>
      <c r="W20" s="19">
        <f t="shared" si="11"/>
        <v>2.7317680594746512</v>
      </c>
      <c r="X20" s="19">
        <f t="shared" si="12"/>
        <v>5.4635361189493024</v>
      </c>
      <c r="Y20" s="19">
        <f t="shared" si="13"/>
        <v>8.1953041784239531</v>
      </c>
      <c r="Z20" s="36">
        <f t="shared" si="14"/>
        <v>5.4764884295930474E-2</v>
      </c>
      <c r="AA20" s="17">
        <f t="shared" si="53"/>
        <v>133.51740094904059</v>
      </c>
      <c r="AB20" s="76">
        <f t="shared" si="16"/>
        <v>4.0920030498755464E-2</v>
      </c>
      <c r="AC20" s="22">
        <v>1.5748</v>
      </c>
      <c r="AD20" s="19">
        <v>2.1999999999999999E-2</v>
      </c>
      <c r="AE20" s="19">
        <v>1.349</v>
      </c>
      <c r="AF20" s="19">
        <f t="shared" si="17"/>
        <v>1.0683974433468837</v>
      </c>
      <c r="AG20" s="19">
        <f t="shared" si="18"/>
        <v>2.1500612743043228</v>
      </c>
      <c r="AH20" s="19">
        <f t="shared" si="19"/>
        <v>8.6002450972172912</v>
      </c>
      <c r="AI20" s="19">
        <f t="shared" si="20"/>
        <v>10.750306371521614</v>
      </c>
      <c r="AJ20" s="36">
        <f t="shared" si="21"/>
        <v>5.3947049756354143E-2</v>
      </c>
      <c r="AK20" s="17">
        <f t="shared" si="54"/>
        <v>121.41030963276042</v>
      </c>
      <c r="AL20" s="76">
        <f t="shared" si="23"/>
        <v>7.0836201004932348E-2</v>
      </c>
      <c r="AM20" s="26">
        <v>1.835</v>
      </c>
      <c r="AN20" s="20">
        <v>5.3999999999999999E-2</v>
      </c>
      <c r="AO20" s="19">
        <v>1.0269999999999999</v>
      </c>
      <c r="AP20" s="19">
        <f t="shared" si="24"/>
        <v>0.81337596317068162</v>
      </c>
      <c r="AQ20" s="19">
        <f t="shared" si="25"/>
        <v>1.6919563308990873</v>
      </c>
      <c r="AR20" s="19">
        <f t="shared" si="26"/>
        <v>10.151737985394522</v>
      </c>
      <c r="AS20" s="19">
        <f t="shared" si="27"/>
        <v>11.843694316293609</v>
      </c>
      <c r="AT20" s="36">
        <f t="shared" si="28"/>
        <v>0.11511900440163116</v>
      </c>
      <c r="AU20" s="17">
        <f t="shared" si="55"/>
        <v>136.63633747469422</v>
      </c>
      <c r="AV20" s="76">
        <f t="shared" si="30"/>
        <v>7.4297497818065258E-2</v>
      </c>
      <c r="AW20" s="22">
        <v>1.5172000000000001</v>
      </c>
      <c r="AX20" s="19">
        <v>2.7E-2</v>
      </c>
      <c r="AY20" s="19">
        <v>1.337</v>
      </c>
      <c r="AZ20" s="19">
        <f t="shared" si="31"/>
        <v>1.0588935372533608</v>
      </c>
      <c r="BA20" s="19">
        <f t="shared" si="32"/>
        <v>1.9603093348421294</v>
      </c>
      <c r="BB20" s="19">
        <f t="shared" si="33"/>
        <v>15.682474678737035</v>
      </c>
      <c r="BC20" s="19">
        <f t="shared" si="34"/>
        <v>17.642784013579163</v>
      </c>
      <c r="BD20" s="36">
        <f t="shared" si="35"/>
        <v>0.13007016562498958</v>
      </c>
      <c r="BE20" s="17">
        <f t="shared" si="56"/>
        <v>118.03975158627544</v>
      </c>
      <c r="BF20" s="76">
        <f t="shared" si="37"/>
        <v>0.13285757101305562</v>
      </c>
      <c r="BG20" s="22">
        <v>1.3291999999999999</v>
      </c>
      <c r="BH20" s="19">
        <v>1.9E-2</v>
      </c>
      <c r="BI20" s="19">
        <v>1.331</v>
      </c>
      <c r="BJ20" s="19">
        <f t="shared" si="38"/>
        <v>1.0541415842065991</v>
      </c>
      <c r="BK20" s="19">
        <f t="shared" si="39"/>
        <v>1.4911210514858657</v>
      </c>
      <c r="BL20" s="19">
        <f t="shared" si="40"/>
        <v>14.911210514858658</v>
      </c>
      <c r="BM20" s="19">
        <f t="shared" si="41"/>
        <v>16.402331566344522</v>
      </c>
      <c r="BN20" s="36">
        <f t="shared" si="42"/>
        <v>0.11338897762440869</v>
      </c>
      <c r="BO20" s="17">
        <f t="shared" si="57"/>
        <v>107.03862462899814</v>
      </c>
      <c r="BP20" s="76">
        <f t="shared" si="44"/>
        <v>0.13930682094002747</v>
      </c>
      <c r="BQ20" s="22">
        <v>1.2585999999999999</v>
      </c>
      <c r="BR20" s="19">
        <v>2.3E-2</v>
      </c>
      <c r="BS20" s="19">
        <v>1.329</v>
      </c>
      <c r="BT20" s="19">
        <f t="shared" si="45"/>
        <v>1.0525575998576786</v>
      </c>
      <c r="BU20" s="19">
        <f t="shared" si="46"/>
        <v>1.3329121972098266</v>
      </c>
      <c r="BV20" s="19">
        <f t="shared" si="47"/>
        <v>15.994946366517917</v>
      </c>
      <c r="BW20" s="19">
        <f t="shared" si="48"/>
        <v>17.327858563727744</v>
      </c>
      <c r="BX20" s="36">
        <f t="shared" si="49"/>
        <v>0.1642177780203134</v>
      </c>
      <c r="BY20" s="17">
        <f t="shared" si="58"/>
        <v>102.90735035674399</v>
      </c>
      <c r="BZ20" s="76">
        <f t="shared" si="51"/>
        <v>0.1554305529300774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9.9297466552688434</v>
      </c>
      <c r="H21" s="30">
        <f t="shared" si="2"/>
        <v>99686.056338028182</v>
      </c>
      <c r="I21" s="19">
        <v>1.9260999999999999</v>
      </c>
      <c r="J21" s="19">
        <v>0.105</v>
      </c>
      <c r="K21" s="19">
        <v>1.2909999999999999</v>
      </c>
      <c r="L21" s="19">
        <f t="shared" si="3"/>
        <v>1.0224618972281889</v>
      </c>
      <c r="M21" s="19">
        <f t="shared" si="4"/>
        <v>2.9456847910002608</v>
      </c>
      <c r="N21" s="19">
        <f t="shared" si="5"/>
        <v>0</v>
      </c>
      <c r="O21" s="19">
        <f t="shared" si="6"/>
        <v>2.9456847910002608</v>
      </c>
      <c r="P21" s="36">
        <f t="shared" si="7"/>
        <v>0</v>
      </c>
      <c r="Q21" s="17">
        <f>0.5926*0.5*$C$6*$F21^3*($C$7*I21*2+$C$7)*$C$8</f>
        <v>158.41803887363946</v>
      </c>
      <c r="R21" s="76">
        <f t="shared" si="9"/>
        <v>0</v>
      </c>
      <c r="S21" s="27">
        <v>1.7842</v>
      </c>
      <c r="T21" s="21">
        <v>0.10100000000000001</v>
      </c>
      <c r="U21" s="21">
        <v>1.268</v>
      </c>
      <c r="V21" s="19">
        <f t="shared" si="10"/>
        <v>1.0042460772156032</v>
      </c>
      <c r="W21" s="19">
        <f t="shared" si="11"/>
        <v>2.4383817688797884</v>
      </c>
      <c r="X21" s="19">
        <f t="shared" si="12"/>
        <v>4.8767635377595768</v>
      </c>
      <c r="Y21" s="19">
        <f t="shared" si="13"/>
        <v>7.3151453066393657</v>
      </c>
      <c r="Z21" s="36">
        <f t="shared" si="14"/>
        <v>0.10940848494964679</v>
      </c>
      <c r="AA21" s="17">
        <f>0.5926*0.5*$C$6*$F21^3*($C$7*S21*2+$C$7)*$C$8</f>
        <v>149.15233683490675</v>
      </c>
      <c r="AB21" s="76">
        <f t="shared" si="16"/>
        <v>3.2696527867059524E-2</v>
      </c>
      <c r="AC21" s="27">
        <v>1.5577000000000001</v>
      </c>
      <c r="AD21" s="21">
        <v>4.9000000000000002E-2</v>
      </c>
      <c r="AE21" s="21">
        <v>1.3180000000000001</v>
      </c>
      <c r="AF21" s="19">
        <f t="shared" si="17"/>
        <v>1.043845685938616</v>
      </c>
      <c r="AG21" s="19">
        <f t="shared" si="18"/>
        <v>2.0080502926278507</v>
      </c>
      <c r="AH21" s="19">
        <f t="shared" si="19"/>
        <v>8.0322011705114029</v>
      </c>
      <c r="AI21" s="19">
        <f t="shared" si="20"/>
        <v>10.040251463139253</v>
      </c>
      <c r="AJ21" s="36">
        <f t="shared" si="21"/>
        <v>0.11469593324132421</v>
      </c>
      <c r="AK21" s="17">
        <f>0.5926*0.5*$C$6*$F21^3*($C$7*AC21*2+$C$7)*$C$8</f>
        <v>134.36247417265895</v>
      </c>
      <c r="AL21" s="76">
        <f t="shared" si="23"/>
        <v>5.9780092767492764E-2</v>
      </c>
      <c r="AM21" s="22">
        <v>1.8872</v>
      </c>
      <c r="AN21" s="19">
        <v>6.0999999999999999E-2</v>
      </c>
      <c r="AO21" s="19">
        <v>1.034</v>
      </c>
      <c r="AP21" s="19">
        <f t="shared" si="24"/>
        <v>0.81891990839190354</v>
      </c>
      <c r="AQ21" s="19">
        <f t="shared" si="25"/>
        <v>1.814065895628352</v>
      </c>
      <c r="AR21" s="19">
        <f t="shared" si="26"/>
        <v>10.884395373770111</v>
      </c>
      <c r="AS21" s="19">
        <f t="shared" si="27"/>
        <v>12.698461269398463</v>
      </c>
      <c r="AT21" s="36">
        <f t="shared" si="28"/>
        <v>0.13182060195121656</v>
      </c>
      <c r="AU21" s="17">
        <f>0.5926*0.5*$C$6*$F21^3*($C$7*AM21*2+$C$7)*$C$8</f>
        <v>155.87796974533288</v>
      </c>
      <c r="AV21" s="76">
        <f t="shared" si="30"/>
        <v>6.9826386573757643E-2</v>
      </c>
      <c r="AW21" s="27">
        <v>1.4244000000000001</v>
      </c>
      <c r="AX21" s="21">
        <v>3.5999999999999997E-2</v>
      </c>
      <c r="AY21" s="21">
        <v>1.3560000000000001</v>
      </c>
      <c r="AZ21" s="19">
        <f t="shared" si="31"/>
        <v>1.0739413885681057</v>
      </c>
      <c r="BA21" s="19">
        <f t="shared" si="32"/>
        <v>1.7772946536751817</v>
      </c>
      <c r="BB21" s="19">
        <f t="shared" si="33"/>
        <v>14.218357229401454</v>
      </c>
      <c r="BC21" s="19">
        <f t="shared" si="34"/>
        <v>15.995651883076635</v>
      </c>
      <c r="BD21" s="36">
        <f t="shared" si="35"/>
        <v>0.17839102234049395</v>
      </c>
      <c r="BE21" s="17">
        <f>0.5926*0.5*$C$6*$F21^3*($C$7*AW21*2+$C$7)*$C$8</f>
        <v>125.65832983324337</v>
      </c>
      <c r="BF21" s="76">
        <f t="shared" si="37"/>
        <v>0.11315093275766216</v>
      </c>
      <c r="BG21" s="27">
        <v>1.3245</v>
      </c>
      <c r="BH21" s="21">
        <v>1.9E-2</v>
      </c>
      <c r="BI21" s="21">
        <v>1.349</v>
      </c>
      <c r="BJ21" s="19">
        <f t="shared" si="38"/>
        <v>1.0683974433468837</v>
      </c>
      <c r="BK21" s="19">
        <f t="shared" si="39"/>
        <v>1.5209115220760245</v>
      </c>
      <c r="BL21" s="19">
        <f t="shared" si="40"/>
        <v>15.209115220760244</v>
      </c>
      <c r="BM21" s="19">
        <f t="shared" si="41"/>
        <v>16.730026742836269</v>
      </c>
      <c r="BN21" s="36">
        <f t="shared" si="42"/>
        <v>0.11647658470121917</v>
      </c>
      <c r="BO21" s="17">
        <f>0.5926*0.5*$C$6*$F21^3*($C$7*BG21*2+$C$7)*$C$8</f>
        <v>119.135118884199</v>
      </c>
      <c r="BP21" s="76">
        <f t="shared" si="44"/>
        <v>0.12766273591873203</v>
      </c>
      <c r="BQ21" s="27">
        <v>1.2767999999999999</v>
      </c>
      <c r="BR21" s="21">
        <v>0.02</v>
      </c>
      <c r="BS21" s="21">
        <v>1.343</v>
      </c>
      <c r="BT21" s="19">
        <f t="shared" si="45"/>
        <v>1.0636454903001222</v>
      </c>
      <c r="BU21" s="19">
        <f t="shared" si="46"/>
        <v>1.4007927933273649</v>
      </c>
      <c r="BV21" s="19">
        <f t="shared" si="47"/>
        <v>16.80951351992838</v>
      </c>
      <c r="BW21" s="19">
        <f t="shared" si="48"/>
        <v>18.210306313255746</v>
      </c>
      <c r="BX21" s="36">
        <f t="shared" si="49"/>
        <v>0.14582245133496125</v>
      </c>
      <c r="BY21" s="17">
        <f>0.5926*0.5*$C$6*$F21^3*($C$7*BQ21*2+$C$7)*$C$8</f>
        <v>116.02043257519583</v>
      </c>
      <c r="BZ21" s="76">
        <f t="shared" si="51"/>
        <v>0.14488407900939088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10.286098589784142</v>
      </c>
      <c r="H22" s="30">
        <f t="shared" si="2"/>
        <v>103263.52112676055</v>
      </c>
      <c r="I22" s="19">
        <v>1.8995</v>
      </c>
      <c r="J22" s="19">
        <v>0.10100000000000001</v>
      </c>
      <c r="K22" s="19">
        <v>1.2969999999999999</v>
      </c>
      <c r="L22" s="19">
        <f t="shared" si="3"/>
        <v>1.0272138502749504</v>
      </c>
      <c r="M22" s="19">
        <f t="shared" si="4"/>
        <v>2.8915764121568026</v>
      </c>
      <c r="N22" s="19">
        <f t="shared" si="5"/>
        <v>0</v>
      </c>
      <c r="O22" s="19">
        <f t="shared" si="6"/>
        <v>2.8915764121568026</v>
      </c>
      <c r="P22" s="36">
        <f t="shared" si="7"/>
        <v>0</v>
      </c>
      <c r="Q22" s="17">
        <f t="shared" si="52"/>
        <v>174.16233249706863</v>
      </c>
      <c r="R22" s="76">
        <f t="shared" si="9"/>
        <v>0</v>
      </c>
      <c r="S22" s="27">
        <v>1.7696000000000001</v>
      </c>
      <c r="T22" s="21">
        <v>0.113</v>
      </c>
      <c r="U22" s="21">
        <v>1.282</v>
      </c>
      <c r="V22" s="19">
        <f t="shared" si="10"/>
        <v>1.0153339676580468</v>
      </c>
      <c r="W22" s="19">
        <f t="shared" si="11"/>
        <v>2.4518979753797705</v>
      </c>
      <c r="X22" s="19">
        <f t="shared" si="12"/>
        <v>4.903795950759541</v>
      </c>
      <c r="Y22" s="19">
        <f t="shared" si="13"/>
        <v>7.3556939261393115</v>
      </c>
      <c r="Z22" s="36">
        <f t="shared" si="14"/>
        <v>0.1251254398323714</v>
      </c>
      <c r="AA22" s="17">
        <f t="shared" ref="AA22:AA38" si="59">0.5926*0.5*$C$6*$F22^3*($C$7*S22*2+$C$7)*$C$8</f>
        <v>164.7338319797237</v>
      </c>
      <c r="AB22" s="76">
        <f t="shared" si="16"/>
        <v>2.9767995388847179E-2</v>
      </c>
      <c r="AC22" s="27">
        <v>1.6229</v>
      </c>
      <c r="AD22" s="21">
        <v>5.8000000000000003E-2</v>
      </c>
      <c r="AE22" s="21">
        <v>1.286</v>
      </c>
      <c r="AF22" s="19">
        <f t="shared" si="17"/>
        <v>1.0185019363558878</v>
      </c>
      <c r="AG22" s="19">
        <f t="shared" si="18"/>
        <v>2.0751121970617508</v>
      </c>
      <c r="AH22" s="19">
        <f t="shared" si="19"/>
        <v>8.3004487882470031</v>
      </c>
      <c r="AI22" s="19">
        <f t="shared" si="20"/>
        <v>10.375560985308754</v>
      </c>
      <c r="AJ22" s="36">
        <f t="shared" si="21"/>
        <v>0.12925014817388997</v>
      </c>
      <c r="AK22" s="17">
        <f t="shared" ref="AK22:AK38" si="60">0.5926*0.5*$C$6*$F22^3*($C$7*AC22*2+$C$7)*$C$8</f>
        <v>154.08594109523941</v>
      </c>
      <c r="AL22" s="76">
        <f t="shared" si="23"/>
        <v>5.3868956046525723E-2</v>
      </c>
      <c r="AM22" s="27">
        <v>1.8673</v>
      </c>
      <c r="AN22" s="21">
        <v>4.2999999999999997E-2</v>
      </c>
      <c r="AO22" s="21">
        <v>1.032</v>
      </c>
      <c r="AP22" s="19">
        <f t="shared" si="24"/>
        <v>0.81733592404298305</v>
      </c>
      <c r="AQ22" s="19">
        <f t="shared" si="25"/>
        <v>1.7691461611904944</v>
      </c>
      <c r="AR22" s="19">
        <f t="shared" si="26"/>
        <v>10.614876967142965</v>
      </c>
      <c r="AS22" s="19">
        <f t="shared" si="27"/>
        <v>12.38402312833346</v>
      </c>
      <c r="AT22" s="36">
        <f t="shared" si="28"/>
        <v>9.2563598123225857E-2</v>
      </c>
      <c r="AU22" s="17">
        <f t="shared" ref="AU22:AU38" si="61">0.5926*0.5*$C$6*$F22^3*($C$7*AM22*2+$C$7)*$C$8</f>
        <v>171.8251676267183</v>
      </c>
      <c r="AV22" s="76">
        <f t="shared" si="30"/>
        <v>6.1777195470009739E-2</v>
      </c>
      <c r="AW22" s="27">
        <v>1.4001999999999999</v>
      </c>
      <c r="AX22" s="21">
        <v>2.9000000000000001E-2</v>
      </c>
      <c r="AY22" s="21">
        <v>1.3640000000000001</v>
      </c>
      <c r="AZ22" s="19">
        <f t="shared" si="31"/>
        <v>1.0802773259637877</v>
      </c>
      <c r="BA22" s="19">
        <f t="shared" si="32"/>
        <v>1.7377408590241989</v>
      </c>
      <c r="BB22" s="19">
        <f t="shared" si="33"/>
        <v>13.901926872193592</v>
      </c>
      <c r="BC22" s="19">
        <f t="shared" si="34"/>
        <v>15.639667731217791</v>
      </c>
      <c r="BD22" s="36">
        <f t="shared" si="35"/>
        <v>0.14540450193187648</v>
      </c>
      <c r="BE22" s="17">
        <f t="shared" ref="BE22:BE38" si="62">0.5926*0.5*$C$6*$F22^3*($C$7*AW22*2+$C$7)*$C$8</f>
        <v>137.92176045464879</v>
      </c>
      <c r="BF22" s="76">
        <f t="shared" si="37"/>
        <v>0.10079574699718831</v>
      </c>
      <c r="BG22" s="27">
        <v>1.3018000000000001</v>
      </c>
      <c r="BH22" s="21">
        <v>2.3E-2</v>
      </c>
      <c r="BI22" s="21">
        <v>1.36</v>
      </c>
      <c r="BJ22" s="19">
        <f t="shared" si="38"/>
        <v>1.0771093572659467</v>
      </c>
      <c r="BK22" s="19">
        <f t="shared" si="39"/>
        <v>1.4932842226384739</v>
      </c>
      <c r="BL22" s="19">
        <f t="shared" si="40"/>
        <v>14.932842226384738</v>
      </c>
      <c r="BM22" s="19">
        <f t="shared" si="41"/>
        <v>16.426126449023212</v>
      </c>
      <c r="BN22" s="36">
        <f t="shared" si="42"/>
        <v>0.14330679402677388</v>
      </c>
      <c r="BO22" s="17">
        <f t="shared" ref="BO22:BO38" si="63">0.5926*0.5*$C$6*$F22^3*($C$7*BG22*2+$C$7)*$C$8</f>
        <v>130.7796168756901</v>
      </c>
      <c r="BP22" s="76">
        <f t="shared" si="44"/>
        <v>0.11418325411198327</v>
      </c>
      <c r="BQ22" s="27">
        <v>1.2492000000000001</v>
      </c>
      <c r="BR22" s="21">
        <v>2.4E-2</v>
      </c>
      <c r="BS22" s="21">
        <v>1.357</v>
      </c>
      <c r="BT22" s="19">
        <f t="shared" si="45"/>
        <v>1.0747333807425659</v>
      </c>
      <c r="BU22" s="19">
        <f t="shared" si="46"/>
        <v>1.3689884115140016</v>
      </c>
      <c r="BV22" s="19">
        <f t="shared" si="47"/>
        <v>16.427860938168021</v>
      </c>
      <c r="BW22" s="19">
        <f t="shared" si="48"/>
        <v>17.796849349682024</v>
      </c>
      <c r="BX22" s="36">
        <f t="shared" si="49"/>
        <v>0.17865423296105598</v>
      </c>
      <c r="BY22" s="17">
        <f t="shared" ref="BY22:BY38" si="64">0.5926*0.5*$C$6*$F22^3*($C$7*BQ22*2+$C$7)*$C$8</f>
        <v>126.96176370238487</v>
      </c>
      <c r="BZ22" s="76">
        <f t="shared" si="51"/>
        <v>0.12939219225622206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10.642450524299441</v>
      </c>
      <c r="H23" s="30">
        <f t="shared" si="2"/>
        <v>106840.98591549294</v>
      </c>
      <c r="I23" s="19">
        <v>1.931</v>
      </c>
      <c r="J23" s="19">
        <v>9.6000000000000002E-2</v>
      </c>
      <c r="K23" s="19">
        <v>1.2929999999999999</v>
      </c>
      <c r="L23" s="19">
        <f t="shared" si="3"/>
        <v>1.0240458815771094</v>
      </c>
      <c r="M23" s="19">
        <f t="shared" si="4"/>
        <v>2.9698719376718281</v>
      </c>
      <c r="N23" s="19">
        <f t="shared" si="5"/>
        <v>0</v>
      </c>
      <c r="O23" s="19">
        <f t="shared" si="6"/>
        <v>2.9698719376718281</v>
      </c>
      <c r="P23" s="36">
        <f t="shared" si="7"/>
        <v>0</v>
      </c>
      <c r="Q23" s="17">
        <f t="shared" si="52"/>
        <v>195.43003452601045</v>
      </c>
      <c r="R23" s="76">
        <f t="shared" si="9"/>
        <v>0</v>
      </c>
      <c r="S23" s="27">
        <v>1.8416999999999999</v>
      </c>
      <c r="T23" s="21">
        <v>9.9000000000000005E-2</v>
      </c>
      <c r="U23" s="21">
        <v>1.262</v>
      </c>
      <c r="V23" s="19">
        <f t="shared" si="10"/>
        <v>0.99949412416884165</v>
      </c>
      <c r="W23" s="19">
        <f t="shared" si="11"/>
        <v>2.5735500065503176</v>
      </c>
      <c r="X23" s="19">
        <f t="shared" si="12"/>
        <v>5.1471000131006353</v>
      </c>
      <c r="Y23" s="19">
        <f t="shared" si="13"/>
        <v>7.7206500196509529</v>
      </c>
      <c r="Z23" s="36">
        <f t="shared" si="14"/>
        <v>0.106229473168966</v>
      </c>
      <c r="AA23" s="17">
        <f t="shared" si="59"/>
        <v>188.25113609607513</v>
      </c>
      <c r="AB23" s="76">
        <f t="shared" si="16"/>
        <v>2.734166773088573E-2</v>
      </c>
      <c r="AC23" s="27">
        <v>1.6796</v>
      </c>
      <c r="AD23" s="21">
        <v>0.113</v>
      </c>
      <c r="AE23" s="21">
        <v>1.2470000000000001</v>
      </c>
      <c r="AF23" s="19">
        <f t="shared" si="17"/>
        <v>0.98761424155193789</v>
      </c>
      <c r="AG23" s="19">
        <f t="shared" si="18"/>
        <v>2.089877182373364</v>
      </c>
      <c r="AH23" s="19">
        <f t="shared" si="19"/>
        <v>8.3595087294934558</v>
      </c>
      <c r="AI23" s="19">
        <f t="shared" si="20"/>
        <v>10.44938591186682</v>
      </c>
      <c r="AJ23" s="36">
        <f t="shared" si="21"/>
        <v>0.23677315946502275</v>
      </c>
      <c r="AK23" s="17">
        <f t="shared" si="60"/>
        <v>175.21978743434488</v>
      </c>
      <c r="AL23" s="76">
        <f t="shared" si="23"/>
        <v>4.7708702606580757E-2</v>
      </c>
      <c r="AM23" s="27">
        <v>1.8806</v>
      </c>
      <c r="AN23" s="21">
        <v>5.5E-2</v>
      </c>
      <c r="AO23" s="21">
        <v>1.034</v>
      </c>
      <c r="AP23" s="19">
        <f t="shared" si="24"/>
        <v>0.81891990839190354</v>
      </c>
      <c r="AQ23" s="19">
        <f t="shared" si="25"/>
        <v>1.801399618662417</v>
      </c>
      <c r="AR23" s="19">
        <f t="shared" si="26"/>
        <v>10.808397711974502</v>
      </c>
      <c r="AS23" s="19">
        <f t="shared" si="27"/>
        <v>12.609797330636919</v>
      </c>
      <c r="AT23" s="36">
        <f t="shared" si="28"/>
        <v>0.11885464110355591</v>
      </c>
      <c r="AU23" s="17">
        <f t="shared" si="61"/>
        <v>191.37833821169087</v>
      </c>
      <c r="AV23" s="76">
        <f t="shared" si="30"/>
        <v>5.6476599248233207E-2</v>
      </c>
      <c r="AW23" s="27">
        <v>1.6224000000000001</v>
      </c>
      <c r="AX23" s="21">
        <v>4.9000000000000002E-2</v>
      </c>
      <c r="AY23" s="21">
        <v>1.155</v>
      </c>
      <c r="AZ23" s="19">
        <f t="shared" si="31"/>
        <v>0.91475096150159441</v>
      </c>
      <c r="BA23" s="19">
        <f t="shared" si="32"/>
        <v>1.6728460267691005</v>
      </c>
      <c r="BB23" s="19">
        <f t="shared" si="33"/>
        <v>13.382768214152804</v>
      </c>
      <c r="BC23" s="19">
        <f t="shared" si="34"/>
        <v>15.055614240921905</v>
      </c>
      <c r="BD23" s="36">
        <f t="shared" si="35"/>
        <v>0.17616156629262794</v>
      </c>
      <c r="BE23" s="17">
        <f t="shared" si="62"/>
        <v>170.62143368079171</v>
      </c>
      <c r="BF23" s="76">
        <f t="shared" si="37"/>
        <v>7.8435445802137904E-2</v>
      </c>
      <c r="BG23" s="27">
        <v>1.4444999999999999</v>
      </c>
      <c r="BH23" s="21">
        <v>2.7E-2</v>
      </c>
      <c r="BI23" s="21">
        <v>1.1279999999999999</v>
      </c>
      <c r="BJ23" s="19">
        <f t="shared" si="38"/>
        <v>0.8933671727911674</v>
      </c>
      <c r="BK23" s="19">
        <f t="shared" si="39"/>
        <v>1.2648220176664742</v>
      </c>
      <c r="BL23" s="19">
        <f t="shared" si="40"/>
        <v>12.64822017666474</v>
      </c>
      <c r="BM23" s="19">
        <f t="shared" si="41"/>
        <v>13.913042194331215</v>
      </c>
      <c r="BN23" s="36">
        <f t="shared" si="42"/>
        <v>0.11572923731796277</v>
      </c>
      <c r="BO23" s="17">
        <f t="shared" si="63"/>
        <v>156.31991038084215</v>
      </c>
      <c r="BP23" s="76">
        <f t="shared" si="44"/>
        <v>8.0912406780747792E-2</v>
      </c>
      <c r="BQ23" s="27">
        <v>1.4245000000000001</v>
      </c>
      <c r="BR23" s="21">
        <v>2.4E-2</v>
      </c>
      <c r="BS23" s="21">
        <v>1.131</v>
      </c>
      <c r="BT23" s="19">
        <f t="shared" si="45"/>
        <v>0.89574314931454824</v>
      </c>
      <c r="BU23" s="19">
        <f t="shared" si="46"/>
        <v>1.236591458612011</v>
      </c>
      <c r="BV23" s="19">
        <f t="shared" si="47"/>
        <v>14.839097503344131</v>
      </c>
      <c r="BW23" s="19">
        <f t="shared" si="48"/>
        <v>16.075688961956143</v>
      </c>
      <c r="BX23" s="36">
        <f t="shared" si="49"/>
        <v>0.12410201275663747</v>
      </c>
      <c r="BY23" s="17">
        <f t="shared" si="64"/>
        <v>154.71209438309631</v>
      </c>
      <c r="BZ23" s="76">
        <f t="shared" si="51"/>
        <v>9.5914269420978346E-2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10.998802458814744</v>
      </c>
      <c r="H24" s="30">
        <f t="shared" si="2"/>
        <v>110418.45070422534</v>
      </c>
      <c r="I24" s="19">
        <v>1.9576</v>
      </c>
      <c r="J24" s="19">
        <v>0.11600000000000001</v>
      </c>
      <c r="K24" s="19">
        <v>1.2929999999999999</v>
      </c>
      <c r="L24" s="19">
        <f t="shared" si="3"/>
        <v>1.0240458815771094</v>
      </c>
      <c r="M24" s="19">
        <f t="shared" si="4"/>
        <v>3.0522569258348389</v>
      </c>
      <c r="N24" s="19">
        <f t="shared" si="5"/>
        <v>0</v>
      </c>
      <c r="O24" s="19">
        <f t="shared" si="6"/>
        <v>3.0522569258348389</v>
      </c>
      <c r="P24" s="36">
        <f t="shared" si="7"/>
        <v>0</v>
      </c>
      <c r="Q24" s="17">
        <f t="shared" si="52"/>
        <v>218.08652622509504</v>
      </c>
      <c r="R24" s="76">
        <f t="shared" si="9"/>
        <v>0</v>
      </c>
      <c r="S24" s="27">
        <v>1.8287</v>
      </c>
      <c r="T24" s="21">
        <v>0.115</v>
      </c>
      <c r="U24" s="21">
        <v>1.2689999999999999</v>
      </c>
      <c r="V24" s="19">
        <f t="shared" si="10"/>
        <v>1.0050380693900633</v>
      </c>
      <c r="W24" s="19">
        <f t="shared" si="11"/>
        <v>2.5655725447591302</v>
      </c>
      <c r="X24" s="19">
        <f t="shared" si="12"/>
        <v>5.1311450895182604</v>
      </c>
      <c r="Y24" s="19">
        <f t="shared" si="13"/>
        <v>7.6967176342773911</v>
      </c>
      <c r="Z24" s="36">
        <f t="shared" si="14"/>
        <v>0.12477058398342861</v>
      </c>
      <c r="AA24" s="17">
        <f t="shared" si="59"/>
        <v>206.64798731297964</v>
      </c>
      <c r="AB24" s="76">
        <f t="shared" si="16"/>
        <v>2.4830365667906851E-2</v>
      </c>
      <c r="AC24" s="27">
        <v>1.7073</v>
      </c>
      <c r="AD24" s="21">
        <v>0.108</v>
      </c>
      <c r="AE24" s="21">
        <v>1.2589999999999999</v>
      </c>
      <c r="AF24" s="19">
        <f t="shared" si="17"/>
        <v>0.99711814764546081</v>
      </c>
      <c r="AG24" s="19">
        <f t="shared" si="18"/>
        <v>2.2011379739080672</v>
      </c>
      <c r="AH24" s="19">
        <f t="shared" si="19"/>
        <v>8.8045518956322688</v>
      </c>
      <c r="AI24" s="19">
        <f t="shared" si="20"/>
        <v>11.005689869540337</v>
      </c>
      <c r="AJ24" s="36">
        <f t="shared" si="21"/>
        <v>0.23067277201498129</v>
      </c>
      <c r="AK24" s="17">
        <f t="shared" si="60"/>
        <v>195.87499566107269</v>
      </c>
      <c r="AL24" s="76">
        <f t="shared" si="23"/>
        <v>4.4949851132949102E-2</v>
      </c>
      <c r="AM24" s="27">
        <v>1.9522999999999999</v>
      </c>
      <c r="AN24" s="21">
        <v>4.7E-2</v>
      </c>
      <c r="AO24" s="21">
        <v>1.044</v>
      </c>
      <c r="AP24" s="19">
        <f t="shared" si="24"/>
        <v>0.82683983013650608</v>
      </c>
      <c r="AQ24" s="19">
        <f t="shared" si="25"/>
        <v>1.979111358489448</v>
      </c>
      <c r="AR24" s="19">
        <f t="shared" si="26"/>
        <v>11.874668150936687</v>
      </c>
      <c r="AS24" s="19">
        <f t="shared" si="27"/>
        <v>13.853779509426134</v>
      </c>
      <c r="AT24" s="36">
        <f t="shared" si="28"/>
        <v>0.10354073253660286</v>
      </c>
      <c r="AU24" s="17">
        <f t="shared" si="61"/>
        <v>217.61620616121439</v>
      </c>
      <c r="AV24" s="76">
        <f t="shared" si="30"/>
        <v>5.4567021272945535E-2</v>
      </c>
      <c r="AW24" s="27">
        <v>1.6556</v>
      </c>
      <c r="AX24" s="21">
        <v>5.3999999999999999E-2</v>
      </c>
      <c r="AY24" s="21">
        <v>1.1679999999999999</v>
      </c>
      <c r="AZ24" s="19">
        <f t="shared" si="31"/>
        <v>0.92504685976957757</v>
      </c>
      <c r="BA24" s="19">
        <f t="shared" si="32"/>
        <v>1.781445934641577</v>
      </c>
      <c r="BB24" s="19">
        <f t="shared" si="33"/>
        <v>14.251567477132616</v>
      </c>
      <c r="BC24" s="19">
        <f t="shared" si="34"/>
        <v>16.033013411774192</v>
      </c>
      <c r="BD24" s="36">
        <f t="shared" si="35"/>
        <v>0.19853201932858061</v>
      </c>
      <c r="BE24" s="17">
        <f t="shared" si="62"/>
        <v>191.28715654736931</v>
      </c>
      <c r="BF24" s="76">
        <f t="shared" si="37"/>
        <v>7.4503525141811786E-2</v>
      </c>
      <c r="BG24" s="27">
        <v>1.4694</v>
      </c>
      <c r="BH24" s="21">
        <v>2.9000000000000001E-2</v>
      </c>
      <c r="BI24" s="21">
        <v>1.131</v>
      </c>
      <c r="BJ24" s="19">
        <f t="shared" si="38"/>
        <v>0.89574314931454824</v>
      </c>
      <c r="BK24" s="19">
        <f t="shared" si="39"/>
        <v>1.3157743208215289</v>
      </c>
      <c r="BL24" s="19">
        <f t="shared" si="40"/>
        <v>13.157743208215289</v>
      </c>
      <c r="BM24" s="19">
        <f t="shared" si="41"/>
        <v>14.473517529036817</v>
      </c>
      <c r="BN24" s="36">
        <f t="shared" si="42"/>
        <v>0.12496383228966967</v>
      </c>
      <c r="BO24" s="17">
        <f t="shared" si="63"/>
        <v>174.76383656726159</v>
      </c>
      <c r="BP24" s="76">
        <f t="shared" si="44"/>
        <v>7.5288706557727972E-2</v>
      </c>
      <c r="BQ24" s="27">
        <v>1.4418</v>
      </c>
      <c r="BR24" s="21">
        <v>2.8000000000000001E-2</v>
      </c>
      <c r="BS24" s="21">
        <v>1.1339999999999999</v>
      </c>
      <c r="BT24" s="19">
        <f t="shared" si="45"/>
        <v>0.89811912583792897</v>
      </c>
      <c r="BU24" s="19">
        <f t="shared" si="46"/>
        <v>1.2735390816838585</v>
      </c>
      <c r="BV24" s="19">
        <f t="shared" si="47"/>
        <v>15.282468980206302</v>
      </c>
      <c r="BW24" s="19">
        <f t="shared" si="48"/>
        <v>16.556008061890161</v>
      </c>
      <c r="BX24" s="36">
        <f t="shared" si="49"/>
        <v>0.14555479404277771</v>
      </c>
      <c r="BY24" s="17">
        <f t="shared" si="64"/>
        <v>172.31462264969463</v>
      </c>
      <c r="BZ24" s="76">
        <f t="shared" si="51"/>
        <v>8.8689333181401861E-2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11.355154393330045</v>
      </c>
      <c r="H25" s="31">
        <f t="shared" si="2"/>
        <v>113995.91549295773</v>
      </c>
      <c r="I25" s="19">
        <v>1.9928999999999999</v>
      </c>
      <c r="J25" s="19">
        <v>0.13300000000000001</v>
      </c>
      <c r="K25" s="19">
        <v>1.2989999999999999</v>
      </c>
      <c r="L25" s="35">
        <f t="shared" si="3"/>
        <v>1.0287978346238711</v>
      </c>
      <c r="M25" s="35">
        <f t="shared" si="4"/>
        <v>3.1927538839214065</v>
      </c>
      <c r="N25" s="35">
        <f t="shared" si="5"/>
        <v>0</v>
      </c>
      <c r="O25" s="35">
        <f t="shared" si="6"/>
        <v>3.1927538839214065</v>
      </c>
      <c r="P25" s="37">
        <f t="shared" si="7"/>
        <v>0</v>
      </c>
      <c r="Q25" s="17">
        <f t="shared" si="52"/>
        <v>243.42513453578621</v>
      </c>
      <c r="R25" s="76">
        <f t="shared" si="9"/>
        <v>0</v>
      </c>
      <c r="S25" s="28">
        <v>1.8740000000000001</v>
      </c>
      <c r="T25" s="25">
        <v>9.8000000000000004E-2</v>
      </c>
      <c r="U25" s="25">
        <v>1.282</v>
      </c>
      <c r="V25" s="35">
        <f t="shared" si="10"/>
        <v>1.0153339676580468</v>
      </c>
      <c r="W25" s="35">
        <f t="shared" si="11"/>
        <v>2.7497382117317835</v>
      </c>
      <c r="X25" s="35">
        <f t="shared" si="12"/>
        <v>5.4994764234635669</v>
      </c>
      <c r="Y25" s="35">
        <f t="shared" si="13"/>
        <v>8.2492146351953508</v>
      </c>
      <c r="Z25" s="37">
        <f t="shared" si="14"/>
        <v>0.10851586817320705</v>
      </c>
      <c r="AA25" s="17">
        <f t="shared" si="59"/>
        <v>231.81486196315799</v>
      </c>
      <c r="AB25" s="76">
        <f t="shared" si="16"/>
        <v>2.3723571374546257E-2</v>
      </c>
      <c r="AC25" s="28">
        <v>1.8444</v>
      </c>
      <c r="AD25" s="25">
        <v>4.5999999999999999E-2</v>
      </c>
      <c r="AE25" s="25">
        <v>1.1930000000000001</v>
      </c>
      <c r="AF25" s="35">
        <f t="shared" si="17"/>
        <v>0.94484666413108409</v>
      </c>
      <c r="AG25" s="35">
        <f t="shared" si="18"/>
        <v>2.3065731903282187</v>
      </c>
      <c r="AH25" s="35">
        <f t="shared" si="19"/>
        <v>9.2262927613128749</v>
      </c>
      <c r="AI25" s="35">
        <f t="shared" si="20"/>
        <v>11.532865951641094</v>
      </c>
      <c r="AJ25" s="37">
        <f t="shared" si="21"/>
        <v>8.8218534295766413E-2</v>
      </c>
      <c r="AK25" s="17">
        <f t="shared" si="60"/>
        <v>228.92449974154488</v>
      </c>
      <c r="AL25" s="76">
        <f t="shared" si="23"/>
        <v>4.0302775682503768E-2</v>
      </c>
      <c r="AM25" s="28">
        <v>2.0571999999999999</v>
      </c>
      <c r="AN25" s="25">
        <v>0.05</v>
      </c>
      <c r="AO25" s="25">
        <v>1.056</v>
      </c>
      <c r="AP25" s="35">
        <f t="shared" si="24"/>
        <v>0.83634373623002911</v>
      </c>
      <c r="AQ25" s="35">
        <f t="shared" si="25"/>
        <v>2.2483141465826755</v>
      </c>
      <c r="AR25" s="35">
        <f t="shared" si="26"/>
        <v>13.489884879496053</v>
      </c>
      <c r="AS25" s="35">
        <f t="shared" si="27"/>
        <v>15.738199026078728</v>
      </c>
      <c r="AT25" s="37">
        <f t="shared" si="28"/>
        <v>0.11269644557495898</v>
      </c>
      <c r="AU25" s="17">
        <f t="shared" si="61"/>
        <v>249.70386057800656</v>
      </c>
      <c r="AV25" s="76">
        <f t="shared" si="30"/>
        <v>5.4023533509934912E-2</v>
      </c>
      <c r="AW25" s="28">
        <v>1.6954</v>
      </c>
      <c r="AX25" s="25">
        <v>3.6999999999999998E-2</v>
      </c>
      <c r="AY25" s="25">
        <v>1.169</v>
      </c>
      <c r="AZ25" s="35">
        <f t="shared" si="31"/>
        <v>0.92583885194403792</v>
      </c>
      <c r="BA25" s="35">
        <f t="shared" si="32"/>
        <v>1.871326231405479</v>
      </c>
      <c r="BB25" s="35">
        <f t="shared" si="33"/>
        <v>14.970609851243832</v>
      </c>
      <c r="BC25" s="35">
        <f t="shared" si="34"/>
        <v>16.841936082649312</v>
      </c>
      <c r="BD25" s="37">
        <f t="shared" si="35"/>
        <v>0.13626422827638066</v>
      </c>
      <c r="BE25" s="17">
        <f t="shared" si="62"/>
        <v>214.37504126112762</v>
      </c>
      <c r="BF25" s="76">
        <f t="shared" si="37"/>
        <v>6.9833735136210731E-2</v>
      </c>
      <c r="BG25" s="28">
        <v>1.4951000000000001</v>
      </c>
      <c r="BH25" s="25">
        <v>2.4E-2</v>
      </c>
      <c r="BI25" s="25">
        <v>1.131</v>
      </c>
      <c r="BJ25" s="35">
        <f t="shared" si="38"/>
        <v>0.89574314931454824</v>
      </c>
      <c r="BK25" s="35">
        <f t="shared" si="39"/>
        <v>1.3622029555714614</v>
      </c>
      <c r="BL25" s="35">
        <f t="shared" si="40"/>
        <v>13.622029555714615</v>
      </c>
      <c r="BM25" s="35">
        <f t="shared" si="41"/>
        <v>14.984232511286077</v>
      </c>
      <c r="BN25" s="37">
        <f t="shared" si="42"/>
        <v>0.10341834396386458</v>
      </c>
      <c r="BO25" s="17">
        <f t="shared" si="63"/>
        <v>194.81627257906339</v>
      </c>
      <c r="BP25" s="76">
        <f t="shared" si="44"/>
        <v>6.9922442182987099E-2</v>
      </c>
      <c r="BQ25" s="28">
        <v>1.4671000000000001</v>
      </c>
      <c r="BR25" s="25">
        <v>2.5999999999999999E-2</v>
      </c>
      <c r="BS25" s="25">
        <v>1.1359999999999999</v>
      </c>
      <c r="BT25" s="35">
        <f t="shared" si="45"/>
        <v>0.89970311018684945</v>
      </c>
      <c r="BU25" s="35">
        <f t="shared" si="46"/>
        <v>1.3232814433774154</v>
      </c>
      <c r="BV25" s="35">
        <f t="shared" si="47"/>
        <v>15.879377320528983</v>
      </c>
      <c r="BW25" s="35">
        <f t="shared" si="48"/>
        <v>17.202658763906399</v>
      </c>
      <c r="BX25" s="37">
        <f t="shared" si="49"/>
        <v>0.13563519132899515</v>
      </c>
      <c r="BY25" s="17">
        <f t="shared" si="64"/>
        <v>192.08214615321316</v>
      </c>
      <c r="BZ25" s="76">
        <f t="shared" si="51"/>
        <v>8.2669720421922471E-2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11.711506327845346</v>
      </c>
      <c r="H26" s="29">
        <f t="shared" si="2"/>
        <v>117573.38028169014</v>
      </c>
      <c r="I26" s="19">
        <v>2.0558999999999998</v>
      </c>
      <c r="J26" s="19">
        <v>0.13600000000000001</v>
      </c>
      <c r="K26" s="19">
        <v>1.2989999999999999</v>
      </c>
      <c r="L26" s="19">
        <f t="shared" si="3"/>
        <v>1.0287978346238711</v>
      </c>
      <c r="M26" s="19">
        <f>4*PI()^2*$C$13*SQRT($C$11*$C$2)*($C$7*I26*K26)^2</f>
        <v>3.3978046052130928</v>
      </c>
      <c r="N26" s="19">
        <f>4*PI()^2*N$1*SQRT($C$11*$C$2)*($C$7*I26*K26)^2</f>
        <v>0</v>
      </c>
      <c r="O26" s="19">
        <f>M26+N26</f>
        <v>3.3978046052130928</v>
      </c>
      <c r="P26" s="36">
        <f>2*PI()^2*N$1*2*SQRT($C$2*$C$11)*J26*$C$7^2*K26^2/SQRT(2)</f>
        <v>0</v>
      </c>
      <c r="Q26" s="17">
        <f>0.5926*0.5*$C$6*$F26^3*($C$7*I26*2+$C$7)*$C$8</f>
        <v>273.81898765711412</v>
      </c>
      <c r="R26" s="76">
        <f t="shared" si="9"/>
        <v>0</v>
      </c>
      <c r="S26" s="22">
        <v>1.9342999999999999</v>
      </c>
      <c r="T26" s="19">
        <v>0.107</v>
      </c>
      <c r="U26" s="19">
        <v>1.286</v>
      </c>
      <c r="V26" s="19">
        <f t="shared" si="10"/>
        <v>1.0185019363558878</v>
      </c>
      <c r="W26" s="19">
        <f>4*PI()^2*$C$13*SQRT($C$11*$C$2)*($C$7*S26*U26)^2</f>
        <v>2.9478523440951601</v>
      </c>
      <c r="X26" s="19">
        <f>4*PI()^2*X$1*SQRT($C$11*$C$2)*($C$7*S26*U26)^2</f>
        <v>5.8957046881903201</v>
      </c>
      <c r="Y26" s="19">
        <f>W26+X26</f>
        <v>8.8435570322854797</v>
      </c>
      <c r="Z26" s="36">
        <f>2*PI()^2*X$1*2*SQRT($C$2*$C$11)*T26*$C$7^2*U26^2/SQRT(2)</f>
        <v>0.11922211943626057</v>
      </c>
      <c r="AA26" s="17">
        <f>0.5926*0.5*$C$6*$F26^3*($C$7*S26*2+$C$7)*$C$8</f>
        <v>260.79172176286744</v>
      </c>
      <c r="AB26" s="76">
        <f t="shared" si="16"/>
        <v>2.2606947215721682E-2</v>
      </c>
      <c r="AC26" s="26">
        <v>1.8267</v>
      </c>
      <c r="AD26" s="20">
        <v>9.9000000000000005E-2</v>
      </c>
      <c r="AE26" s="20">
        <v>1.236</v>
      </c>
      <c r="AF26" s="19">
        <f t="shared" si="17"/>
        <v>0.97890232763287499</v>
      </c>
      <c r="AG26" s="19">
        <f>4*PI()^2*$C$13*SQRT($C$11*$C$2)*($C$7*AC26*AE26)^2</f>
        <v>2.428552656891497</v>
      </c>
      <c r="AH26" s="19">
        <f>4*PI()^2*AH$1*SQRT($C$11*$C$2)*($C$7*AC26*AE26)^2</f>
        <v>9.7142106275659881</v>
      </c>
      <c r="AI26" s="19">
        <f>AG26+AH26</f>
        <v>12.142763284457486</v>
      </c>
      <c r="AJ26" s="36">
        <f>2*PI()^2*AH$1*2*SQRT($C$2*$C$11)*AD26*$C$7^2*AE26^2/SQRT(2)</f>
        <v>0.20379487348376243</v>
      </c>
      <c r="AK26" s="17">
        <f>0.5926*0.5*$C$6*$F26^3*($C$7*AC26*2+$C$7)*$C$8</f>
        <v>249.26430556039261</v>
      </c>
      <c r="AL26" s="76">
        <f t="shared" si="23"/>
        <v>3.8971527053288407E-2</v>
      </c>
      <c r="AM26" s="26">
        <v>2.1095999999999999</v>
      </c>
      <c r="AN26" s="20">
        <v>6.2E-2</v>
      </c>
      <c r="AO26" s="20">
        <v>1.069</v>
      </c>
      <c r="AP26" s="19">
        <f t="shared" si="24"/>
        <v>0.84663963449801238</v>
      </c>
      <c r="AQ26" s="19">
        <f>4*PI()^2*$C$13*SQRT($C$11*$C$2)*($C$7*AM26*AO26)^2</f>
        <v>2.4228792434734081</v>
      </c>
      <c r="AR26" s="19">
        <f>4*PI()^2*AR$1*SQRT($C$11*$C$2)*($C$7*AM26*AO26)^2</f>
        <v>14.537275460840448</v>
      </c>
      <c r="AS26" s="19">
        <f>AQ26+AR26</f>
        <v>16.960154704313855</v>
      </c>
      <c r="AT26" s="36">
        <f>2*PI()^2*AR$1*2*SQRT($C$2*$C$11)*AN26*$C$7^2*AO26^2/SQRT(2)</f>
        <v>0.14320542743099518</v>
      </c>
      <c r="AU26" s="17">
        <f>0.5926*0.5*$C$6*$F26^3*($C$7*AM26*2+$C$7)*$C$8</f>
        <v>279.57198254626752</v>
      </c>
      <c r="AV26" s="76">
        <f t="shared" si="30"/>
        <v>5.1998327330366925E-2</v>
      </c>
      <c r="AW26" s="26">
        <v>1.7517</v>
      </c>
      <c r="AX26" s="20">
        <v>4.1000000000000002E-2</v>
      </c>
      <c r="AY26" s="20">
        <v>1.1759999999999999</v>
      </c>
      <c r="AZ26" s="19">
        <f t="shared" si="31"/>
        <v>0.93138279716525962</v>
      </c>
      <c r="BA26" s="19">
        <f>4*PI()^2*$C$13*SQRT($C$11*$C$2)*($C$7*AW26*AY26)^2</f>
        <v>2.0216698244309117</v>
      </c>
      <c r="BB26" s="19">
        <f>4*PI()^2*BB$1*SQRT($C$11*$C$2)*($C$7*AW26*AY26)^2</f>
        <v>16.173358595447294</v>
      </c>
      <c r="BC26" s="19">
        <f>BA26+BB26</f>
        <v>18.195028419878206</v>
      </c>
      <c r="BD26" s="36">
        <f>2*PI()^2*BB$1*2*SQRT($C$2*$C$11)*AX26*$C$7^2*AY26^2/SQRT(2)</f>
        <v>0.15280923965350601</v>
      </c>
      <c r="BE26" s="17">
        <f>0.5926*0.5*$C$6*$F26^3*($C$7*AW26*2+$C$7)*$C$8</f>
        <v>241.22939649732928</v>
      </c>
      <c r="BF26" s="76">
        <f t="shared" si="37"/>
        <v>6.7045554274420091E-2</v>
      </c>
      <c r="BG26" s="22">
        <v>1.5455000000000001</v>
      </c>
      <c r="BH26" s="20">
        <v>3.4000000000000002E-2</v>
      </c>
      <c r="BI26" s="20">
        <v>1.141</v>
      </c>
      <c r="BJ26" s="19">
        <f t="shared" si="38"/>
        <v>0.90366307105915078</v>
      </c>
      <c r="BK26" s="19">
        <f>4*PI()^2*$C$13*SQRT($C$11*$C$2)*($C$7*BG26*BI26)^2</f>
        <v>1.4814446606266214</v>
      </c>
      <c r="BL26" s="19">
        <f>4*PI()^2*BL$1*SQRT($C$11*$C$2)*($C$7*BG26*BI26)^2</f>
        <v>14.814446606266214</v>
      </c>
      <c r="BM26" s="19">
        <f>BK26+BL26</f>
        <v>16.295891266892834</v>
      </c>
      <c r="BN26" s="36">
        <f>2*PI()^2*BL$1*2*SQRT($C$2*$C$11)*BH26*$C$7^2*BI26^2/SQRT(2)</f>
        <v>0.14911156674741879</v>
      </c>
      <c r="BO26" s="17">
        <f>0.5926*0.5*$C$6*$F26^3*($C$7*BG26*2+$C$7)*$C$8</f>
        <v>219.13875317994717</v>
      </c>
      <c r="BP26" s="76">
        <f t="shared" si="44"/>
        <v>6.7603043237638744E-2</v>
      </c>
      <c r="BQ26" s="26">
        <v>1.4928999999999999</v>
      </c>
      <c r="BR26" s="20">
        <v>3.4000000000000002E-2</v>
      </c>
      <c r="BS26" s="20">
        <v>1.127</v>
      </c>
      <c r="BT26" s="19">
        <f t="shared" si="45"/>
        <v>0.89257518061670726</v>
      </c>
      <c r="BU26" s="19">
        <f>4*PI()^2*$C$13*SQRT($C$11*$C$2)*($C$7*BQ26*BS26)^2</f>
        <v>1.3486069503456231</v>
      </c>
      <c r="BV26" s="19">
        <f>4*PI()^2*BV$1*SQRT($C$11*$C$2)*($C$7*BQ26*BS26)^2</f>
        <v>16.183283404147474</v>
      </c>
      <c r="BW26" s="19">
        <f>BU26+BV26</f>
        <v>17.531890354493097</v>
      </c>
      <c r="BX26" s="36">
        <f>2*PI()^2*BV$1*2*SQRT($C$2*$C$11)*BR26*$C$7^2*BS26^2/SQRT(2)</f>
        <v>0.17456980337957059</v>
      </c>
      <c r="BY26" s="17">
        <f>0.5926*0.5*$C$6*$F26^3*($C$7*BQ26*2+$C$7)*$C$8</f>
        <v>213.50360362371879</v>
      </c>
      <c r="BZ26" s="76">
        <f t="shared" si="51"/>
        <v>7.5798642877565103E-2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17"/>
      <c r="AK27" s="17"/>
      <c r="AL27" s="17"/>
      <c r="AM27" s="17"/>
      <c r="AN27" s="17"/>
      <c r="AO27" s="17"/>
      <c r="AP27" s="3"/>
      <c r="AQ27" s="3"/>
      <c r="AR27" s="3"/>
      <c r="AS27" s="3"/>
      <c r="AT27" s="17"/>
      <c r="AU27" s="17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17"/>
      <c r="BI27" s="17"/>
      <c r="BJ27" s="3"/>
      <c r="BK27" s="3"/>
      <c r="BL27" s="3"/>
      <c r="BM27" s="3"/>
      <c r="BN27" s="17"/>
      <c r="BO27" s="17"/>
      <c r="BP27" s="17"/>
      <c r="BQ27" s="17"/>
      <c r="BR27" s="17"/>
      <c r="BS27" s="17"/>
      <c r="BT27" s="3"/>
      <c r="BU27" s="3"/>
      <c r="BV27" s="3"/>
      <c r="BW27" s="3"/>
      <c r="BX27" s="17"/>
      <c r="BY27" s="17"/>
      <c r="BZ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4" t="s">
        <v>19</v>
      </c>
      <c r="F30" s="85"/>
      <c r="G30" s="85"/>
      <c r="H30" s="86"/>
      <c r="I30" s="81" t="s">
        <v>21</v>
      </c>
      <c r="J30" s="82"/>
      <c r="K30" s="82"/>
      <c r="L30" s="82"/>
      <c r="M30" s="83"/>
      <c r="N30" s="79">
        <v>0</v>
      </c>
      <c r="O30" s="80"/>
      <c r="P30" s="32"/>
      <c r="Q30" s="77"/>
      <c r="R30" s="77"/>
      <c r="S30" s="81" t="s">
        <v>21</v>
      </c>
      <c r="T30" s="82"/>
      <c r="U30" s="82"/>
      <c r="V30" s="82"/>
      <c r="W30" s="83"/>
      <c r="X30" s="79">
        <v>0.04</v>
      </c>
      <c r="Y30" s="80"/>
      <c r="Z30" s="32"/>
      <c r="AA30" s="78"/>
      <c r="AB30" s="78"/>
      <c r="AC30" s="81" t="s">
        <v>21</v>
      </c>
      <c r="AD30" s="82"/>
      <c r="AE30" s="82"/>
      <c r="AF30" s="82"/>
      <c r="AG30" s="83"/>
      <c r="AH30" s="79">
        <v>0.08</v>
      </c>
      <c r="AI30" s="80"/>
      <c r="AJ30" s="32"/>
      <c r="AK30" s="78"/>
      <c r="AL30" s="78"/>
      <c r="AM30" s="81" t="s">
        <v>21</v>
      </c>
      <c r="AN30" s="82"/>
      <c r="AO30" s="82"/>
      <c r="AP30" s="82"/>
      <c r="AQ30" s="83"/>
      <c r="AR30" s="79">
        <v>0.12</v>
      </c>
      <c r="AS30" s="80"/>
      <c r="AT30" s="32"/>
      <c r="AU30" s="78"/>
      <c r="AV30" s="78"/>
      <c r="AW30" s="81" t="s">
        <v>21</v>
      </c>
      <c r="AX30" s="82"/>
      <c r="AY30" s="82"/>
      <c r="AZ30" s="82"/>
      <c r="BA30" s="83"/>
      <c r="BB30" s="79">
        <v>0.16</v>
      </c>
      <c r="BC30" s="80"/>
      <c r="BD30" s="32"/>
      <c r="BE30" s="78"/>
      <c r="BF30" s="78"/>
      <c r="BG30" s="81" t="s">
        <v>21</v>
      </c>
      <c r="BH30" s="82"/>
      <c r="BI30" s="82"/>
      <c r="BJ30" s="82"/>
      <c r="BK30" s="83"/>
      <c r="BL30" s="79">
        <v>0.2</v>
      </c>
      <c r="BM30" s="80"/>
      <c r="BN30" s="32"/>
      <c r="BO30" s="78"/>
      <c r="BP30" s="78"/>
      <c r="BQ30" s="81" t="s">
        <v>21</v>
      </c>
      <c r="BR30" s="82"/>
      <c r="BS30" s="82"/>
      <c r="BT30" s="82"/>
      <c r="BU30" s="83"/>
      <c r="BV30" s="79">
        <v>0.24</v>
      </c>
      <c r="BW30" s="80"/>
      <c r="BX30" s="32"/>
      <c r="BY30" s="78"/>
      <c r="BZ30" s="78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5" t="s">
        <v>67</v>
      </c>
      <c r="R31" s="75" t="s">
        <v>68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5" t="s">
        <v>67</v>
      </c>
      <c r="AB31" s="75" t="s">
        <v>68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5" t="s">
        <v>67</v>
      </c>
      <c r="AL31" s="75" t="s">
        <v>68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5" t="s">
        <v>67</v>
      </c>
      <c r="AV31" s="75" t="s">
        <v>68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5" t="s">
        <v>67</v>
      </c>
      <c r="BF31" s="75" t="s">
        <v>68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5" t="s">
        <v>67</v>
      </c>
      <c r="BP31" s="75" t="s">
        <v>68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5" t="s">
        <v>67</v>
      </c>
      <c r="BZ31" s="75" t="s">
        <v>68</v>
      </c>
    </row>
    <row r="32" spans="2:78" ht="20.100000000000001" customHeight="1">
      <c r="B32" s="4" t="s">
        <v>1</v>
      </c>
      <c r="C32" s="5">
        <v>800</v>
      </c>
      <c r="D32" s="2"/>
      <c r="E32" s="38">
        <v>20</v>
      </c>
      <c r="F32" s="20">
        <f t="shared" ref="F32:F55" si="65">0.02*E32-0.0054</f>
        <v>0.39460000000000001</v>
      </c>
      <c r="G32" s="20">
        <f t="shared" ref="G32:G55" si="66">F32/$C$14/$C$7</f>
        <v>3.5154118339934377</v>
      </c>
      <c r="H32" s="29">
        <f t="shared" ref="H32:H55" si="67">F32*$C$7/$C$5</f>
        <v>35291.690140845072</v>
      </c>
      <c r="I32" s="22">
        <v>0.37959999999999999</v>
      </c>
      <c r="J32" s="19">
        <v>8.9999999999999993E-3</v>
      </c>
      <c r="K32" s="19">
        <v>1.2470000000000001</v>
      </c>
      <c r="L32" s="19">
        <f t="shared" ref="L32:L55" si="68">K32/$C$14</f>
        <v>0.98761424155193789</v>
      </c>
      <c r="M32" s="19">
        <f t="shared" ref="M32:M55" si="69">4*PI()^2*$C$13*SQRT($C$11*$C$2)*($C$7*I32*K32)^2</f>
        <v>0.10674841611505578</v>
      </c>
      <c r="N32" s="19">
        <f t="shared" ref="N32:N55" si="70">4*PI()^2*N$1*SQRT($C$11*$C$2)*($C$7*I32*K32)^2</f>
        <v>0</v>
      </c>
      <c r="O32" s="19">
        <f t="shared" ref="O32:O55" si="71">M32+N32</f>
        <v>0.10674841611505578</v>
      </c>
      <c r="P32" s="36">
        <f t="shared" ref="P32:P55" si="72">2*PI()^2*N$1*2*SQRT($C$2*$C$11)*J32*$C$7^2*K32^2/SQRT(2)</f>
        <v>0</v>
      </c>
      <c r="Q32" s="17">
        <f t="shared" ref="Q32:Q36" si="73">0.5926*0.5*$C$6*$F32^3*($C$7*I32*2+$C$7)*$C$8</f>
        <v>2.5485624623248238</v>
      </c>
      <c r="R32" s="76">
        <f t="shared" ref="R32:R55" si="74">N32/Q32</f>
        <v>0</v>
      </c>
      <c r="S32" s="26">
        <v>0.34210000000000002</v>
      </c>
      <c r="T32" s="20">
        <v>0.01</v>
      </c>
      <c r="U32" s="19">
        <v>1.2569999999999999</v>
      </c>
      <c r="V32" s="19">
        <f t="shared" ref="V32:V55" si="75">U32/$C$14</f>
        <v>0.99553416329654021</v>
      </c>
      <c r="W32" s="19">
        <f t="shared" ref="W32:W55" si="76">4*PI()^2*$C$13*SQRT($C$11*$C$2)*($C$7*S32*U32)^2</f>
        <v>8.8095318317971474E-2</v>
      </c>
      <c r="X32" s="19">
        <f t="shared" ref="X32:X55" si="77">4*PI()^2*X$1*SQRT($C$11*$C$2)*($C$7*S32*U32)^2</f>
        <v>0.17619063663594295</v>
      </c>
      <c r="Y32" s="19">
        <f t="shared" ref="Y32:Y55" si="78">W32+X32</f>
        <v>0.26428595495391444</v>
      </c>
      <c r="Z32" s="36">
        <f t="shared" ref="Z32:Z55" si="79">2*PI()^2*X$1*2*SQRT($C$2*$C$11)*T32*$C$7^2*U32^2/SQRT(2)</f>
        <v>1.0645392498270366E-2</v>
      </c>
      <c r="AA32" s="17">
        <f t="shared" ref="AA32:AA36" si="80">0.5926*0.5*$C$6*$F32^3*($C$7*S32*2+$C$7)*$C$8</f>
        <v>2.4399095606227079</v>
      </c>
      <c r="AB32" s="76">
        <f t="shared" ref="AB32:AB55" si="81">X32/AA32</f>
        <v>7.2211953868886847E-2</v>
      </c>
      <c r="AC32" s="26">
        <v>0.18940000000000001</v>
      </c>
      <c r="AD32" s="20">
        <v>5.1999999999999998E-2</v>
      </c>
      <c r="AE32" s="19">
        <v>1.272</v>
      </c>
      <c r="AF32" s="19">
        <f t="shared" ref="AF32:AF55" si="82">AE32/$C$14</f>
        <v>1.0074140459134442</v>
      </c>
      <c r="AG32" s="19">
        <f t="shared" ref="AG32:AG55" si="83">4*PI()^2*$C$13*SQRT($C$11*$C$2)*($C$7*AC32*AE32)^2</f>
        <v>2.7650965310786185E-2</v>
      </c>
      <c r="AH32" s="19">
        <f t="shared" ref="AH32:AH55" si="84">4*PI()^2*AH$1*SQRT($C$11*$C$2)*($C$7*AC32*AE32)^2</f>
        <v>0.11060386124314474</v>
      </c>
      <c r="AI32" s="19">
        <f t="shared" ref="AI32:AI55" si="85">AG32+AH32</f>
        <v>0.13825482655393093</v>
      </c>
      <c r="AJ32" s="36">
        <f t="shared" ref="AJ32:AJ55" si="86">2*PI()^2*AH$1*2*SQRT($C$2*$C$11)*AD32*$C$7^2*AE32^2/SQRT(2)</f>
        <v>0.11337014058018668</v>
      </c>
      <c r="AK32" s="17">
        <f t="shared" ref="AK32:AK36" si="87">0.5926*0.5*$C$6*$F32^3*($C$7*AC32*2+$C$7)*$C$8</f>
        <v>1.9974749448916931</v>
      </c>
      <c r="AL32" s="76">
        <f t="shared" ref="AL32:AL55" si="88">AH32/AK32</f>
        <v>5.5371839094152886E-2</v>
      </c>
      <c r="AM32" s="26">
        <v>0</v>
      </c>
      <c r="AN32" s="20">
        <v>0</v>
      </c>
      <c r="AO32" s="19">
        <v>0</v>
      </c>
      <c r="AP32" s="19">
        <f t="shared" ref="AP32:AP55" si="89">AO32/$C$14</f>
        <v>0</v>
      </c>
      <c r="AQ32" s="19">
        <f t="shared" ref="AQ32:AQ55" si="90">4*PI()^2*$C$13*SQRT($C$11*$C$2)*($C$7*AM32*AO32)^2</f>
        <v>0</v>
      </c>
      <c r="AR32" s="19">
        <f t="shared" ref="AR32:AR55" si="91">4*PI()^2*AR$1*SQRT($C$11*$C$2)*($C$7*AM32*AO32)^2</f>
        <v>0</v>
      </c>
      <c r="AS32" s="19">
        <f t="shared" ref="AS32:AS55" si="92">AQ32+AR32</f>
        <v>0</v>
      </c>
      <c r="AT32" s="36">
        <f t="shared" ref="AT32:AT55" si="93">2*PI()^2*AR$1*2*SQRT($C$2*$C$11)*AN32*$C$7^2*AO32^2/SQRT(2)</f>
        <v>0</v>
      </c>
      <c r="AU32" s="17">
        <f t="shared" ref="AU32:AU36" si="94">0.5926*0.5*$C$6*$F32^3*($C$7*AM32*2+$C$7)*$C$8</f>
        <v>1.4487053560282079</v>
      </c>
      <c r="AV32" s="76">
        <f t="shared" ref="AV32:AV55" si="95">AR32/AU32</f>
        <v>0</v>
      </c>
      <c r="AW32" s="26">
        <v>0</v>
      </c>
      <c r="AX32" s="20">
        <v>1.0999999999999999E-2</v>
      </c>
      <c r="AY32" s="19">
        <v>0</v>
      </c>
      <c r="AZ32" s="19">
        <f t="shared" ref="AZ32:AZ55" si="96">AY32/$C$14</f>
        <v>0</v>
      </c>
      <c r="BA32" s="19">
        <f t="shared" ref="BA32:BA55" si="97">4*PI()^2*$C$13*SQRT($C$11*$C$2)*($C$7*AW32*AY32)^2</f>
        <v>0</v>
      </c>
      <c r="BB32" s="19">
        <f t="shared" ref="BB32:BB55" si="98">4*PI()^2*BB$1*SQRT($C$11*$C$2)*($C$7*AW32*AY32)^2</f>
        <v>0</v>
      </c>
      <c r="BC32" s="19">
        <f t="shared" ref="BC32:BC55" si="99">BA32+BB32</f>
        <v>0</v>
      </c>
      <c r="BD32" s="36">
        <f t="shared" ref="BD32:BD55" si="100">2*PI()^2*BB$1*2*SQRT($C$2*$C$11)*AX32*$C$7^2*AY32^2/SQRT(2)</f>
        <v>0</v>
      </c>
      <c r="BE32" s="17">
        <f t="shared" ref="BE32:BE36" si="101">0.5926*0.5*$C$6*$F32^3*($C$7*AW32*2+$C$7)*$C$8</f>
        <v>1.4487053560282079</v>
      </c>
      <c r="BF32" s="76">
        <f t="shared" ref="BF32:BF55" si="102">BB32/BE32</f>
        <v>0</v>
      </c>
      <c r="BG32" s="22">
        <v>0</v>
      </c>
      <c r="BH32" s="19">
        <v>0</v>
      </c>
      <c r="BI32" s="19">
        <v>0</v>
      </c>
      <c r="BJ32" s="19">
        <f t="shared" ref="BJ32:BJ55" si="103">BI32/$C$14</f>
        <v>0</v>
      </c>
      <c r="BK32" s="19">
        <f t="shared" ref="BK32:BK55" si="104">4*PI()^2*$C$13*SQRT($C$11*$C$2)*($C$7*BG32*BI32)^2</f>
        <v>0</v>
      </c>
      <c r="BL32" s="19">
        <f t="shared" ref="BL32:BL55" si="105">4*PI()^2*BL$1*SQRT($C$11*$C$2)*($C$7*BG32*BI32)^2</f>
        <v>0</v>
      </c>
      <c r="BM32" s="19">
        <f t="shared" ref="BM32:BM55" si="106">BK32+BL32</f>
        <v>0</v>
      </c>
      <c r="BN32" s="36">
        <f t="shared" ref="BN32:BN55" si="107">2*PI()^2*BL$1*2*SQRT($C$2*$C$11)*BH32*$C$7^2*BI32^2/SQRT(2)</f>
        <v>0</v>
      </c>
      <c r="BO32" s="17">
        <f t="shared" ref="BO32:BO36" si="108">0.5926*0.5*$C$6*$F32^3*($C$7*BG32*2+$C$7)*$C$8</f>
        <v>1.4487053560282079</v>
      </c>
      <c r="BP32" s="76">
        <f t="shared" ref="BP32:BP55" si="109">BL32/BO32</f>
        <v>0</v>
      </c>
      <c r="BQ32" s="26">
        <v>0</v>
      </c>
      <c r="BR32" s="20">
        <v>0</v>
      </c>
      <c r="BS32" s="19">
        <v>0</v>
      </c>
      <c r="BT32" s="19">
        <f t="shared" ref="BT32:BT55" si="110">BS32/$C$14</f>
        <v>0</v>
      </c>
      <c r="BU32" s="19">
        <f t="shared" ref="BU32:BU55" si="111">4*PI()^2*$C$13*SQRT($C$11*$C$2)*($C$7*BQ32*BS32)^2</f>
        <v>0</v>
      </c>
      <c r="BV32" s="19">
        <f t="shared" ref="BV32:BV55" si="112">4*PI()^2*BV$1*SQRT($C$11*$C$2)*($C$7*BQ32*BS32)^2</f>
        <v>0</v>
      </c>
      <c r="BW32" s="19">
        <f t="shared" ref="BW32:BW55" si="113">BU32+BV32</f>
        <v>0</v>
      </c>
      <c r="BX32" s="36">
        <f t="shared" ref="BX32:BX55" si="114">2*PI()^2*BV$1*2*SQRT($C$2*$C$11)*BR32*$C$7^2*BS32^2/SQRT(2)</f>
        <v>0</v>
      </c>
      <c r="BY32" s="17">
        <f t="shared" ref="BY32:BY36" si="115">0.5926*0.5*$C$6*$F32^3*($C$7*BQ32*2+$C$7)*$C$8</f>
        <v>1.4487053560282079</v>
      </c>
      <c r="BZ32" s="76">
        <f t="shared" ref="BZ32:BZ55" si="116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65"/>
        <v>0.43459999999999999</v>
      </c>
      <c r="G33" s="20">
        <f t="shared" si="66"/>
        <v>3.8717637685087376</v>
      </c>
      <c r="H33" s="29">
        <f t="shared" si="67"/>
        <v>38869.15492957746</v>
      </c>
      <c r="I33" s="26">
        <v>0.29820000000000002</v>
      </c>
      <c r="J33" s="20">
        <v>1.2999999999999999E-2</v>
      </c>
      <c r="K33" s="20">
        <v>1.1830000000000001</v>
      </c>
      <c r="L33" s="19">
        <f t="shared" si="68"/>
        <v>0.93692674238648155</v>
      </c>
      <c r="M33" s="19">
        <f t="shared" si="69"/>
        <v>5.9287193558627271E-2</v>
      </c>
      <c r="N33" s="19">
        <f t="shared" si="70"/>
        <v>0</v>
      </c>
      <c r="O33" s="19">
        <f t="shared" si="71"/>
        <v>5.9287193558627271E-2</v>
      </c>
      <c r="P33" s="36">
        <f t="shared" si="72"/>
        <v>0</v>
      </c>
      <c r="Q33" s="17">
        <f t="shared" si="73"/>
        <v>3.0897241546337106</v>
      </c>
      <c r="R33" s="76">
        <f t="shared" si="74"/>
        <v>0</v>
      </c>
      <c r="S33" s="26">
        <v>0.3347</v>
      </c>
      <c r="T33" s="20">
        <v>1.2E-2</v>
      </c>
      <c r="U33" s="20">
        <v>1.198</v>
      </c>
      <c r="V33" s="19">
        <f t="shared" si="75"/>
        <v>0.94880662500338531</v>
      </c>
      <c r="W33" s="19">
        <f t="shared" si="76"/>
        <v>7.6595135049209465E-2</v>
      </c>
      <c r="X33" s="19">
        <f t="shared" si="77"/>
        <v>0.15319027009841893</v>
      </c>
      <c r="Y33" s="19">
        <f t="shared" si="78"/>
        <v>0.22978540514762841</v>
      </c>
      <c r="Z33" s="36">
        <f t="shared" si="79"/>
        <v>1.1603419814262186E-2</v>
      </c>
      <c r="AA33" s="17">
        <f t="shared" si="80"/>
        <v>3.2310107139473292</v>
      </c>
      <c r="AB33" s="76">
        <f t="shared" si="81"/>
        <v>4.7412492145922421E-2</v>
      </c>
      <c r="AC33" s="26">
        <v>0.34029999999999999</v>
      </c>
      <c r="AD33" s="20">
        <v>1.0999999999999999E-2</v>
      </c>
      <c r="AE33" s="20">
        <v>1.2190000000000001</v>
      </c>
      <c r="AF33" s="19">
        <f t="shared" si="82"/>
        <v>0.96543846066705075</v>
      </c>
      <c r="AG33" s="19">
        <f t="shared" si="83"/>
        <v>8.1979909554583952E-2</v>
      </c>
      <c r="AH33" s="19">
        <f t="shared" si="84"/>
        <v>0.32791963821833581</v>
      </c>
      <c r="AI33" s="19">
        <f t="shared" si="85"/>
        <v>0.40989954777291976</v>
      </c>
      <c r="AJ33" s="36">
        <f t="shared" si="86"/>
        <v>2.2025268697786673E-2</v>
      </c>
      <c r="AK33" s="17">
        <f t="shared" si="87"/>
        <v>3.2526875559242132</v>
      </c>
      <c r="AL33" s="76">
        <f t="shared" si="88"/>
        <v>0.10081498225093473</v>
      </c>
      <c r="AM33" s="26">
        <v>0.3145</v>
      </c>
      <c r="AN33" s="20">
        <v>1.2E-2</v>
      </c>
      <c r="AO33" s="20">
        <v>1.2410000000000001</v>
      </c>
      <c r="AP33" s="19">
        <f t="shared" si="89"/>
        <v>0.98286228850517632</v>
      </c>
      <c r="AQ33" s="19">
        <f t="shared" si="90"/>
        <v>7.2570645820539931E-2</v>
      </c>
      <c r="AR33" s="19">
        <f t="shared" si="91"/>
        <v>0.43542387492323953</v>
      </c>
      <c r="AS33" s="19">
        <f t="shared" si="92"/>
        <v>0.50799452074377949</v>
      </c>
      <c r="AT33" s="36">
        <f t="shared" si="93"/>
        <v>3.7354006240859251E-2</v>
      </c>
      <c r="AU33" s="17">
        <f t="shared" si="94"/>
        <v>3.1528192482449979</v>
      </c>
      <c r="AV33" s="76">
        <f t="shared" si="95"/>
        <v>0.13810619659392659</v>
      </c>
      <c r="AW33" s="26">
        <v>0.29260000000000003</v>
      </c>
      <c r="AX33" s="20">
        <v>0.01</v>
      </c>
      <c r="AY33" s="20">
        <v>1.2549999999999999</v>
      </c>
      <c r="AZ33" s="19">
        <f t="shared" si="96"/>
        <v>0.99395017894761972</v>
      </c>
      <c r="BA33" s="19">
        <f t="shared" si="97"/>
        <v>6.4240989335909188E-2</v>
      </c>
      <c r="BB33" s="19">
        <f t="shared" si="98"/>
        <v>0.5139279146872735</v>
      </c>
      <c r="BC33" s="19">
        <f t="shared" si="99"/>
        <v>0.57816890402318266</v>
      </c>
      <c r="BD33" s="36">
        <f t="shared" si="100"/>
        <v>4.2446175579588442E-2</v>
      </c>
      <c r="BE33" s="17">
        <f t="shared" si="101"/>
        <v>3.0680473126568262</v>
      </c>
      <c r="BF33" s="76">
        <f t="shared" si="102"/>
        <v>0.16750977488747693</v>
      </c>
      <c r="BG33" s="26">
        <v>0</v>
      </c>
      <c r="BH33" s="20">
        <v>0</v>
      </c>
      <c r="BI33" s="20">
        <v>0</v>
      </c>
      <c r="BJ33" s="19">
        <f t="shared" si="103"/>
        <v>0</v>
      </c>
      <c r="BK33" s="19">
        <f t="shared" si="104"/>
        <v>0</v>
      </c>
      <c r="BL33" s="19">
        <f t="shared" si="105"/>
        <v>0</v>
      </c>
      <c r="BM33" s="19">
        <f t="shared" si="106"/>
        <v>0</v>
      </c>
      <c r="BN33" s="36">
        <f t="shared" si="107"/>
        <v>0</v>
      </c>
      <c r="BO33" s="17">
        <f t="shared" si="108"/>
        <v>1.9354323193646394</v>
      </c>
      <c r="BP33" s="76">
        <f t="shared" si="109"/>
        <v>0</v>
      </c>
      <c r="BQ33" s="26">
        <v>0</v>
      </c>
      <c r="BR33" s="20">
        <v>0</v>
      </c>
      <c r="BS33" s="20">
        <v>0</v>
      </c>
      <c r="BT33" s="19">
        <f t="shared" si="110"/>
        <v>0</v>
      </c>
      <c r="BU33" s="19">
        <f t="shared" si="111"/>
        <v>0</v>
      </c>
      <c r="BV33" s="19">
        <f t="shared" si="112"/>
        <v>0</v>
      </c>
      <c r="BW33" s="19">
        <f t="shared" si="113"/>
        <v>0</v>
      </c>
      <c r="BX33" s="36">
        <f t="shared" si="114"/>
        <v>0</v>
      </c>
      <c r="BY33" s="17">
        <f t="shared" si="115"/>
        <v>1.9354323193646394</v>
      </c>
      <c r="BZ33" s="76">
        <f t="shared" si="116"/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65"/>
        <v>0.47459999999999997</v>
      </c>
      <c r="G34" s="20">
        <f t="shared" si="66"/>
        <v>4.2281157030240379</v>
      </c>
      <c r="H34" s="29">
        <f t="shared" si="67"/>
        <v>42446.619718309856</v>
      </c>
      <c r="I34" s="26">
        <v>0.1943</v>
      </c>
      <c r="J34" s="20">
        <v>2.1999999999999999E-2</v>
      </c>
      <c r="K34" s="20">
        <v>1.212</v>
      </c>
      <c r="L34" s="19">
        <f t="shared" si="68"/>
        <v>0.95989451544582882</v>
      </c>
      <c r="M34" s="19">
        <f t="shared" si="69"/>
        <v>2.6419644303817706E-2</v>
      </c>
      <c r="N34" s="19">
        <f t="shared" si="70"/>
        <v>0</v>
      </c>
      <c r="O34" s="19">
        <f t="shared" si="71"/>
        <v>2.6419644303817706E-2</v>
      </c>
      <c r="P34" s="36">
        <f t="shared" si="72"/>
        <v>0</v>
      </c>
      <c r="Q34" s="17">
        <f t="shared" si="73"/>
        <v>3.5000091971964786</v>
      </c>
      <c r="R34" s="76">
        <f t="shared" si="74"/>
        <v>0</v>
      </c>
      <c r="S34" s="26">
        <v>0.1918</v>
      </c>
      <c r="T34" s="20">
        <v>2.8000000000000001E-2</v>
      </c>
      <c r="U34" s="20">
        <v>1.19</v>
      </c>
      <c r="V34" s="19">
        <f t="shared" si="75"/>
        <v>0.94247068760770325</v>
      </c>
      <c r="W34" s="19">
        <f t="shared" si="76"/>
        <v>2.4818027066395285E-2</v>
      </c>
      <c r="X34" s="19">
        <f t="shared" si="77"/>
        <v>4.9636054132790569E-2</v>
      </c>
      <c r="Y34" s="19">
        <f t="shared" si="78"/>
        <v>7.4454081199185854E-2</v>
      </c>
      <c r="Z34" s="36">
        <f t="shared" si="79"/>
        <v>2.6714255625643168E-2</v>
      </c>
      <c r="AA34" s="17">
        <f t="shared" si="80"/>
        <v>3.4874065427344436</v>
      </c>
      <c r="AB34" s="76">
        <f t="shared" si="81"/>
        <v>1.4232941736087756E-2</v>
      </c>
      <c r="AC34" s="26">
        <v>0.2606</v>
      </c>
      <c r="AD34" s="20">
        <v>7.0000000000000001E-3</v>
      </c>
      <c r="AE34" s="20">
        <v>1.1859999999999999</v>
      </c>
      <c r="AF34" s="19">
        <f t="shared" si="82"/>
        <v>0.93930271890986217</v>
      </c>
      <c r="AG34" s="19">
        <f t="shared" si="83"/>
        <v>4.5508689162747938E-2</v>
      </c>
      <c r="AH34" s="19">
        <f t="shared" si="84"/>
        <v>0.18203475665099175</v>
      </c>
      <c r="AI34" s="19">
        <f t="shared" si="85"/>
        <v>0.2275434458137397</v>
      </c>
      <c r="AJ34" s="36">
        <f t="shared" si="86"/>
        <v>1.3267482912932413E-2</v>
      </c>
      <c r="AK34" s="17">
        <f t="shared" si="87"/>
        <v>3.8342315935296587</v>
      </c>
      <c r="AL34" s="76">
        <f t="shared" si="88"/>
        <v>4.7476202782893703E-2</v>
      </c>
      <c r="AM34" s="26">
        <v>0.27610000000000001</v>
      </c>
      <c r="AN34" s="20">
        <v>7.0000000000000001E-3</v>
      </c>
      <c r="AO34" s="20">
        <v>1.1850000000000001</v>
      </c>
      <c r="AP34" s="19">
        <f t="shared" si="89"/>
        <v>0.93851072673540203</v>
      </c>
      <c r="AQ34" s="19">
        <f t="shared" si="90"/>
        <v>5.0997118689703809E-2</v>
      </c>
      <c r="AR34" s="19">
        <f t="shared" si="91"/>
        <v>0.30598271213822287</v>
      </c>
      <c r="AS34" s="19">
        <f t="shared" si="92"/>
        <v>0.35697983082792667</v>
      </c>
      <c r="AT34" s="36">
        <f t="shared" si="93"/>
        <v>1.9867678274443249E-2</v>
      </c>
      <c r="AU34" s="17">
        <f t="shared" si="94"/>
        <v>3.9123680511942776</v>
      </c>
      <c r="AV34" s="76">
        <f t="shared" si="95"/>
        <v>7.8209081593133736E-2</v>
      </c>
      <c r="AW34" s="26">
        <v>0.28710000000000002</v>
      </c>
      <c r="AX34" s="20">
        <v>7.0000000000000001E-3</v>
      </c>
      <c r="AY34" s="20">
        <v>1.2090000000000001</v>
      </c>
      <c r="AZ34" s="19">
        <f t="shared" si="96"/>
        <v>0.9575185389224482</v>
      </c>
      <c r="BA34" s="19">
        <f t="shared" si="97"/>
        <v>5.7397782221384627E-2</v>
      </c>
      <c r="BB34" s="19">
        <f t="shared" si="98"/>
        <v>0.45918225777107702</v>
      </c>
      <c r="BC34" s="19">
        <f t="shared" si="99"/>
        <v>0.5165800399924616</v>
      </c>
      <c r="BD34" s="36">
        <f t="shared" si="100"/>
        <v>2.7574126034281297E-2</v>
      </c>
      <c r="BE34" s="17">
        <f t="shared" si="101"/>
        <v>3.9678197308272334</v>
      </c>
      <c r="BF34" s="76">
        <f t="shared" si="102"/>
        <v>0.1157265926683983</v>
      </c>
      <c r="BG34" s="26">
        <v>0.28199999999999997</v>
      </c>
      <c r="BH34" s="20">
        <v>7.0000000000000001E-3</v>
      </c>
      <c r="BI34" s="20">
        <v>1.2290000000000001</v>
      </c>
      <c r="BJ34" s="19">
        <f t="shared" si="103"/>
        <v>0.97335838241165329</v>
      </c>
      <c r="BK34" s="19">
        <f t="shared" si="104"/>
        <v>5.7223986268505826E-2</v>
      </c>
      <c r="BL34" s="19">
        <f t="shared" si="105"/>
        <v>0.57223986268505822</v>
      </c>
      <c r="BM34" s="19">
        <f t="shared" si="106"/>
        <v>0.629463848953564</v>
      </c>
      <c r="BN34" s="36">
        <f t="shared" si="107"/>
        <v>3.5617459026068166E-2</v>
      </c>
      <c r="BO34" s="17">
        <f t="shared" si="108"/>
        <v>3.9421103157246811</v>
      </c>
      <c r="BP34" s="76">
        <f t="shared" si="109"/>
        <v>0.14516079380185051</v>
      </c>
      <c r="BQ34" s="26">
        <v>0.27050000000000002</v>
      </c>
      <c r="BR34" s="20">
        <v>5.0000000000000001E-3</v>
      </c>
      <c r="BS34" s="20">
        <v>1.242</v>
      </c>
      <c r="BT34" s="19">
        <f t="shared" si="110"/>
        <v>0.98365428067963656</v>
      </c>
      <c r="BU34" s="19">
        <f t="shared" si="111"/>
        <v>5.3771711019577347E-2</v>
      </c>
      <c r="BV34" s="19">
        <f t="shared" si="112"/>
        <v>0.64526053223492807</v>
      </c>
      <c r="BW34" s="19">
        <f t="shared" si="113"/>
        <v>0.69903224325450541</v>
      </c>
      <c r="BX34" s="36">
        <f t="shared" si="114"/>
        <v>3.1178525286940973E-2</v>
      </c>
      <c r="BY34" s="17">
        <f t="shared" si="115"/>
        <v>3.8841381051993178</v>
      </c>
      <c r="BZ34" s="76">
        <f t="shared" si="116"/>
        <v>0.16612708270367127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65"/>
        <v>0.51460000000000006</v>
      </c>
      <c r="G35" s="20">
        <f t="shared" si="66"/>
        <v>4.5844676375393387</v>
      </c>
      <c r="H35" s="29">
        <f t="shared" si="67"/>
        <v>46024.084507042258</v>
      </c>
      <c r="I35" s="26">
        <v>0.1779</v>
      </c>
      <c r="J35" s="20">
        <v>2.1000000000000001E-2</v>
      </c>
      <c r="K35" s="20">
        <v>1.244</v>
      </c>
      <c r="L35" s="19">
        <f t="shared" si="68"/>
        <v>0.98523826502855705</v>
      </c>
      <c r="M35" s="19">
        <f t="shared" si="69"/>
        <v>2.3332903359913445E-2</v>
      </c>
      <c r="N35" s="19">
        <f t="shared" si="70"/>
        <v>0</v>
      </c>
      <c r="O35" s="19">
        <f t="shared" si="71"/>
        <v>2.3332903359913445E-2</v>
      </c>
      <c r="P35" s="36">
        <f t="shared" si="72"/>
        <v>0</v>
      </c>
      <c r="Q35" s="17">
        <f t="shared" si="73"/>
        <v>4.3562600583806068</v>
      </c>
      <c r="R35" s="76">
        <f t="shared" si="74"/>
        <v>0</v>
      </c>
      <c r="S35" s="26">
        <v>9.2700000000000005E-2</v>
      </c>
      <c r="T35" s="20">
        <v>5.0999999999999997E-2</v>
      </c>
      <c r="U35" s="20">
        <v>1.073</v>
      </c>
      <c r="V35" s="19">
        <f t="shared" si="75"/>
        <v>0.84980760319585336</v>
      </c>
      <c r="W35" s="19">
        <f t="shared" si="76"/>
        <v>4.7134080329154721E-3</v>
      </c>
      <c r="X35" s="19">
        <f t="shared" si="77"/>
        <v>9.4268160658309442E-3</v>
      </c>
      <c r="Y35" s="19">
        <f t="shared" si="78"/>
        <v>1.4140224098746417E-2</v>
      </c>
      <c r="Z35" s="36">
        <f t="shared" si="79"/>
        <v>3.9560406296367839E-2</v>
      </c>
      <c r="AA35" s="17">
        <f t="shared" si="80"/>
        <v>3.8087554751470507</v>
      </c>
      <c r="AB35" s="76">
        <f t="shared" si="81"/>
        <v>2.4750384022662907E-3</v>
      </c>
      <c r="AC35" s="26">
        <v>8.8999999999999996E-2</v>
      </c>
      <c r="AD35" s="20">
        <v>1.0999999999999999E-2</v>
      </c>
      <c r="AE35" s="20">
        <v>1.111</v>
      </c>
      <c r="AF35" s="19">
        <f t="shared" si="82"/>
        <v>0.87990330582534315</v>
      </c>
      <c r="AG35" s="19">
        <f t="shared" si="83"/>
        <v>4.6578366799623575E-3</v>
      </c>
      <c r="AH35" s="19">
        <f t="shared" si="84"/>
        <v>1.863134671984943E-2</v>
      </c>
      <c r="AI35" s="19">
        <f t="shared" si="85"/>
        <v>2.3289183399811786E-2</v>
      </c>
      <c r="AJ35" s="36">
        <f t="shared" si="86"/>
        <v>1.8295400541683625E-2</v>
      </c>
      <c r="AK35" s="17">
        <f t="shared" si="87"/>
        <v>3.7849788676592082</v>
      </c>
      <c r="AL35" s="76">
        <f t="shared" si="88"/>
        <v>4.9224440535309642E-3</v>
      </c>
      <c r="AM35" s="26">
        <v>0.16350000000000001</v>
      </c>
      <c r="AN35" s="20">
        <v>1.7999999999999999E-2</v>
      </c>
      <c r="AO35" s="20">
        <v>1.206</v>
      </c>
      <c r="AP35" s="19">
        <f t="shared" si="89"/>
        <v>0.95514256239906736</v>
      </c>
      <c r="AQ35" s="19">
        <f t="shared" si="90"/>
        <v>1.8522783688662225E-2</v>
      </c>
      <c r="AR35" s="19">
        <f t="shared" si="91"/>
        <v>0.11113670213197335</v>
      </c>
      <c r="AS35" s="19">
        <f t="shared" si="92"/>
        <v>0.12965948582063558</v>
      </c>
      <c r="AT35" s="36">
        <f t="shared" si="93"/>
        <v>5.2915085071106982E-2</v>
      </c>
      <c r="AU35" s="17">
        <f t="shared" si="94"/>
        <v>4.2637240724819776</v>
      </c>
      <c r="AV35" s="76">
        <f t="shared" si="95"/>
        <v>2.6065641266339971E-2</v>
      </c>
      <c r="AW35" s="26">
        <v>0.21440000000000001</v>
      </c>
      <c r="AX35" s="20">
        <v>6.0000000000000001E-3</v>
      </c>
      <c r="AY35" s="20">
        <v>1.218</v>
      </c>
      <c r="AZ35" s="19">
        <f t="shared" si="96"/>
        <v>0.96464646849259039</v>
      </c>
      <c r="BA35" s="19">
        <f t="shared" si="97"/>
        <v>3.2487797093136879E-2</v>
      </c>
      <c r="BB35" s="19">
        <f t="shared" si="98"/>
        <v>0.25990237674509503</v>
      </c>
      <c r="BC35" s="19">
        <f t="shared" si="99"/>
        <v>0.2923901738382319</v>
      </c>
      <c r="BD35" s="36">
        <f t="shared" si="100"/>
        <v>2.3988160256707049E-2</v>
      </c>
      <c r="BE35" s="17">
        <f t="shared" si="101"/>
        <v>4.5908130781931042</v>
      </c>
      <c r="BF35" s="76">
        <f t="shared" si="102"/>
        <v>5.6613582892246592E-2</v>
      </c>
      <c r="BG35" s="26">
        <v>0.2331</v>
      </c>
      <c r="BH35" s="20">
        <v>7.0000000000000001E-3</v>
      </c>
      <c r="BI35" s="20">
        <v>1.214</v>
      </c>
      <c r="BJ35" s="19">
        <f t="shared" si="103"/>
        <v>0.96147849979474931</v>
      </c>
      <c r="BK35" s="19">
        <f t="shared" si="104"/>
        <v>3.8150307773665335E-2</v>
      </c>
      <c r="BL35" s="19">
        <f t="shared" si="105"/>
        <v>0.38150307773665332</v>
      </c>
      <c r="BM35" s="19">
        <f t="shared" si="106"/>
        <v>0.41965338551031867</v>
      </c>
      <c r="BN35" s="36">
        <f t="shared" si="107"/>
        <v>3.4753339351079028E-2</v>
      </c>
      <c r="BO35" s="17">
        <f t="shared" si="108"/>
        <v>4.7109813376586853</v>
      </c>
      <c r="BP35" s="76">
        <f t="shared" si="109"/>
        <v>8.0981657619186589E-2</v>
      </c>
      <c r="BQ35" s="26">
        <v>0.23699999999999999</v>
      </c>
      <c r="BR35" s="20">
        <v>8.9999999999999993E-3</v>
      </c>
      <c r="BS35" s="20">
        <v>1.23</v>
      </c>
      <c r="BT35" s="19">
        <f t="shared" si="110"/>
        <v>0.97415037458611342</v>
      </c>
      <c r="BU35" s="19">
        <f t="shared" si="111"/>
        <v>4.0483964961675341E-2</v>
      </c>
      <c r="BV35" s="19">
        <f t="shared" si="112"/>
        <v>0.48580757954010406</v>
      </c>
      <c r="BW35" s="19">
        <f t="shared" si="113"/>
        <v>0.5262915445017794</v>
      </c>
      <c r="BX35" s="36">
        <f t="shared" si="114"/>
        <v>5.5042114059386429E-2</v>
      </c>
      <c r="BY35" s="17">
        <f t="shared" si="115"/>
        <v>4.7360431671728964</v>
      </c>
      <c r="BZ35" s="76">
        <f t="shared" si="116"/>
        <v>0.10257667896851096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65"/>
        <v>0.55460000000000009</v>
      </c>
      <c r="G36" s="20">
        <f t="shared" si="66"/>
        <v>4.9408195720546395</v>
      </c>
      <c r="H36" s="29">
        <f t="shared" si="67"/>
        <v>49601.549295774654</v>
      </c>
      <c r="I36" s="26">
        <v>0.35770000000000002</v>
      </c>
      <c r="J36" s="20">
        <v>5.2999999999999999E-2</v>
      </c>
      <c r="K36" s="20">
        <v>1.2330000000000001</v>
      </c>
      <c r="L36" s="19">
        <f t="shared" si="68"/>
        <v>0.97652635110949426</v>
      </c>
      <c r="M36" s="19">
        <f t="shared" si="69"/>
        <v>9.2670212501578392E-2</v>
      </c>
      <c r="N36" s="19">
        <f t="shared" si="70"/>
        <v>0</v>
      </c>
      <c r="O36" s="19">
        <f t="shared" si="71"/>
        <v>9.2670212501578392E-2</v>
      </c>
      <c r="P36" s="36">
        <f t="shared" si="72"/>
        <v>0</v>
      </c>
      <c r="Q36" s="17">
        <f t="shared" si="73"/>
        <v>6.899439718159333</v>
      </c>
      <c r="R36" s="76">
        <f t="shared" si="74"/>
        <v>0</v>
      </c>
      <c r="S36" s="26">
        <v>0.2671</v>
      </c>
      <c r="T36" s="20">
        <v>0.04</v>
      </c>
      <c r="U36" s="20">
        <v>1.2470000000000001</v>
      </c>
      <c r="V36" s="19">
        <f t="shared" si="75"/>
        <v>0.98761424155193789</v>
      </c>
      <c r="W36" s="19">
        <f t="shared" si="76"/>
        <v>5.2851438021186116E-2</v>
      </c>
      <c r="X36" s="19">
        <f t="shared" si="77"/>
        <v>0.10570287604237223</v>
      </c>
      <c r="Y36" s="19">
        <f t="shared" si="78"/>
        <v>0.15855431406355835</v>
      </c>
      <c r="Z36" s="36">
        <f t="shared" si="79"/>
        <v>4.1906753887614653E-2</v>
      </c>
      <c r="AA36" s="17">
        <f t="shared" si="80"/>
        <v>6.1706426580389691</v>
      </c>
      <c r="AB36" s="76">
        <f t="shared" si="81"/>
        <v>1.7129962290826386E-2</v>
      </c>
      <c r="AC36" s="26">
        <v>0.1603</v>
      </c>
      <c r="AD36" s="20">
        <v>2.8000000000000001E-2</v>
      </c>
      <c r="AE36" s="20">
        <v>1.272</v>
      </c>
      <c r="AF36" s="19">
        <f t="shared" si="82"/>
        <v>1.0074140459134442</v>
      </c>
      <c r="AG36" s="19">
        <f t="shared" si="83"/>
        <v>1.9806940307602831E-2</v>
      </c>
      <c r="AH36" s="19">
        <f t="shared" si="84"/>
        <v>7.9227761230411323E-2</v>
      </c>
      <c r="AI36" s="19">
        <f t="shared" si="85"/>
        <v>9.903470153801415E-2</v>
      </c>
      <c r="AJ36" s="36">
        <f t="shared" si="86"/>
        <v>6.1045460312408227E-2</v>
      </c>
      <c r="AK36" s="17">
        <f t="shared" si="87"/>
        <v>5.3115308918043684</v>
      </c>
      <c r="AL36" s="76">
        <f t="shared" si="88"/>
        <v>1.4916181952863882E-2</v>
      </c>
      <c r="AM36" s="26">
        <v>0.1132</v>
      </c>
      <c r="AN36" s="20">
        <v>1.4999999999999999E-2</v>
      </c>
      <c r="AO36" s="20">
        <v>1.1299999999999999</v>
      </c>
      <c r="AP36" s="19">
        <f t="shared" si="89"/>
        <v>0.89495115714008788</v>
      </c>
      <c r="AQ36" s="19">
        <f t="shared" si="90"/>
        <v>7.7951749395243127E-3</v>
      </c>
      <c r="AR36" s="19">
        <f t="shared" si="91"/>
        <v>4.6771049637145873E-2</v>
      </c>
      <c r="AS36" s="19">
        <f t="shared" si="92"/>
        <v>5.4566224576670187E-2</v>
      </c>
      <c r="AT36" s="36">
        <f t="shared" si="93"/>
        <v>3.8713329500975231E-2</v>
      </c>
      <c r="AU36" s="17">
        <f t="shared" si="94"/>
        <v>4.9326529499537166</v>
      </c>
      <c r="AV36" s="76">
        <f t="shared" si="95"/>
        <v>9.4819258747130646E-3</v>
      </c>
      <c r="AW36" s="26">
        <v>0.1474</v>
      </c>
      <c r="AX36" s="20">
        <v>1.2999999999999999E-2</v>
      </c>
      <c r="AY36" s="20">
        <v>1.262</v>
      </c>
      <c r="AZ36" s="19">
        <f t="shared" si="96"/>
        <v>0.99949412416884165</v>
      </c>
      <c r="BA36" s="19">
        <f t="shared" si="97"/>
        <v>1.6485032294582629E-2</v>
      </c>
      <c r="BB36" s="19">
        <f t="shared" si="98"/>
        <v>0.13188025835666103</v>
      </c>
      <c r="BC36" s="19">
        <f t="shared" si="99"/>
        <v>0.14836529065124365</v>
      </c>
      <c r="BD36" s="36">
        <f t="shared" si="100"/>
        <v>5.579729903824477E-2</v>
      </c>
      <c r="BE36" s="17">
        <f t="shared" si="101"/>
        <v>5.2077617739726616</v>
      </c>
      <c r="BF36" s="76">
        <f t="shared" si="102"/>
        <v>2.5323788621778334E-2</v>
      </c>
      <c r="BG36" s="26">
        <v>0.16900000000000001</v>
      </c>
      <c r="BH36" s="20">
        <v>1.0999999999999999E-2</v>
      </c>
      <c r="BI36" s="20">
        <v>1.2709999999999999</v>
      </c>
      <c r="BJ36" s="19">
        <f t="shared" si="103"/>
        <v>1.0066220537389838</v>
      </c>
      <c r="BK36" s="19">
        <f t="shared" si="104"/>
        <v>2.1980655301419013E-2</v>
      </c>
      <c r="BL36" s="19">
        <f t="shared" si="105"/>
        <v>0.21980655301419011</v>
      </c>
      <c r="BM36" s="19">
        <f t="shared" si="106"/>
        <v>0.24178720831560913</v>
      </c>
      <c r="BN36" s="36">
        <f t="shared" si="107"/>
        <v>5.9861130424050821E-2</v>
      </c>
      <c r="BO36" s="17">
        <f t="shared" si="108"/>
        <v>5.3815147154583114</v>
      </c>
      <c r="BP36" s="76">
        <f t="shared" si="109"/>
        <v>4.0844736962773597E-2</v>
      </c>
      <c r="BQ36" s="26">
        <v>0.18540000000000001</v>
      </c>
      <c r="BR36" s="20">
        <v>8.0000000000000002E-3</v>
      </c>
      <c r="BS36" s="20">
        <v>1.2669999999999999</v>
      </c>
      <c r="BT36" s="19">
        <f t="shared" si="110"/>
        <v>1.0034540850411429</v>
      </c>
      <c r="BU36" s="19">
        <f t="shared" si="111"/>
        <v>2.6287471496855695E-2</v>
      </c>
      <c r="BV36" s="19">
        <f t="shared" si="112"/>
        <v>0.31544965796226832</v>
      </c>
      <c r="BW36" s="19">
        <f t="shared" si="113"/>
        <v>0.34173712945912399</v>
      </c>
      <c r="BX36" s="36">
        <f t="shared" si="114"/>
        <v>5.1914131204252832E-2</v>
      </c>
      <c r="BY36" s="17">
        <f t="shared" si="115"/>
        <v>5.5134382451048225</v>
      </c>
      <c r="BZ36" s="76">
        <f t="shared" si="116"/>
        <v>5.7214689625361158E-2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65"/>
        <v>0.59460000000000002</v>
      </c>
      <c r="G37" s="20">
        <f t="shared" si="66"/>
        <v>5.2971715065699394</v>
      </c>
      <c r="H37" s="29">
        <f t="shared" si="67"/>
        <v>53179.014084507042</v>
      </c>
      <c r="I37" s="26">
        <v>0.52459999999999996</v>
      </c>
      <c r="J37" s="20">
        <v>8.1000000000000003E-2</v>
      </c>
      <c r="K37" s="20">
        <v>1.2130000000000001</v>
      </c>
      <c r="L37" s="19">
        <f t="shared" si="68"/>
        <v>0.96068650762028918</v>
      </c>
      <c r="M37" s="19">
        <f t="shared" si="69"/>
        <v>0.19290980394396937</v>
      </c>
      <c r="N37" s="19">
        <f t="shared" si="70"/>
        <v>0</v>
      </c>
      <c r="O37" s="19">
        <f t="shared" si="71"/>
        <v>0.19290980394396937</v>
      </c>
      <c r="P37" s="36">
        <f t="shared" si="72"/>
        <v>0</v>
      </c>
      <c r="Q37" s="17">
        <f>0.5926*0.5*$C$6*$F37^3*($C$7*I37*2+$C$7)*$C$8</f>
        <v>10.157056886853654</v>
      </c>
      <c r="R37" s="76">
        <f t="shared" si="74"/>
        <v>0</v>
      </c>
      <c r="S37" s="26">
        <v>0.47849999999999998</v>
      </c>
      <c r="T37" s="20">
        <v>6.6000000000000003E-2</v>
      </c>
      <c r="U37" s="20">
        <v>1.22</v>
      </c>
      <c r="V37" s="19">
        <f t="shared" si="75"/>
        <v>0.96623045284151088</v>
      </c>
      <c r="W37" s="19">
        <f t="shared" si="76"/>
        <v>0.16235275811113073</v>
      </c>
      <c r="X37" s="19">
        <f t="shared" si="77"/>
        <v>0.32470551622226146</v>
      </c>
      <c r="Y37" s="19">
        <f t="shared" si="78"/>
        <v>0.48705827433339222</v>
      </c>
      <c r="Z37" s="36">
        <f t="shared" si="79"/>
        <v>6.6184260414208079E-2</v>
      </c>
      <c r="AA37" s="17">
        <f>0.5926*0.5*$C$6*$F37^3*($C$7*S37*2+$C$7)*$C$8</f>
        <v>9.7000587192917251</v>
      </c>
      <c r="AB37" s="76">
        <f t="shared" si="81"/>
        <v>3.3474592847203985E-2</v>
      </c>
      <c r="AC37" s="26">
        <v>0.3881</v>
      </c>
      <c r="AD37" s="20">
        <v>3.4000000000000002E-2</v>
      </c>
      <c r="AE37" s="20">
        <v>1.2789999999999999</v>
      </c>
      <c r="AF37" s="19">
        <f t="shared" si="82"/>
        <v>1.0129579911346658</v>
      </c>
      <c r="AG37" s="19">
        <f t="shared" si="83"/>
        <v>0.1173828094786801</v>
      </c>
      <c r="AH37" s="19">
        <f t="shared" si="84"/>
        <v>0.4695312379147204</v>
      </c>
      <c r="AI37" s="19">
        <f t="shared" si="85"/>
        <v>0.58691404739340047</v>
      </c>
      <c r="AJ37" s="36">
        <f t="shared" si="86"/>
        <v>7.4944734414178968E-2</v>
      </c>
      <c r="AK37" s="17">
        <f>0.5926*0.5*$C$6*$F37^3*($C$7*AC37*2+$C$7)*$C$8</f>
        <v>8.8039061304067268</v>
      </c>
      <c r="AL37" s="76">
        <f t="shared" si="88"/>
        <v>5.3332149498171534E-2</v>
      </c>
      <c r="AM37" s="26">
        <v>0.28849999999999998</v>
      </c>
      <c r="AN37" s="20">
        <v>1.7999999999999999E-2</v>
      </c>
      <c r="AO37" s="20">
        <v>1.35</v>
      </c>
      <c r="AP37" s="19">
        <f t="shared" si="89"/>
        <v>1.069189435521344</v>
      </c>
      <c r="AQ37" s="19">
        <f t="shared" si="90"/>
        <v>7.226621310089891E-2</v>
      </c>
      <c r="AR37" s="19">
        <f t="shared" si="91"/>
        <v>0.43359727860539349</v>
      </c>
      <c r="AS37" s="19">
        <f t="shared" si="92"/>
        <v>0.50586349170629241</v>
      </c>
      <c r="AT37" s="36">
        <f t="shared" si="93"/>
        <v>6.6305937519486935E-2</v>
      </c>
      <c r="AU37" s="17">
        <f>0.5926*0.5*$C$6*$F37^3*($C$7*AM37*2+$C$7)*$C$8</f>
        <v>7.8165521718564381</v>
      </c>
      <c r="AV37" s="76">
        <f t="shared" si="95"/>
        <v>5.5471679721727458E-2</v>
      </c>
      <c r="AW37" s="26">
        <v>0.2261</v>
      </c>
      <c r="AX37" s="20">
        <v>1.9E-2</v>
      </c>
      <c r="AY37" s="20">
        <v>1.333</v>
      </c>
      <c r="AZ37" s="19">
        <f t="shared" si="96"/>
        <v>1.0557255685555196</v>
      </c>
      <c r="BA37" s="19">
        <f t="shared" si="97"/>
        <v>4.3275047070258046E-2</v>
      </c>
      <c r="BB37" s="19">
        <f t="shared" si="98"/>
        <v>0.34620037656206437</v>
      </c>
      <c r="BC37" s="19">
        <f t="shared" si="99"/>
        <v>0.3894754236323224</v>
      </c>
      <c r="BD37" s="36">
        <f t="shared" si="100"/>
        <v>9.0983997530791394E-2</v>
      </c>
      <c r="BE37" s="17">
        <f>0.5926*0.5*$C$6*$F37^3*($C$7*AW37*2+$C$7)*$C$8</f>
        <v>7.1979689689092696</v>
      </c>
      <c r="BF37" s="76">
        <f t="shared" si="102"/>
        <v>4.8096953190189314E-2</v>
      </c>
      <c r="BG37" s="26">
        <v>0.2092</v>
      </c>
      <c r="BH37" s="20">
        <v>1.7999999999999999E-2</v>
      </c>
      <c r="BI37" s="20">
        <v>1.329</v>
      </c>
      <c r="BJ37" s="19">
        <f t="shared" si="103"/>
        <v>1.0525575998576786</v>
      </c>
      <c r="BK37" s="19">
        <f t="shared" si="104"/>
        <v>3.6825567451722427E-2</v>
      </c>
      <c r="BL37" s="19">
        <f t="shared" si="105"/>
        <v>0.3682556745172243</v>
      </c>
      <c r="BM37" s="19">
        <f t="shared" si="106"/>
        <v>0.40508124196894674</v>
      </c>
      <c r="BN37" s="36">
        <f t="shared" si="107"/>
        <v>0.10709855088281307</v>
      </c>
      <c r="BO37" s="17">
        <f>0.5926*0.5*$C$6*$F37^3*($C$7*BG37*2+$C$7)*$C$8</f>
        <v>7.0304360181110797</v>
      </c>
      <c r="BP37" s="76">
        <f t="shared" si="109"/>
        <v>5.23802042389067E-2</v>
      </c>
      <c r="BQ37" s="26">
        <v>0.20469999999999999</v>
      </c>
      <c r="BR37" s="20">
        <v>1.2999999999999999E-2</v>
      </c>
      <c r="BS37" s="20">
        <v>1.32</v>
      </c>
      <c r="BT37" s="19">
        <f t="shared" si="110"/>
        <v>1.0454296702875365</v>
      </c>
      <c r="BU37" s="19">
        <f t="shared" si="111"/>
        <v>3.4782410247310332E-2</v>
      </c>
      <c r="BV37" s="19">
        <f t="shared" si="112"/>
        <v>0.4173889229677239</v>
      </c>
      <c r="BW37" s="19">
        <f t="shared" si="113"/>
        <v>0.45217133321503422</v>
      </c>
      <c r="BX37" s="36">
        <f t="shared" si="114"/>
        <v>9.156586202965418E-2</v>
      </c>
      <c r="BY37" s="17">
        <f>0.5926*0.5*$C$6*$F37^3*($C$7*BQ37*2+$C$7)*$C$8</f>
        <v>6.9858266525139268</v>
      </c>
      <c r="BZ37" s="76">
        <f t="shared" si="116"/>
        <v>5.9747964518633151E-2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65"/>
        <v>0.63460000000000005</v>
      </c>
      <c r="G38" s="20">
        <f t="shared" si="66"/>
        <v>5.6535234410852402</v>
      </c>
      <c r="H38" s="29">
        <f t="shared" si="67"/>
        <v>56756.478873239437</v>
      </c>
      <c r="I38" s="26">
        <v>0.73280000000000001</v>
      </c>
      <c r="J38" s="20">
        <v>0.10100000000000001</v>
      </c>
      <c r="K38" s="20">
        <v>1.208</v>
      </c>
      <c r="L38" s="19">
        <f t="shared" si="68"/>
        <v>0.95672654674798785</v>
      </c>
      <c r="M38" s="19">
        <f t="shared" si="69"/>
        <v>0.3733197061409671</v>
      </c>
      <c r="N38" s="19">
        <f t="shared" si="70"/>
        <v>0</v>
      </c>
      <c r="O38" s="19">
        <f t="shared" si="71"/>
        <v>0.3733197061409671</v>
      </c>
      <c r="P38" s="36">
        <f t="shared" si="72"/>
        <v>0</v>
      </c>
      <c r="Q38" s="17">
        <f t="shared" ref="Q38:Q54" si="117">0.5926*0.5*$C$6*$F38^3*($C$7*I38*2+$C$7)*$C$8</f>
        <v>14.857017936808937</v>
      </c>
      <c r="R38" s="76">
        <f t="shared" si="74"/>
        <v>0</v>
      </c>
      <c r="S38" s="26">
        <v>0.63500000000000001</v>
      </c>
      <c r="T38" s="20">
        <v>7.6999999999999999E-2</v>
      </c>
      <c r="U38" s="20">
        <v>1.2110000000000001</v>
      </c>
      <c r="V38" s="19">
        <f t="shared" si="75"/>
        <v>0.95910252327136869</v>
      </c>
      <c r="W38" s="19">
        <f t="shared" si="76"/>
        <v>0.28171622634409843</v>
      </c>
      <c r="X38" s="19">
        <f t="shared" si="77"/>
        <v>0.56343245268819686</v>
      </c>
      <c r="Y38" s="19">
        <f t="shared" si="78"/>
        <v>0.84514867903229529</v>
      </c>
      <c r="Z38" s="36">
        <f t="shared" si="79"/>
        <v>7.6079935318500172E-2</v>
      </c>
      <c r="AA38" s="17">
        <f t="shared" ref="AA38:AA54" si="118">0.5926*0.5*$C$6*$F38^3*($C$7*S38*2+$C$7)*$C$8</f>
        <v>13.67838689023211</v>
      </c>
      <c r="AB38" s="76">
        <f t="shared" si="81"/>
        <v>4.1191439985554898E-2</v>
      </c>
      <c r="AC38" s="26">
        <v>0.59119999999999995</v>
      </c>
      <c r="AD38" s="20">
        <v>6.8000000000000005E-2</v>
      </c>
      <c r="AE38" s="20">
        <v>1.214</v>
      </c>
      <c r="AF38" s="19">
        <f t="shared" si="82"/>
        <v>0.96147849979474931</v>
      </c>
      <c r="AG38" s="19">
        <f t="shared" si="83"/>
        <v>0.24540440253203386</v>
      </c>
      <c r="AH38" s="19">
        <f t="shared" si="84"/>
        <v>0.98161761012813542</v>
      </c>
      <c r="AI38" s="19">
        <f t="shared" si="85"/>
        <v>1.2270220126601692</v>
      </c>
      <c r="AJ38" s="36">
        <f t="shared" si="86"/>
        <v>0.13504154719276421</v>
      </c>
      <c r="AK38" s="17">
        <f t="shared" ref="AK38:AK54" si="119">0.5926*0.5*$C$6*$F38^3*($C$7*AC38*2+$C$7)*$C$8</f>
        <v>13.150533722133282</v>
      </c>
      <c r="AL38" s="76">
        <f t="shared" si="88"/>
        <v>7.4644697384107173E-2</v>
      </c>
      <c r="AM38" s="26">
        <v>0.43</v>
      </c>
      <c r="AN38" s="20">
        <v>2.5999999999999999E-2</v>
      </c>
      <c r="AO38" s="20">
        <v>1.3140000000000001</v>
      </c>
      <c r="AP38" s="19">
        <f t="shared" si="89"/>
        <v>1.0406777172407748</v>
      </c>
      <c r="AQ38" s="19">
        <f t="shared" si="90"/>
        <v>0.1520910881192353</v>
      </c>
      <c r="AR38" s="19">
        <f t="shared" si="91"/>
        <v>0.91254652871541164</v>
      </c>
      <c r="AS38" s="19">
        <f t="shared" si="92"/>
        <v>1.064637616834647</v>
      </c>
      <c r="AT38" s="36">
        <f t="shared" si="93"/>
        <v>9.0735336958765386E-2</v>
      </c>
      <c r="AU38" s="17">
        <f t="shared" ref="AU38:AU54" si="120">0.5926*0.5*$C$6*$F38^3*($C$7*AM38*2+$C$7)*$C$8</f>
        <v>11.207841240454504</v>
      </c>
      <c r="AV38" s="76">
        <f t="shared" si="95"/>
        <v>8.1420365361849628E-2</v>
      </c>
      <c r="AW38" s="26">
        <v>0.36509999999999998</v>
      </c>
      <c r="AX38" s="20">
        <v>3.3000000000000002E-2</v>
      </c>
      <c r="AY38" s="20">
        <v>1.3440000000000001</v>
      </c>
      <c r="AZ38" s="19">
        <f t="shared" si="96"/>
        <v>1.0644374824745826</v>
      </c>
      <c r="BA38" s="19">
        <f t="shared" si="97"/>
        <v>0.11470922055204652</v>
      </c>
      <c r="BB38" s="19">
        <f t="shared" si="98"/>
        <v>0.91767376441637216</v>
      </c>
      <c r="BC38" s="19">
        <f t="shared" si="99"/>
        <v>1.0323829849684187</v>
      </c>
      <c r="BD38" s="36">
        <f t="shared" si="100"/>
        <v>0.16064366060139609</v>
      </c>
      <c r="BE38" s="17">
        <f t="shared" ref="BE38:BE54" si="121">0.5926*0.5*$C$6*$F38^3*($C$7*AW38*2+$C$7)*$C$8</f>
        <v>10.425702642061495</v>
      </c>
      <c r="BF38" s="76">
        <f t="shared" si="102"/>
        <v>8.8020327830385797E-2</v>
      </c>
      <c r="BG38" s="26">
        <v>0.30969999999999998</v>
      </c>
      <c r="BH38" s="20">
        <v>0.02</v>
      </c>
      <c r="BI38" s="20">
        <v>1.373</v>
      </c>
      <c r="BJ38" s="19">
        <f t="shared" si="103"/>
        <v>1.08740525553393</v>
      </c>
      <c r="BK38" s="19">
        <f t="shared" si="104"/>
        <v>8.6138957342394559E-2</v>
      </c>
      <c r="BL38" s="19">
        <f t="shared" si="105"/>
        <v>0.86138957342394562</v>
      </c>
      <c r="BM38" s="19">
        <f t="shared" si="106"/>
        <v>0.94752853076634014</v>
      </c>
      <c r="BN38" s="36">
        <f t="shared" si="107"/>
        <v>0.12700832768396372</v>
      </c>
      <c r="BO38" s="17">
        <f t="shared" ref="BO38:BO54" si="122">0.5926*0.5*$C$6*$F38^3*($C$7*BG38*2+$C$7)*$C$8</f>
        <v>9.7580527445118399</v>
      </c>
      <c r="BP38" s="76">
        <f t="shared" si="109"/>
        <v>8.827474046073501E-2</v>
      </c>
      <c r="BQ38" s="26">
        <v>0.28270000000000001</v>
      </c>
      <c r="BR38" s="20">
        <v>1.7999999999999999E-2</v>
      </c>
      <c r="BS38" s="20">
        <v>1.3540000000000001</v>
      </c>
      <c r="BT38" s="19">
        <f t="shared" si="110"/>
        <v>1.0723574042191852</v>
      </c>
      <c r="BU38" s="19">
        <f t="shared" si="111"/>
        <v>6.9801550722822112E-2</v>
      </c>
      <c r="BV38" s="19">
        <f t="shared" si="112"/>
        <v>0.83761860867386528</v>
      </c>
      <c r="BW38" s="19">
        <f t="shared" si="113"/>
        <v>0.90742015939668741</v>
      </c>
      <c r="BX38" s="36">
        <f t="shared" si="114"/>
        <v>0.13339888740683206</v>
      </c>
      <c r="BY38" s="17">
        <f t="shared" ref="BY38:BY54" si="123">0.5926*0.5*$C$6*$F38^3*($C$7*BQ38*2+$C$7)*$C$8</f>
        <v>9.4326638052728384</v>
      </c>
      <c r="BZ38" s="76">
        <f t="shared" si="116"/>
        <v>8.8799794624890405E-2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65"/>
        <v>0.67460000000000009</v>
      </c>
      <c r="G39" s="20">
        <f t="shared" si="66"/>
        <v>6.0098753756005401</v>
      </c>
      <c r="H39" s="29">
        <f t="shared" si="67"/>
        <v>60333.94366197184</v>
      </c>
      <c r="I39" s="26">
        <v>0.99429999999999996</v>
      </c>
      <c r="J39" s="20">
        <v>5.6000000000000001E-2</v>
      </c>
      <c r="K39" s="20">
        <v>1.202</v>
      </c>
      <c r="L39" s="19">
        <f t="shared" si="68"/>
        <v>0.95197459370122628</v>
      </c>
      <c r="M39" s="19">
        <f t="shared" si="69"/>
        <v>0.68048716718952718</v>
      </c>
      <c r="N39" s="19">
        <f t="shared" si="70"/>
        <v>0</v>
      </c>
      <c r="O39" s="19">
        <f t="shared" si="71"/>
        <v>0.68048716718952718</v>
      </c>
      <c r="P39" s="36">
        <f t="shared" si="72"/>
        <v>0</v>
      </c>
      <c r="Q39" s="17">
        <f t="shared" si="117"/>
        <v>21.6329439819682</v>
      </c>
      <c r="R39" s="76">
        <f t="shared" si="74"/>
        <v>0</v>
      </c>
      <c r="S39" s="26">
        <v>0.84019999999999995</v>
      </c>
      <c r="T39" s="20">
        <v>5.8999999999999997E-2</v>
      </c>
      <c r="U39" s="20">
        <v>1.208</v>
      </c>
      <c r="V39" s="19">
        <f t="shared" si="75"/>
        <v>0.95672654674798785</v>
      </c>
      <c r="W39" s="19">
        <f t="shared" si="76"/>
        <v>0.49076699552666553</v>
      </c>
      <c r="X39" s="19">
        <f t="shared" si="77"/>
        <v>0.98153399105333106</v>
      </c>
      <c r="Y39" s="19">
        <f t="shared" si="78"/>
        <v>1.4723009865799965</v>
      </c>
      <c r="Z39" s="36">
        <f t="shared" si="79"/>
        <v>5.8006545637329252E-2</v>
      </c>
      <c r="AA39" s="17">
        <f t="shared" si="118"/>
        <v>19.402042109772989</v>
      </c>
      <c r="AB39" s="76">
        <f t="shared" si="81"/>
        <v>5.0589210429500264E-2</v>
      </c>
      <c r="AC39" s="26">
        <v>0.74670000000000003</v>
      </c>
      <c r="AD39" s="20">
        <v>5.2999999999999999E-2</v>
      </c>
      <c r="AE39" s="20">
        <v>1.2150000000000001</v>
      </c>
      <c r="AF39" s="19">
        <f t="shared" si="82"/>
        <v>0.96227049196920966</v>
      </c>
      <c r="AG39" s="19">
        <f t="shared" si="83"/>
        <v>0.39212179672792896</v>
      </c>
      <c r="AH39" s="19">
        <f t="shared" si="84"/>
        <v>1.5684871869117158</v>
      </c>
      <c r="AI39" s="19">
        <f t="shared" si="85"/>
        <v>1.9606089836396448</v>
      </c>
      <c r="AJ39" s="36">
        <f t="shared" si="86"/>
        <v>0.10542644065598425</v>
      </c>
      <c r="AK39" s="17">
        <f t="shared" si="119"/>
        <v>18.048444932289204</v>
      </c>
      <c r="AL39" s="76">
        <f t="shared" si="88"/>
        <v>8.6904284152793998E-2</v>
      </c>
      <c r="AM39" s="26">
        <v>0.68200000000000005</v>
      </c>
      <c r="AN39" s="20">
        <v>5.1999999999999998E-2</v>
      </c>
      <c r="AO39" s="20">
        <v>1.2110000000000001</v>
      </c>
      <c r="AP39" s="19">
        <f t="shared" si="89"/>
        <v>0.95910252327136869</v>
      </c>
      <c r="AQ39" s="19">
        <f t="shared" si="90"/>
        <v>0.32496243551881071</v>
      </c>
      <c r="AR39" s="19">
        <f t="shared" si="91"/>
        <v>1.9497746131128639</v>
      </c>
      <c r="AS39" s="19">
        <f t="shared" si="92"/>
        <v>2.2747370486316747</v>
      </c>
      <c r="AT39" s="36">
        <f t="shared" si="93"/>
        <v>0.1541359728530653</v>
      </c>
      <c r="AU39" s="17">
        <f t="shared" si="120"/>
        <v>17.111784639420744</v>
      </c>
      <c r="AV39" s="76">
        <f t="shared" si="95"/>
        <v>0.11394338195568048</v>
      </c>
      <c r="AW39" s="26">
        <v>0.48120000000000002</v>
      </c>
      <c r="AX39" s="20">
        <v>4.2000000000000003E-2</v>
      </c>
      <c r="AY39" s="20">
        <v>1.323</v>
      </c>
      <c r="AZ39" s="19">
        <f t="shared" si="96"/>
        <v>1.0478056468109171</v>
      </c>
      <c r="BA39" s="19">
        <f t="shared" si="97"/>
        <v>0.19308433961367719</v>
      </c>
      <c r="BB39" s="19">
        <f t="shared" si="98"/>
        <v>1.5446747169094175</v>
      </c>
      <c r="BC39" s="19">
        <f t="shared" si="99"/>
        <v>1.7377590565230947</v>
      </c>
      <c r="BD39" s="36">
        <f t="shared" si="100"/>
        <v>0.19811624744711412</v>
      </c>
      <c r="BE39" s="17">
        <f t="shared" si="121"/>
        <v>14.204808027241652</v>
      </c>
      <c r="BF39" s="76">
        <f t="shared" si="102"/>
        <v>0.10874308994159415</v>
      </c>
      <c r="BG39" s="26">
        <v>0.44750000000000001</v>
      </c>
      <c r="BH39" s="20">
        <v>3.9E-2</v>
      </c>
      <c r="BI39" s="20">
        <v>1.294</v>
      </c>
      <c r="BJ39" s="19">
        <f t="shared" si="103"/>
        <v>1.0248378737515698</v>
      </c>
      <c r="BK39" s="19">
        <f t="shared" si="104"/>
        <v>0.15974628140374317</v>
      </c>
      <c r="BL39" s="19">
        <f t="shared" si="105"/>
        <v>1.5974628140374316</v>
      </c>
      <c r="BM39" s="19">
        <f t="shared" si="106"/>
        <v>1.7572090954411748</v>
      </c>
      <c r="BN39" s="36">
        <f t="shared" si="107"/>
        <v>0.21998561718532772</v>
      </c>
      <c r="BO39" s="17">
        <f t="shared" si="122"/>
        <v>13.716933964341077</v>
      </c>
      <c r="BP39" s="76">
        <f t="shared" si="109"/>
        <v>0.11645917507441826</v>
      </c>
      <c r="BQ39" s="26">
        <v>0.39219999999999999</v>
      </c>
      <c r="BR39" s="20">
        <v>4.7E-2</v>
      </c>
      <c r="BS39" s="20">
        <v>1.3129999999999999</v>
      </c>
      <c r="BT39" s="19">
        <f t="shared" si="110"/>
        <v>1.0398857250663145</v>
      </c>
      <c r="BU39" s="19">
        <f t="shared" si="111"/>
        <v>0.12633414812950503</v>
      </c>
      <c r="BV39" s="19">
        <f t="shared" si="112"/>
        <v>1.5160097775540604</v>
      </c>
      <c r="BW39" s="19">
        <f t="shared" si="113"/>
        <v>1.6423439256835655</v>
      </c>
      <c r="BX39" s="36">
        <f t="shared" si="114"/>
        <v>0.32754402667751992</v>
      </c>
      <c r="BY39" s="17">
        <f t="shared" si="123"/>
        <v>12.916357237979007</v>
      </c>
      <c r="BZ39" s="76">
        <f t="shared" si="116"/>
        <v>0.11737131062745884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65"/>
        <v>0.71460000000000001</v>
      </c>
      <c r="G40" s="20">
        <f t="shared" si="66"/>
        <v>6.36622731011584</v>
      </c>
      <c r="H40" s="29">
        <f t="shared" si="67"/>
        <v>63911.408450704221</v>
      </c>
      <c r="I40" s="26">
        <v>1.1297999999999999</v>
      </c>
      <c r="J40" s="20">
        <v>6.0999999999999999E-2</v>
      </c>
      <c r="K40" s="20">
        <v>1.286</v>
      </c>
      <c r="L40" s="19">
        <f t="shared" si="68"/>
        <v>1.0185019363558878</v>
      </c>
      <c r="M40" s="19">
        <f t="shared" si="69"/>
        <v>1.0056832187928357</v>
      </c>
      <c r="N40" s="19">
        <f t="shared" si="70"/>
        <v>0</v>
      </c>
      <c r="O40" s="19">
        <f t="shared" si="71"/>
        <v>1.0056832187928357</v>
      </c>
      <c r="P40" s="36">
        <f t="shared" si="72"/>
        <v>0</v>
      </c>
      <c r="Q40" s="17">
        <f t="shared" si="117"/>
        <v>28.045434173386703</v>
      </c>
      <c r="R40" s="76">
        <f t="shared" si="74"/>
        <v>0</v>
      </c>
      <c r="S40" s="26">
        <v>1.0274000000000001</v>
      </c>
      <c r="T40" s="20">
        <v>8.5999999999999993E-2</v>
      </c>
      <c r="U40" s="20">
        <v>1.2529999999999999</v>
      </c>
      <c r="V40" s="19">
        <f t="shared" si="75"/>
        <v>0.99236619459869924</v>
      </c>
      <c r="W40" s="19">
        <f t="shared" si="76"/>
        <v>0.78950955458691563</v>
      </c>
      <c r="X40" s="19">
        <f t="shared" si="77"/>
        <v>1.5790191091738313</v>
      </c>
      <c r="Y40" s="19">
        <f t="shared" si="78"/>
        <v>2.3685286637607468</v>
      </c>
      <c r="Z40" s="36">
        <f t="shared" si="79"/>
        <v>9.0968643038934774E-2</v>
      </c>
      <c r="AA40" s="17">
        <f t="shared" si="118"/>
        <v>26.283345291711164</v>
      </c>
      <c r="AB40" s="76">
        <f t="shared" si="81"/>
        <v>6.0076793560665885E-2</v>
      </c>
      <c r="AC40" s="26">
        <v>0.88</v>
      </c>
      <c r="AD40" s="20">
        <v>9.2999999999999999E-2</v>
      </c>
      <c r="AE40" s="20">
        <v>1.228</v>
      </c>
      <c r="AF40" s="19">
        <f t="shared" si="82"/>
        <v>0.97256639023719293</v>
      </c>
      <c r="AG40" s="19">
        <f t="shared" si="83"/>
        <v>0.55633733182791922</v>
      </c>
      <c r="AH40" s="19">
        <f t="shared" si="84"/>
        <v>2.2253493273116769</v>
      </c>
      <c r="AI40" s="19">
        <f t="shared" si="85"/>
        <v>2.7816866591395959</v>
      </c>
      <c r="AJ40" s="36">
        <f t="shared" si="86"/>
        <v>0.18897345401103285</v>
      </c>
      <c r="AK40" s="17">
        <f t="shared" si="119"/>
        <v>23.746900944455547</v>
      </c>
      <c r="AL40" s="76">
        <f t="shared" si="88"/>
        <v>9.3711147088911151E-2</v>
      </c>
      <c r="AM40" s="26">
        <v>0.82199999999999995</v>
      </c>
      <c r="AN40" s="20">
        <v>4.2999999999999997E-2</v>
      </c>
      <c r="AO40" s="20">
        <v>1.2010000000000001</v>
      </c>
      <c r="AP40" s="19">
        <f t="shared" si="89"/>
        <v>0.95118260152676615</v>
      </c>
      <c r="AQ40" s="19">
        <f t="shared" si="90"/>
        <v>0.46430758165551073</v>
      </c>
      <c r="AR40" s="19">
        <f t="shared" si="91"/>
        <v>2.785845489933064</v>
      </c>
      <c r="AS40" s="19">
        <f t="shared" si="92"/>
        <v>3.2501530715885747</v>
      </c>
      <c r="AT40" s="36">
        <f t="shared" si="93"/>
        <v>0.1253622702366699</v>
      </c>
      <c r="AU40" s="17">
        <f t="shared" si="120"/>
        <v>22.748842788819008</v>
      </c>
      <c r="AV40" s="76">
        <f t="shared" si="95"/>
        <v>0.12246097596235969</v>
      </c>
      <c r="AW40" s="26">
        <v>0.7399</v>
      </c>
      <c r="AX40" s="20">
        <v>2.7E-2</v>
      </c>
      <c r="AY40" s="20">
        <v>1.198</v>
      </c>
      <c r="AZ40" s="19">
        <f t="shared" si="96"/>
        <v>0.94880662500338531</v>
      </c>
      <c r="BA40" s="19">
        <f t="shared" si="97"/>
        <v>0.37431378053516157</v>
      </c>
      <c r="BB40" s="19">
        <f t="shared" si="98"/>
        <v>2.9945102442812925</v>
      </c>
      <c r="BC40" s="19">
        <f t="shared" si="99"/>
        <v>3.3688240248164543</v>
      </c>
      <c r="BD40" s="36">
        <f t="shared" si="100"/>
        <v>0.10443077832835965</v>
      </c>
      <c r="BE40" s="17">
        <f t="shared" si="121"/>
        <v>21.336074261616258</v>
      </c>
      <c r="BF40" s="76">
        <f t="shared" si="102"/>
        <v>0.14034963543731363</v>
      </c>
      <c r="BG40" s="26">
        <v>0.62660000000000005</v>
      </c>
      <c r="BH40" s="20">
        <v>4.4999999999999998E-2</v>
      </c>
      <c r="BI40" s="20">
        <v>1.248</v>
      </c>
      <c r="BJ40" s="19">
        <f t="shared" si="103"/>
        <v>0.98840623372639802</v>
      </c>
      <c r="BK40" s="19">
        <f t="shared" si="104"/>
        <v>0.29133058250265509</v>
      </c>
      <c r="BL40" s="19">
        <f t="shared" si="105"/>
        <v>2.9133058250265509</v>
      </c>
      <c r="BM40" s="19">
        <f t="shared" si="106"/>
        <v>3.2046364075292058</v>
      </c>
      <c r="BN40" s="36">
        <f t="shared" si="107"/>
        <v>0.23610371035745537</v>
      </c>
      <c r="BO40" s="17">
        <f t="shared" si="122"/>
        <v>19.386419278277987</v>
      </c>
      <c r="BP40" s="76">
        <f t="shared" si="109"/>
        <v>0.15027560186376654</v>
      </c>
      <c r="BQ40" s="26">
        <v>0.51629999999999998</v>
      </c>
      <c r="BR40" s="20">
        <v>5.8999999999999997E-2</v>
      </c>
      <c r="BS40" s="20">
        <v>1.306</v>
      </c>
      <c r="BT40" s="19">
        <f t="shared" si="110"/>
        <v>1.0343417798450929</v>
      </c>
      <c r="BU40" s="19">
        <f t="shared" si="111"/>
        <v>0.21660412815688238</v>
      </c>
      <c r="BV40" s="19">
        <f t="shared" si="112"/>
        <v>2.5992495378825882</v>
      </c>
      <c r="BW40" s="19">
        <f t="shared" si="113"/>
        <v>2.8158536660394704</v>
      </c>
      <c r="BX40" s="36">
        <f t="shared" si="114"/>
        <v>0.40679980788125403</v>
      </c>
      <c r="BY40" s="17">
        <f t="shared" si="123"/>
        <v>17.488387992645052</v>
      </c>
      <c r="BZ40" s="76">
        <f t="shared" si="116"/>
        <v>0.14862716557842456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65"/>
        <v>0.75460000000000005</v>
      </c>
      <c r="G41" s="20">
        <f t="shared" si="66"/>
        <v>6.7225792446311408</v>
      </c>
      <c r="H41" s="29">
        <f t="shared" si="67"/>
        <v>67488.873239436623</v>
      </c>
      <c r="I41" s="26">
        <v>1.103</v>
      </c>
      <c r="J41" s="20">
        <v>7.4999999999999997E-2</v>
      </c>
      <c r="K41" s="20">
        <v>1.3</v>
      </c>
      <c r="L41" s="19">
        <f t="shared" si="68"/>
        <v>1.0295898267983314</v>
      </c>
      <c r="M41" s="19">
        <f t="shared" si="69"/>
        <v>0.97952123369305844</v>
      </c>
      <c r="N41" s="19">
        <f t="shared" si="70"/>
        <v>0</v>
      </c>
      <c r="O41" s="19">
        <f t="shared" si="71"/>
        <v>0.97952123369305844</v>
      </c>
      <c r="P41" s="36">
        <f t="shared" si="72"/>
        <v>0</v>
      </c>
      <c r="Q41" s="17">
        <f t="shared" si="117"/>
        <v>32.480502807440608</v>
      </c>
      <c r="R41" s="76">
        <f t="shared" si="74"/>
        <v>0</v>
      </c>
      <c r="S41" s="26">
        <v>0.94259999999999999</v>
      </c>
      <c r="T41" s="20">
        <v>0.127</v>
      </c>
      <c r="U41" s="20">
        <v>1.335</v>
      </c>
      <c r="V41" s="19">
        <f t="shared" si="75"/>
        <v>1.0573095529044403</v>
      </c>
      <c r="W41" s="19">
        <f t="shared" si="76"/>
        <v>0.75438583941578341</v>
      </c>
      <c r="X41" s="19">
        <f t="shared" si="77"/>
        <v>1.5087716788315668</v>
      </c>
      <c r="Y41" s="19">
        <f t="shared" si="78"/>
        <v>2.2631575182473505</v>
      </c>
      <c r="Z41" s="36">
        <f t="shared" si="79"/>
        <v>0.15249562196768568</v>
      </c>
      <c r="AA41" s="17">
        <f t="shared" si="118"/>
        <v>29.230426294456528</v>
      </c>
      <c r="AB41" s="76">
        <f t="shared" si="81"/>
        <v>5.161647878935318E-2</v>
      </c>
      <c r="AC41" s="26">
        <v>0.87590000000000001</v>
      </c>
      <c r="AD41" s="20">
        <v>0.123</v>
      </c>
      <c r="AE41" s="20">
        <v>1.2929999999999999</v>
      </c>
      <c r="AF41" s="19">
        <f t="shared" si="82"/>
        <v>1.0240458815771094</v>
      </c>
      <c r="AG41" s="19">
        <f t="shared" si="83"/>
        <v>0.61105770956575034</v>
      </c>
      <c r="AH41" s="19">
        <f t="shared" si="84"/>
        <v>2.4442308382630014</v>
      </c>
      <c r="AI41" s="19">
        <f t="shared" si="85"/>
        <v>3.0552885478287517</v>
      </c>
      <c r="AJ41" s="36">
        <f t="shared" si="86"/>
        <v>0.27709154877467979</v>
      </c>
      <c r="AK41" s="17">
        <f t="shared" si="119"/>
        <v>27.878929390366515</v>
      </c>
      <c r="AL41" s="76">
        <f t="shared" si="88"/>
        <v>8.7673052434631804E-2</v>
      </c>
      <c r="AM41" s="26">
        <v>0.78539999999999999</v>
      </c>
      <c r="AN41" s="20">
        <v>0.10199999999999999</v>
      </c>
      <c r="AO41" s="20">
        <v>1.282</v>
      </c>
      <c r="AP41" s="19">
        <f t="shared" si="89"/>
        <v>1.0153339676580468</v>
      </c>
      <c r="AQ41" s="19">
        <f t="shared" si="90"/>
        <v>0.4829853631163229</v>
      </c>
      <c r="AR41" s="19">
        <f t="shared" si="91"/>
        <v>2.8979121786979372</v>
      </c>
      <c r="AS41" s="19">
        <f t="shared" si="92"/>
        <v>3.3808975418142602</v>
      </c>
      <c r="AT41" s="36">
        <f t="shared" si="93"/>
        <v>0.33883526184695251</v>
      </c>
      <c r="AU41" s="17">
        <f t="shared" si="120"/>
        <v>26.045189213152931</v>
      </c>
      <c r="AV41" s="76">
        <f t="shared" si="95"/>
        <v>0.11126477734454236</v>
      </c>
      <c r="AW41" s="26">
        <v>0.80940000000000001</v>
      </c>
      <c r="AX41" s="20">
        <v>5.2999999999999999E-2</v>
      </c>
      <c r="AY41" s="20">
        <v>1.218</v>
      </c>
      <c r="AZ41" s="19">
        <f t="shared" si="96"/>
        <v>0.96464646849259039</v>
      </c>
      <c r="BA41" s="19">
        <f t="shared" si="97"/>
        <v>0.46301717631031086</v>
      </c>
      <c r="BB41" s="19">
        <f t="shared" si="98"/>
        <v>3.7041374104824869</v>
      </c>
      <c r="BC41" s="19">
        <f t="shared" si="99"/>
        <v>4.1671545867927975</v>
      </c>
      <c r="BD41" s="36">
        <f t="shared" si="100"/>
        <v>0.21189541560091227</v>
      </c>
      <c r="BE41" s="17">
        <f t="shared" si="121"/>
        <v>26.531484950756539</v>
      </c>
      <c r="BF41" s="76">
        <f t="shared" si="102"/>
        <v>0.13961289454237141</v>
      </c>
      <c r="BG41" s="26">
        <v>0.74609999999999999</v>
      </c>
      <c r="BH41" s="20">
        <v>0.04</v>
      </c>
      <c r="BI41" s="20">
        <v>1.2030000000000001</v>
      </c>
      <c r="BJ41" s="19">
        <f t="shared" si="103"/>
        <v>0.95276658587568663</v>
      </c>
      <c r="BK41" s="19">
        <f t="shared" si="104"/>
        <v>0.38379689782163429</v>
      </c>
      <c r="BL41" s="19">
        <f t="shared" si="105"/>
        <v>3.8379689782163426</v>
      </c>
      <c r="BM41" s="19">
        <f t="shared" si="106"/>
        <v>4.2217658760379768</v>
      </c>
      <c r="BN41" s="36">
        <f t="shared" si="107"/>
        <v>0.19500797547454998</v>
      </c>
      <c r="BO41" s="17">
        <f t="shared" si="122"/>
        <v>25.248879942827038</v>
      </c>
      <c r="BP41" s="76">
        <f t="shared" si="109"/>
        <v>0.15200551418149827</v>
      </c>
      <c r="BQ41" s="26">
        <v>0.61739999999999995</v>
      </c>
      <c r="BR41" s="20">
        <v>8.3000000000000004E-2</v>
      </c>
      <c r="BS41" s="20">
        <v>1.248</v>
      </c>
      <c r="BT41" s="19">
        <f t="shared" si="110"/>
        <v>0.98840623372639802</v>
      </c>
      <c r="BU41" s="19">
        <f t="shared" si="111"/>
        <v>0.2828385137069076</v>
      </c>
      <c r="BV41" s="19">
        <f t="shared" si="112"/>
        <v>3.3940621644828912</v>
      </c>
      <c r="BW41" s="19">
        <f t="shared" si="113"/>
        <v>3.6769006781897988</v>
      </c>
      <c r="BX41" s="36">
        <f t="shared" si="114"/>
        <v>0.52257621225783468</v>
      </c>
      <c r="BY41" s="17">
        <f t="shared" si="123"/>
        <v>22.641119049927717</v>
      </c>
      <c r="BZ41" s="76">
        <f t="shared" si="116"/>
        <v>0.14990699695533499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65"/>
        <v>0.79460000000000008</v>
      </c>
      <c r="G42" s="20">
        <f t="shared" si="66"/>
        <v>7.0789311791464415</v>
      </c>
      <c r="H42" s="29">
        <f t="shared" si="67"/>
        <v>71066.338028169019</v>
      </c>
      <c r="I42" s="26">
        <v>1.1458999999999999</v>
      </c>
      <c r="J42" s="20">
        <v>8.5000000000000006E-2</v>
      </c>
      <c r="K42" s="20">
        <v>1.294</v>
      </c>
      <c r="L42" s="19">
        <f t="shared" si="68"/>
        <v>1.0248378737515698</v>
      </c>
      <c r="M42" s="19">
        <f t="shared" si="69"/>
        <v>1.0474616150946769</v>
      </c>
      <c r="N42" s="19">
        <f t="shared" si="70"/>
        <v>0</v>
      </c>
      <c r="O42" s="19">
        <f t="shared" si="71"/>
        <v>1.0474616150946769</v>
      </c>
      <c r="P42" s="36">
        <f t="shared" si="72"/>
        <v>0</v>
      </c>
      <c r="Q42" s="17">
        <f t="shared" si="117"/>
        <v>38.939282605081495</v>
      </c>
      <c r="R42" s="76">
        <f t="shared" si="74"/>
        <v>0</v>
      </c>
      <c r="S42" s="26">
        <v>0.9516</v>
      </c>
      <c r="T42" s="20">
        <v>9.1999999999999998E-2</v>
      </c>
      <c r="U42" s="20">
        <v>1.2949999999999999</v>
      </c>
      <c r="V42" s="19">
        <f t="shared" si="75"/>
        <v>1.0256298659260299</v>
      </c>
      <c r="W42" s="19">
        <f t="shared" si="76"/>
        <v>0.72347666669868271</v>
      </c>
      <c r="X42" s="19">
        <f t="shared" si="77"/>
        <v>1.4469533333973654</v>
      </c>
      <c r="Y42" s="19">
        <f t="shared" si="78"/>
        <v>2.1704300000960481</v>
      </c>
      <c r="Z42" s="36">
        <f t="shared" si="79"/>
        <v>0.10394856239305814</v>
      </c>
      <c r="AA42" s="17">
        <f t="shared" si="118"/>
        <v>34.34246468773091</v>
      </c>
      <c r="AB42" s="76">
        <f t="shared" si="81"/>
        <v>4.2133066061338917E-2</v>
      </c>
      <c r="AC42" s="26">
        <v>0.88319999999999999</v>
      </c>
      <c r="AD42" s="20">
        <v>8.2000000000000003E-2</v>
      </c>
      <c r="AE42" s="20">
        <v>1.347</v>
      </c>
      <c r="AF42" s="19">
        <f t="shared" si="82"/>
        <v>1.0668134589979632</v>
      </c>
      <c r="AG42" s="19">
        <f t="shared" si="83"/>
        <v>0.67426316936648112</v>
      </c>
      <c r="AH42" s="19">
        <f t="shared" si="84"/>
        <v>2.6970526774659245</v>
      </c>
      <c r="AI42" s="19">
        <f t="shared" si="85"/>
        <v>3.3713158468324056</v>
      </c>
      <c r="AJ42" s="36">
        <f t="shared" si="86"/>
        <v>0.2004795887350744</v>
      </c>
      <c r="AK42" s="17">
        <f t="shared" si="119"/>
        <v>32.724233367366622</v>
      </c>
      <c r="AL42" s="76">
        <f t="shared" si="88"/>
        <v>8.2417596989620812E-2</v>
      </c>
      <c r="AM42" s="26">
        <v>0.78610000000000002</v>
      </c>
      <c r="AN42" s="20">
        <v>7.0999999999999994E-2</v>
      </c>
      <c r="AO42" s="20">
        <v>1.331</v>
      </c>
      <c r="AP42" s="19">
        <f t="shared" si="89"/>
        <v>1.0541415842065991</v>
      </c>
      <c r="AQ42" s="19">
        <f t="shared" si="90"/>
        <v>0.52154024768250118</v>
      </c>
      <c r="AR42" s="19">
        <f t="shared" si="91"/>
        <v>3.1292414860950069</v>
      </c>
      <c r="AS42" s="19">
        <f t="shared" si="92"/>
        <v>3.6507817337775079</v>
      </c>
      <c r="AT42" s="36">
        <f t="shared" si="93"/>
        <v>0.25423002351577945</v>
      </c>
      <c r="AU42" s="17">
        <f t="shared" si="120"/>
        <v>30.427007326323178</v>
      </c>
      <c r="AV42" s="76">
        <f t="shared" si="95"/>
        <v>0.10284420851957467</v>
      </c>
      <c r="AW42" s="26">
        <v>0.71399999999999997</v>
      </c>
      <c r="AX42" s="20">
        <v>3.4000000000000002E-2</v>
      </c>
      <c r="AY42" s="20">
        <v>1.35</v>
      </c>
      <c r="AZ42" s="19">
        <f t="shared" si="96"/>
        <v>1.069189435521344</v>
      </c>
      <c r="BA42" s="19">
        <f t="shared" si="97"/>
        <v>0.44262922573865138</v>
      </c>
      <c r="BB42" s="19">
        <f t="shared" si="98"/>
        <v>3.541033805909211</v>
      </c>
      <c r="BC42" s="19">
        <f t="shared" si="99"/>
        <v>3.9836630316478625</v>
      </c>
      <c r="BD42" s="36">
        <f t="shared" si="100"/>
        <v>0.16699273153055977</v>
      </c>
      <c r="BE42" s="17">
        <f t="shared" si="121"/>
        <v>28.721240101202341</v>
      </c>
      <c r="BF42" s="76">
        <f t="shared" si="102"/>
        <v>0.12328972542383275</v>
      </c>
      <c r="BG42" s="26">
        <v>0.61829999999999996</v>
      </c>
      <c r="BH42" s="20">
        <v>2.5000000000000001E-2</v>
      </c>
      <c r="BI42" s="20">
        <v>1.349</v>
      </c>
      <c r="BJ42" s="19">
        <f t="shared" si="103"/>
        <v>1.0683974433468837</v>
      </c>
      <c r="BK42" s="19">
        <f t="shared" si="104"/>
        <v>0.33143511381919166</v>
      </c>
      <c r="BL42" s="19">
        <f t="shared" si="105"/>
        <v>3.3143511381919168</v>
      </c>
      <c r="BM42" s="19">
        <f t="shared" si="106"/>
        <v>3.6457862520111086</v>
      </c>
      <c r="BN42" s="36">
        <f t="shared" si="107"/>
        <v>0.15325866408055155</v>
      </c>
      <c r="BO42" s="17">
        <f t="shared" si="122"/>
        <v>26.457135753850558</v>
      </c>
      <c r="BP42" s="76">
        <f t="shared" si="109"/>
        <v>0.12527248486108508</v>
      </c>
      <c r="BQ42" s="26">
        <v>0.65510000000000002</v>
      </c>
      <c r="BR42" s="20">
        <v>7.6999999999999999E-2</v>
      </c>
      <c r="BS42" s="20">
        <v>1.196</v>
      </c>
      <c r="BT42" s="19">
        <f t="shared" si="110"/>
        <v>0.94722264065446471</v>
      </c>
      <c r="BU42" s="19">
        <f t="shared" si="111"/>
        <v>0.29245138576156249</v>
      </c>
      <c r="BV42" s="19">
        <f t="shared" si="112"/>
        <v>3.5094166291387494</v>
      </c>
      <c r="BW42" s="19">
        <f t="shared" si="113"/>
        <v>3.8018680149003119</v>
      </c>
      <c r="BX42" s="36">
        <f t="shared" si="114"/>
        <v>0.4452413163884365</v>
      </c>
      <c r="BY42" s="17">
        <f t="shared" si="123"/>
        <v>27.327763130888655</v>
      </c>
      <c r="BZ42" s="76">
        <f t="shared" si="116"/>
        <v>0.12841946164163157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65"/>
        <v>0.83460000000000001</v>
      </c>
      <c r="G43" s="20">
        <f t="shared" si="66"/>
        <v>7.4352831136617406</v>
      </c>
      <c r="H43" s="29">
        <f t="shared" si="67"/>
        <v>74643.8028169014</v>
      </c>
      <c r="I43" s="26">
        <v>1.2855000000000001</v>
      </c>
      <c r="J43" s="20">
        <v>6.9000000000000006E-2</v>
      </c>
      <c r="K43" s="20">
        <v>1.3069999999999999</v>
      </c>
      <c r="L43" s="19">
        <f t="shared" si="68"/>
        <v>1.035133772019553</v>
      </c>
      <c r="M43" s="19">
        <f t="shared" si="69"/>
        <v>1.3448426152399306</v>
      </c>
      <c r="N43" s="19">
        <f t="shared" si="70"/>
        <v>0</v>
      </c>
      <c r="O43" s="19">
        <f t="shared" si="71"/>
        <v>1.3448426152399306</v>
      </c>
      <c r="P43" s="36">
        <f t="shared" si="72"/>
        <v>0</v>
      </c>
      <c r="Q43" s="17">
        <f t="shared" si="117"/>
        <v>48.94787184850631</v>
      </c>
      <c r="R43" s="76">
        <f t="shared" si="74"/>
        <v>0</v>
      </c>
      <c r="S43" s="26">
        <v>0.94259999999999999</v>
      </c>
      <c r="T43" s="20">
        <v>0.155</v>
      </c>
      <c r="U43" s="20">
        <v>1.2929999999999999</v>
      </c>
      <c r="V43" s="19">
        <f t="shared" si="75"/>
        <v>1.0240458815771094</v>
      </c>
      <c r="W43" s="19">
        <f t="shared" si="76"/>
        <v>0.70766553675402266</v>
      </c>
      <c r="X43" s="19">
        <f t="shared" si="77"/>
        <v>1.4153310735080453</v>
      </c>
      <c r="Y43" s="19">
        <f t="shared" si="78"/>
        <v>2.1229966102620681</v>
      </c>
      <c r="Z43" s="36">
        <f t="shared" si="79"/>
        <v>0.17459020349624135</v>
      </c>
      <c r="AA43" s="17">
        <f t="shared" si="118"/>
        <v>39.547577669367236</v>
      </c>
      <c r="AB43" s="76">
        <f t="shared" si="81"/>
        <v>3.5788059772984084E-2</v>
      </c>
      <c r="AC43" s="26">
        <v>0.82189999999999996</v>
      </c>
      <c r="AD43" s="20">
        <v>0.105</v>
      </c>
      <c r="AE43" s="20">
        <v>1.2709999999999999</v>
      </c>
      <c r="AF43" s="19">
        <f t="shared" si="82"/>
        <v>1.0066220537389838</v>
      </c>
      <c r="AG43" s="19">
        <f t="shared" si="83"/>
        <v>0.51988248649413515</v>
      </c>
      <c r="AH43" s="19">
        <f t="shared" si="84"/>
        <v>2.0795299459765406</v>
      </c>
      <c r="AI43" s="19">
        <f t="shared" si="85"/>
        <v>2.5994124324706758</v>
      </c>
      <c r="AJ43" s="36">
        <f t="shared" si="86"/>
        <v>0.22856067980092132</v>
      </c>
      <c r="AK43" s="17">
        <f t="shared" si="119"/>
        <v>36.238696049588626</v>
      </c>
      <c r="AL43" s="76">
        <f t="shared" si="88"/>
        <v>5.7384237642848272E-2</v>
      </c>
      <c r="AM43" s="26">
        <v>0.67290000000000005</v>
      </c>
      <c r="AN43" s="20">
        <v>9.2999999999999999E-2</v>
      </c>
      <c r="AO43" s="20">
        <v>1.3009999999999999</v>
      </c>
      <c r="AP43" s="19">
        <f t="shared" si="89"/>
        <v>1.0303818189727916</v>
      </c>
      <c r="AQ43" s="19">
        <f t="shared" si="90"/>
        <v>0.36511676526187531</v>
      </c>
      <c r="AR43" s="19">
        <f t="shared" si="91"/>
        <v>2.1907005915712516</v>
      </c>
      <c r="AS43" s="19">
        <f t="shared" si="92"/>
        <v>2.5558173568331268</v>
      </c>
      <c r="AT43" s="36">
        <f t="shared" si="93"/>
        <v>0.31816318067618238</v>
      </c>
      <c r="AU43" s="17">
        <f t="shared" si="120"/>
        <v>32.153995458478327</v>
      </c>
      <c r="AV43" s="76">
        <f t="shared" si="95"/>
        <v>6.8131520214966323E-2</v>
      </c>
      <c r="AW43" s="26">
        <v>0.62749999999999995</v>
      </c>
      <c r="AX43" s="20">
        <v>8.1000000000000003E-2</v>
      </c>
      <c r="AY43" s="20">
        <v>1.306</v>
      </c>
      <c r="AZ43" s="19">
        <f t="shared" si="96"/>
        <v>1.0343417798450929</v>
      </c>
      <c r="BA43" s="19">
        <f t="shared" si="97"/>
        <v>0.3199557648907233</v>
      </c>
      <c r="BB43" s="19">
        <f t="shared" si="98"/>
        <v>2.5596461191257864</v>
      </c>
      <c r="BC43" s="19">
        <f t="shared" si="99"/>
        <v>2.8796018840165098</v>
      </c>
      <c r="BD43" s="36">
        <f t="shared" si="100"/>
        <v>0.37232524789131732</v>
      </c>
      <c r="BE43" s="17">
        <f t="shared" si="121"/>
        <v>30.909395412596396</v>
      </c>
      <c r="BF43" s="76">
        <f t="shared" si="102"/>
        <v>8.2811264502529319E-2</v>
      </c>
      <c r="BG43" s="26">
        <v>0.50629999999999997</v>
      </c>
      <c r="BH43" s="20">
        <v>9.1999999999999998E-2</v>
      </c>
      <c r="BI43" s="20">
        <v>1.3220000000000001</v>
      </c>
      <c r="BJ43" s="19">
        <f t="shared" si="103"/>
        <v>1.047013654636457</v>
      </c>
      <c r="BK43" s="19">
        <f t="shared" si="104"/>
        <v>0.2134297179645783</v>
      </c>
      <c r="BL43" s="19">
        <f t="shared" si="105"/>
        <v>2.1342971796457828</v>
      </c>
      <c r="BM43" s="19">
        <f t="shared" si="106"/>
        <v>2.3477268976103609</v>
      </c>
      <c r="BN43" s="36">
        <f t="shared" si="107"/>
        <v>0.54164141654820119</v>
      </c>
      <c r="BO43" s="17">
        <f t="shared" si="122"/>
        <v>27.586806743854329</v>
      </c>
      <c r="BP43" s="76">
        <f t="shared" si="109"/>
        <v>7.7366590467062749E-2</v>
      </c>
      <c r="BQ43" s="26">
        <v>0.499</v>
      </c>
      <c r="BR43" s="20">
        <v>0.08</v>
      </c>
      <c r="BS43" s="20">
        <v>1.222</v>
      </c>
      <c r="BT43" s="19">
        <f t="shared" si="110"/>
        <v>0.96781443719043136</v>
      </c>
      <c r="BU43" s="19">
        <f t="shared" si="111"/>
        <v>0.17714121880215208</v>
      </c>
      <c r="BV43" s="19">
        <f t="shared" si="112"/>
        <v>2.1256946256258247</v>
      </c>
      <c r="BW43" s="19">
        <f t="shared" si="113"/>
        <v>2.3028358444279768</v>
      </c>
      <c r="BX43" s="36">
        <f t="shared" si="114"/>
        <v>0.48291953349964711</v>
      </c>
      <c r="BY43" s="17">
        <f t="shared" si="123"/>
        <v>27.386683828987849</v>
      </c>
      <c r="BZ43" s="76">
        <f t="shared" si="116"/>
        <v>7.7617817436364867E-2</v>
      </c>
    </row>
    <row r="44" spans="2:78" ht="20.100000000000001" customHeight="1" thickBot="1">
      <c r="B44" s="13" t="s">
        <v>16</v>
      </c>
      <c r="C44" s="14">
        <f>1/(2*PI())*SQRT($C$2/(C41+C42))</f>
        <v>1.2626387384212516</v>
      </c>
      <c r="D44" s="2"/>
      <c r="E44" s="38">
        <v>44</v>
      </c>
      <c r="F44" s="20">
        <f t="shared" si="65"/>
        <v>0.87460000000000004</v>
      </c>
      <c r="G44" s="20">
        <f t="shared" si="66"/>
        <v>7.7916350481770413</v>
      </c>
      <c r="H44" s="29">
        <f t="shared" si="67"/>
        <v>78221.267605633795</v>
      </c>
      <c r="I44" s="26">
        <v>1.5067999999999999</v>
      </c>
      <c r="J44" s="20">
        <v>0.06</v>
      </c>
      <c r="K44" s="20">
        <v>1.2889999999999999</v>
      </c>
      <c r="L44" s="19">
        <f t="shared" si="68"/>
        <v>1.0208779128792684</v>
      </c>
      <c r="M44" s="19">
        <f t="shared" si="69"/>
        <v>1.79718664713306</v>
      </c>
      <c r="N44" s="19">
        <f t="shared" si="70"/>
        <v>0</v>
      </c>
      <c r="O44" s="19">
        <f t="shared" si="71"/>
        <v>1.79718664713306</v>
      </c>
      <c r="P44" s="36">
        <f t="shared" si="72"/>
        <v>0</v>
      </c>
      <c r="Q44" s="17">
        <f t="shared" si="117"/>
        <v>63.309856633948407</v>
      </c>
      <c r="R44" s="76">
        <f t="shared" si="74"/>
        <v>0</v>
      </c>
      <c r="S44" s="26">
        <v>1.2606999999999999</v>
      </c>
      <c r="T44" s="20">
        <v>4.5999999999999999E-2</v>
      </c>
      <c r="U44" s="20">
        <v>1.2769999999999999</v>
      </c>
      <c r="V44" s="19">
        <f t="shared" si="75"/>
        <v>1.0113740067857453</v>
      </c>
      <c r="W44" s="19">
        <f t="shared" si="76"/>
        <v>1.2347567972633082</v>
      </c>
      <c r="X44" s="19">
        <f t="shared" si="77"/>
        <v>2.4695135945266165</v>
      </c>
      <c r="Y44" s="19">
        <f t="shared" si="78"/>
        <v>3.7042703917899247</v>
      </c>
      <c r="Z44" s="36">
        <f t="shared" si="79"/>
        <v>5.0539477706852708E-2</v>
      </c>
      <c r="AA44" s="17">
        <f t="shared" si="118"/>
        <v>55.545975969400516</v>
      </c>
      <c r="AB44" s="76">
        <f t="shared" si="81"/>
        <v>4.4458910864884904E-2</v>
      </c>
      <c r="AC44" s="26">
        <v>1.0265</v>
      </c>
      <c r="AD44" s="20">
        <v>4.7E-2</v>
      </c>
      <c r="AE44" s="20">
        <v>1.2629999999999999</v>
      </c>
      <c r="AF44" s="19">
        <f t="shared" si="82"/>
        <v>1.0002861163433019</v>
      </c>
      <c r="AG44" s="19">
        <f t="shared" si="83"/>
        <v>0.80075698174329701</v>
      </c>
      <c r="AH44" s="19">
        <f t="shared" si="84"/>
        <v>3.2030279269731881</v>
      </c>
      <c r="AI44" s="19">
        <f t="shared" si="85"/>
        <v>4.0037849087164847</v>
      </c>
      <c r="AJ44" s="36">
        <f t="shared" si="86"/>
        <v>0.10102426000528486</v>
      </c>
      <c r="AK44" s="17">
        <f t="shared" si="119"/>
        <v>48.157512533248074</v>
      </c>
      <c r="AL44" s="76">
        <f t="shared" si="88"/>
        <v>6.6511490284341598E-2</v>
      </c>
      <c r="AM44" s="26">
        <v>0.89490000000000003</v>
      </c>
      <c r="AN44" s="20">
        <v>5.8000000000000003E-2</v>
      </c>
      <c r="AO44" s="20">
        <v>1.2549999999999999</v>
      </c>
      <c r="AP44" s="19">
        <f t="shared" si="89"/>
        <v>0.99395017894761972</v>
      </c>
      <c r="AQ44" s="19">
        <f t="shared" si="90"/>
        <v>0.6009143749058623</v>
      </c>
      <c r="AR44" s="19">
        <f t="shared" si="91"/>
        <v>3.6054862494351738</v>
      </c>
      <c r="AS44" s="19">
        <f t="shared" si="92"/>
        <v>4.2064006243410361</v>
      </c>
      <c r="AT44" s="36">
        <f t="shared" si="93"/>
        <v>0.18464086377120964</v>
      </c>
      <c r="AU44" s="17">
        <f t="shared" si="120"/>
        <v>44.005839654521942</v>
      </c>
      <c r="AV44" s="76">
        <f t="shared" si="95"/>
        <v>8.1931995338366009E-2</v>
      </c>
      <c r="AW44" s="26">
        <v>0.75519999999999998</v>
      </c>
      <c r="AX44" s="20">
        <v>9.1999999999999998E-2</v>
      </c>
      <c r="AY44" s="20">
        <v>1.2669999999999999</v>
      </c>
      <c r="AZ44" s="19">
        <f t="shared" si="96"/>
        <v>1.0034540850411429</v>
      </c>
      <c r="BA44" s="19">
        <f t="shared" si="97"/>
        <v>0.43616751581425972</v>
      </c>
      <c r="BB44" s="19">
        <f t="shared" si="98"/>
        <v>3.4893401265140778</v>
      </c>
      <c r="BC44" s="19">
        <f t="shared" si="99"/>
        <v>3.9255076423283377</v>
      </c>
      <c r="BD44" s="36">
        <f t="shared" si="100"/>
        <v>0.39800833923260515</v>
      </c>
      <c r="BE44" s="17">
        <f t="shared" si="121"/>
        <v>39.598630679156884</v>
      </c>
      <c r="BF44" s="76">
        <f t="shared" si="102"/>
        <v>8.811769666446384E-2</v>
      </c>
      <c r="BG44" s="26">
        <v>0.65959999999999996</v>
      </c>
      <c r="BH44" s="20">
        <v>5.5E-2</v>
      </c>
      <c r="BI44" s="20">
        <v>1.266</v>
      </c>
      <c r="BJ44" s="19">
        <f t="shared" si="103"/>
        <v>1.0026620928666827</v>
      </c>
      <c r="BK44" s="19">
        <f t="shared" si="104"/>
        <v>0.33220397959290393</v>
      </c>
      <c r="BL44" s="19">
        <f t="shared" si="105"/>
        <v>3.3220397959290389</v>
      </c>
      <c r="BM44" s="19">
        <f t="shared" si="106"/>
        <v>3.6542437755219428</v>
      </c>
      <c r="BN44" s="36">
        <f t="shared" si="107"/>
        <v>0.29695540089031419</v>
      </c>
      <c r="BO44" s="17">
        <f t="shared" si="122"/>
        <v>36.582673785492609</v>
      </c>
      <c r="BP44" s="76">
        <f t="shared" si="109"/>
        <v>9.0809103112808612E-2</v>
      </c>
      <c r="BQ44" s="26">
        <v>0.3458</v>
      </c>
      <c r="BR44" s="20">
        <v>8.5999999999999993E-2</v>
      </c>
      <c r="BS44" s="20">
        <v>1.2989999999999999</v>
      </c>
      <c r="BT44" s="19">
        <f t="shared" si="110"/>
        <v>1.0287978346238711</v>
      </c>
      <c r="BU44" s="19">
        <f t="shared" si="111"/>
        <v>9.6126782351963314E-2</v>
      </c>
      <c r="BV44" s="19">
        <f t="shared" si="112"/>
        <v>1.1535213882235595</v>
      </c>
      <c r="BW44" s="19">
        <f t="shared" si="113"/>
        <v>1.2496481705755229</v>
      </c>
      <c r="BX44" s="36">
        <f t="shared" si="114"/>
        <v>0.5866230546418838</v>
      </c>
      <c r="BY44" s="17">
        <f t="shared" si="123"/>
        <v>26.683016115703388</v>
      </c>
      <c r="BZ44" s="76">
        <f t="shared" si="116"/>
        <v>4.3230547222309457E-2</v>
      </c>
    </row>
    <row r="45" spans="2:78" ht="20.100000000000001" customHeight="1">
      <c r="B45" s="2"/>
      <c r="C45" s="2"/>
      <c r="D45" s="2"/>
      <c r="E45" s="38">
        <v>46</v>
      </c>
      <c r="F45" s="20">
        <f t="shared" si="65"/>
        <v>0.91460000000000008</v>
      </c>
      <c r="G45" s="20">
        <f t="shared" si="66"/>
        <v>8.1479869826923412</v>
      </c>
      <c r="H45" s="29">
        <f t="shared" si="67"/>
        <v>81798.732394366205</v>
      </c>
      <c r="I45" s="26">
        <v>1.5588</v>
      </c>
      <c r="J45" s="20">
        <v>5.6000000000000001E-2</v>
      </c>
      <c r="K45" s="20">
        <v>1.2949999999999999</v>
      </c>
      <c r="L45" s="19">
        <f t="shared" si="68"/>
        <v>1.0256298659260299</v>
      </c>
      <c r="M45" s="19">
        <f t="shared" si="69"/>
        <v>1.9413169948016513</v>
      </c>
      <c r="N45" s="19">
        <f t="shared" si="70"/>
        <v>0</v>
      </c>
      <c r="O45" s="19">
        <f t="shared" si="71"/>
        <v>1.9413169948016513</v>
      </c>
      <c r="P45" s="36">
        <f t="shared" si="72"/>
        <v>0</v>
      </c>
      <c r="Q45" s="17">
        <f t="shared" si="117"/>
        <v>74.27566852256713</v>
      </c>
      <c r="R45" s="76">
        <f t="shared" si="74"/>
        <v>0</v>
      </c>
      <c r="S45" s="26">
        <v>1.3139000000000001</v>
      </c>
      <c r="T45" s="20">
        <v>3.5000000000000003E-2</v>
      </c>
      <c r="U45" s="20">
        <v>1.2789999999999999</v>
      </c>
      <c r="V45" s="19">
        <f t="shared" si="75"/>
        <v>1.0129579911346658</v>
      </c>
      <c r="W45" s="19">
        <f t="shared" si="76"/>
        <v>1.3453703109809294</v>
      </c>
      <c r="X45" s="19">
        <f t="shared" si="77"/>
        <v>2.6907406219618588</v>
      </c>
      <c r="Y45" s="19">
        <f t="shared" si="78"/>
        <v>4.0361109329427887</v>
      </c>
      <c r="Z45" s="36">
        <f t="shared" si="79"/>
        <v>3.8574495654356812E-2</v>
      </c>
      <c r="AA45" s="17">
        <f t="shared" si="118"/>
        <v>65.440370668877279</v>
      </c>
      <c r="AB45" s="76">
        <f t="shared" si="81"/>
        <v>4.1117441641288645E-2</v>
      </c>
      <c r="AC45" s="26">
        <v>1.1558999999999999</v>
      </c>
      <c r="AD45" s="20">
        <v>2.1000000000000001E-2</v>
      </c>
      <c r="AE45" s="20">
        <v>1.2589999999999999</v>
      </c>
      <c r="AF45" s="19">
        <f t="shared" si="82"/>
        <v>0.99711814764546081</v>
      </c>
      <c r="AG45" s="19">
        <f t="shared" si="83"/>
        <v>1.0089464418579315</v>
      </c>
      <c r="AH45" s="19">
        <f t="shared" si="84"/>
        <v>4.0357857674317259</v>
      </c>
      <c r="AI45" s="19">
        <f t="shared" si="85"/>
        <v>5.0447322092896574</v>
      </c>
      <c r="AJ45" s="36">
        <f t="shared" si="86"/>
        <v>4.4853039002913035E-2</v>
      </c>
      <c r="AK45" s="17">
        <f t="shared" si="119"/>
        <v>59.740178505206394</v>
      </c>
      <c r="AL45" s="76">
        <f t="shared" si="88"/>
        <v>6.7555636230313645E-2</v>
      </c>
      <c r="AM45" s="26">
        <v>1.0477000000000001</v>
      </c>
      <c r="AN45" s="20">
        <v>2.5000000000000001E-2</v>
      </c>
      <c r="AO45" s="20">
        <v>1.252</v>
      </c>
      <c r="AP45" s="19">
        <f t="shared" si="89"/>
        <v>0.9915742024242391</v>
      </c>
      <c r="AQ45" s="19">
        <f t="shared" si="90"/>
        <v>0.81970705126702459</v>
      </c>
      <c r="AR45" s="19">
        <f t="shared" si="91"/>
        <v>4.9182423076021475</v>
      </c>
      <c r="AS45" s="19">
        <f t="shared" si="92"/>
        <v>5.7379493588691721</v>
      </c>
      <c r="AT45" s="36">
        <f t="shared" si="93"/>
        <v>7.920654037916923E-2</v>
      </c>
      <c r="AU45" s="17">
        <f t="shared" si="120"/>
        <v>55.836629188059625</v>
      </c>
      <c r="AV45" s="76">
        <f t="shared" si="95"/>
        <v>8.8082722383497472E-2</v>
      </c>
      <c r="AW45" s="26">
        <v>0.92220000000000002</v>
      </c>
      <c r="AX45" s="20">
        <v>2.1999999999999999E-2</v>
      </c>
      <c r="AY45" s="20">
        <v>1.2529999999999999</v>
      </c>
      <c r="AZ45" s="19">
        <f t="shared" si="96"/>
        <v>0.99236619459869924</v>
      </c>
      <c r="BA45" s="19">
        <f t="shared" si="97"/>
        <v>0.63610455162343604</v>
      </c>
      <c r="BB45" s="19">
        <f t="shared" si="98"/>
        <v>5.0888364129874883</v>
      </c>
      <c r="BC45" s="19">
        <f t="shared" si="99"/>
        <v>5.7249409646109246</v>
      </c>
      <c r="BD45" s="36">
        <f t="shared" si="100"/>
        <v>9.3084192877049513E-2</v>
      </c>
      <c r="BE45" s="17">
        <f t="shared" si="121"/>
        <v>51.308944906156491</v>
      </c>
      <c r="BF45" s="76">
        <f t="shared" si="102"/>
        <v>9.9180297359357433E-2</v>
      </c>
      <c r="BG45" s="26">
        <v>0.76959999999999995</v>
      </c>
      <c r="BH45" s="20">
        <v>3.5999999999999997E-2</v>
      </c>
      <c r="BI45" s="20">
        <v>1.244</v>
      </c>
      <c r="BJ45" s="19">
        <f t="shared" si="103"/>
        <v>0.98523826502855705</v>
      </c>
      <c r="BK45" s="19">
        <f t="shared" si="104"/>
        <v>0.43666361333436698</v>
      </c>
      <c r="BL45" s="19">
        <f t="shared" si="105"/>
        <v>4.3666361333436692</v>
      </c>
      <c r="BM45" s="19">
        <f t="shared" si="106"/>
        <v>4.8032997466780358</v>
      </c>
      <c r="BN45" s="36">
        <f t="shared" si="107"/>
        <v>0.18767412039351936</v>
      </c>
      <c r="BO45" s="17">
        <f t="shared" si="122"/>
        <v>45.80356943668702</v>
      </c>
      <c r="BP45" s="76">
        <f t="shared" si="109"/>
        <v>9.5333970409872681E-2</v>
      </c>
      <c r="BQ45" s="26">
        <v>0.61539999999999995</v>
      </c>
      <c r="BR45" s="20">
        <v>0.08</v>
      </c>
      <c r="BS45" s="20">
        <v>1.1919999999999999</v>
      </c>
      <c r="BT45" s="19">
        <f t="shared" si="110"/>
        <v>0.94405467195662374</v>
      </c>
      <c r="BU45" s="19">
        <f t="shared" si="111"/>
        <v>0.25635607880582761</v>
      </c>
      <c r="BV45" s="19">
        <f t="shared" si="112"/>
        <v>3.0762729456699311</v>
      </c>
      <c r="BW45" s="19">
        <f t="shared" si="113"/>
        <v>3.3326290244757586</v>
      </c>
      <c r="BX45" s="36">
        <f t="shared" si="114"/>
        <v>0.45949931831215135</v>
      </c>
      <c r="BY45" s="17">
        <f t="shared" si="123"/>
        <v>40.240470502268991</v>
      </c>
      <c r="BZ45" s="76">
        <f t="shared" si="116"/>
        <v>7.6447240980854661E-2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65"/>
        <v>0.9546</v>
      </c>
      <c r="G46" s="20">
        <f t="shared" si="66"/>
        <v>8.504338917207642</v>
      </c>
      <c r="H46" s="29">
        <f t="shared" si="67"/>
        <v>85376.1971830986</v>
      </c>
      <c r="I46" s="22">
        <v>1.7133</v>
      </c>
      <c r="J46" s="19">
        <v>5.5E-2</v>
      </c>
      <c r="K46" s="19">
        <v>1.3080000000000001</v>
      </c>
      <c r="L46" s="19">
        <f t="shared" si="68"/>
        <v>1.0359257641940134</v>
      </c>
      <c r="M46" s="19">
        <f t="shared" si="69"/>
        <v>2.3925357902072539</v>
      </c>
      <c r="N46" s="19">
        <f t="shared" si="70"/>
        <v>0</v>
      </c>
      <c r="O46" s="19">
        <f t="shared" si="71"/>
        <v>2.3925357902072539</v>
      </c>
      <c r="P46" s="36">
        <f t="shared" si="72"/>
        <v>0</v>
      </c>
      <c r="Q46" s="17">
        <f t="shared" si="117"/>
        <v>90.791124012383165</v>
      </c>
      <c r="R46" s="76">
        <f t="shared" si="74"/>
        <v>0</v>
      </c>
      <c r="S46" s="22">
        <v>1.3451</v>
      </c>
      <c r="T46" s="19">
        <v>2.8000000000000001E-2</v>
      </c>
      <c r="U46" s="19">
        <v>1.2909999999999999</v>
      </c>
      <c r="V46" s="19">
        <f t="shared" si="75"/>
        <v>1.0224618972281889</v>
      </c>
      <c r="W46" s="19">
        <f t="shared" si="76"/>
        <v>1.4366062626113376</v>
      </c>
      <c r="X46" s="19">
        <f t="shared" si="77"/>
        <v>2.8732125252226752</v>
      </c>
      <c r="Y46" s="19">
        <f t="shared" si="78"/>
        <v>4.3098187878340131</v>
      </c>
      <c r="Z46" s="36">
        <f t="shared" si="79"/>
        <v>3.144138286872579E-2</v>
      </c>
      <c r="AA46" s="17">
        <f t="shared" si="118"/>
        <v>75.687300824672732</v>
      </c>
      <c r="AB46" s="76">
        <f t="shared" si="81"/>
        <v>3.7961619636540905E-2</v>
      </c>
      <c r="AC46" s="22">
        <v>1.2052</v>
      </c>
      <c r="AD46" s="19">
        <v>2.7E-2</v>
      </c>
      <c r="AE46" s="19">
        <v>1.2769999999999999</v>
      </c>
      <c r="AF46" s="19">
        <f t="shared" si="82"/>
        <v>1.0113740067857453</v>
      </c>
      <c r="AG46" s="19">
        <f t="shared" si="83"/>
        <v>1.1284340074269614</v>
      </c>
      <c r="AH46" s="19">
        <f t="shared" si="84"/>
        <v>4.5137360297078457</v>
      </c>
      <c r="AI46" s="19">
        <f t="shared" si="85"/>
        <v>5.6421700371348074</v>
      </c>
      <c r="AJ46" s="36">
        <f t="shared" si="86"/>
        <v>5.9328952090653177E-2</v>
      </c>
      <c r="AK46" s="17">
        <f t="shared" si="119"/>
        <v>69.948504344605681</v>
      </c>
      <c r="AL46" s="76">
        <f t="shared" si="88"/>
        <v>6.4529414488559228E-2</v>
      </c>
      <c r="AM46" s="26">
        <v>1.1393</v>
      </c>
      <c r="AN46" s="20">
        <v>2.3E-2</v>
      </c>
      <c r="AO46" s="20">
        <v>1.2749999999999999</v>
      </c>
      <c r="AP46" s="19">
        <f t="shared" si="89"/>
        <v>1.0097900224368248</v>
      </c>
      <c r="AQ46" s="19">
        <f t="shared" si="90"/>
        <v>1.0052467778302556</v>
      </c>
      <c r="AR46" s="19">
        <f t="shared" si="91"/>
        <v>6.0314806669815333</v>
      </c>
      <c r="AS46" s="19">
        <f t="shared" si="92"/>
        <v>7.0367274448117891</v>
      </c>
      <c r="AT46" s="36">
        <f t="shared" si="93"/>
        <v>7.5571942162556513E-2</v>
      </c>
      <c r="AU46" s="17">
        <f t="shared" si="120"/>
        <v>67.245239955496189</v>
      </c>
      <c r="AV46" s="76">
        <f t="shared" si="95"/>
        <v>8.9693793508257971E-2</v>
      </c>
      <c r="AW46" s="26">
        <v>1.0698000000000001</v>
      </c>
      <c r="AX46" s="20">
        <v>1.7000000000000001E-2</v>
      </c>
      <c r="AY46" s="20">
        <v>1.2749999999999999</v>
      </c>
      <c r="AZ46" s="19">
        <f t="shared" si="96"/>
        <v>1.0097900224368248</v>
      </c>
      <c r="BA46" s="19">
        <f t="shared" si="97"/>
        <v>0.88634272022188443</v>
      </c>
      <c r="BB46" s="19">
        <f t="shared" si="98"/>
        <v>7.0907417617750754</v>
      </c>
      <c r="BC46" s="19">
        <f t="shared" si="99"/>
        <v>7.9770844819969602</v>
      </c>
      <c r="BD46" s="36">
        <f t="shared" si="100"/>
        <v>7.4476696623968774E-2</v>
      </c>
      <c r="BE46" s="17">
        <f t="shared" si="121"/>
        <v>64.394301032231994</v>
      </c>
      <c r="BF46" s="76">
        <f t="shared" si="102"/>
        <v>0.11011443012986301</v>
      </c>
      <c r="BG46" s="22">
        <v>0.97450000000000003</v>
      </c>
      <c r="BH46" s="19">
        <v>1.7999999999999999E-2</v>
      </c>
      <c r="BI46" s="19">
        <v>1.2729999999999999</v>
      </c>
      <c r="BJ46" s="19">
        <f t="shared" si="103"/>
        <v>1.0082060380879043</v>
      </c>
      <c r="BK46" s="19">
        <f t="shared" si="104"/>
        <v>0.73315638240961245</v>
      </c>
      <c r="BL46" s="19">
        <f t="shared" si="105"/>
        <v>7.3315638240961238</v>
      </c>
      <c r="BM46" s="19">
        <f t="shared" si="106"/>
        <v>8.0647202065057364</v>
      </c>
      <c r="BN46" s="36">
        <f t="shared" si="107"/>
        <v>9.8263095219493918E-2</v>
      </c>
      <c r="BO46" s="17">
        <f t="shared" si="122"/>
        <v>60.485027947525836</v>
      </c>
      <c r="BP46" s="76">
        <f t="shared" si="109"/>
        <v>0.12121286990983401</v>
      </c>
      <c r="BQ46" s="22">
        <v>0.91649999999999998</v>
      </c>
      <c r="BR46" s="19">
        <v>1.7999999999999999E-2</v>
      </c>
      <c r="BS46" s="19">
        <v>1.268</v>
      </c>
      <c r="BT46" s="19">
        <f t="shared" si="110"/>
        <v>1.0042460772156032</v>
      </c>
      <c r="BU46" s="19">
        <f t="shared" si="111"/>
        <v>0.64339779930958174</v>
      </c>
      <c r="BV46" s="19">
        <f t="shared" si="112"/>
        <v>7.7207735917149805</v>
      </c>
      <c r="BW46" s="19">
        <f t="shared" si="113"/>
        <v>8.3641713910245628</v>
      </c>
      <c r="BX46" s="36">
        <f t="shared" si="114"/>
        <v>0.11699125123328567</v>
      </c>
      <c r="BY46" s="17">
        <f t="shared" si="123"/>
        <v>58.105827119478036</v>
      </c>
      <c r="BZ46" s="76">
        <f t="shared" si="116"/>
        <v>0.13287434280626303</v>
      </c>
    </row>
    <row r="47" spans="2:78" ht="20.100000000000001" customHeight="1">
      <c r="B47" s="2"/>
      <c r="C47" s="2"/>
      <c r="D47" s="2"/>
      <c r="E47" s="38">
        <v>50</v>
      </c>
      <c r="F47" s="20">
        <f t="shared" si="65"/>
        <v>0.99460000000000004</v>
      </c>
      <c r="G47" s="20">
        <f t="shared" si="66"/>
        <v>8.860690851722941</v>
      </c>
      <c r="H47" s="29">
        <f t="shared" si="67"/>
        <v>88953.661971830996</v>
      </c>
      <c r="I47" s="22">
        <v>1.6627000000000001</v>
      </c>
      <c r="J47" s="19">
        <v>5.2999999999999999E-2</v>
      </c>
      <c r="K47" s="19">
        <v>1.3160000000000001</v>
      </c>
      <c r="L47" s="19">
        <f t="shared" si="68"/>
        <v>1.0422617015896953</v>
      </c>
      <c r="M47" s="19">
        <f t="shared" si="69"/>
        <v>2.2809496438681025</v>
      </c>
      <c r="N47" s="19">
        <f t="shared" si="70"/>
        <v>0</v>
      </c>
      <c r="O47" s="19">
        <f t="shared" si="71"/>
        <v>2.2809496438681025</v>
      </c>
      <c r="P47" s="36">
        <f t="shared" si="72"/>
        <v>0</v>
      </c>
      <c r="Q47" s="17">
        <f t="shared" si="117"/>
        <v>100.34147103156327</v>
      </c>
      <c r="R47" s="76">
        <f t="shared" si="74"/>
        <v>0</v>
      </c>
      <c r="S47" s="22">
        <v>1.4217</v>
      </c>
      <c r="T47" s="19">
        <v>3.1E-2</v>
      </c>
      <c r="U47" s="19">
        <v>1.306</v>
      </c>
      <c r="V47" s="19">
        <f t="shared" si="75"/>
        <v>1.0343417798450929</v>
      </c>
      <c r="W47" s="19">
        <f t="shared" si="76"/>
        <v>1.6423979947764831</v>
      </c>
      <c r="X47" s="19">
        <f t="shared" si="77"/>
        <v>3.2847959895529661</v>
      </c>
      <c r="Y47" s="19">
        <f t="shared" si="78"/>
        <v>4.927193984329449</v>
      </c>
      <c r="Z47" s="36">
        <f t="shared" si="79"/>
        <v>3.5623711989601348E-2</v>
      </c>
      <c r="AA47" s="17">
        <f t="shared" si="118"/>
        <v>89.15994122224771</v>
      </c>
      <c r="AB47" s="76">
        <f t="shared" si="81"/>
        <v>3.6841612326380994E-2</v>
      </c>
      <c r="AC47" s="22">
        <v>1.3188</v>
      </c>
      <c r="AD47" s="19">
        <v>2.1000000000000001E-2</v>
      </c>
      <c r="AE47" s="19">
        <v>1.3029999999999999</v>
      </c>
      <c r="AF47" s="19">
        <f t="shared" si="82"/>
        <v>1.0319658033217121</v>
      </c>
      <c r="AG47" s="19">
        <f t="shared" si="83"/>
        <v>1.4067691434217218</v>
      </c>
      <c r="AH47" s="19">
        <f t="shared" si="84"/>
        <v>5.6270765736868871</v>
      </c>
      <c r="AI47" s="19">
        <f t="shared" si="85"/>
        <v>7.0338457171086084</v>
      </c>
      <c r="AJ47" s="36">
        <f t="shared" si="86"/>
        <v>4.8042903357302734E-2</v>
      </c>
      <c r="AK47" s="17">
        <f t="shared" si="119"/>
        <v>84.385752768394724</v>
      </c>
      <c r="AL47" s="76">
        <f t="shared" si="88"/>
        <v>6.6682779842362386E-2</v>
      </c>
      <c r="AM47" s="22">
        <v>1.2202999999999999</v>
      </c>
      <c r="AN47" s="19">
        <v>1.7000000000000001E-2</v>
      </c>
      <c r="AO47" s="19">
        <v>1.3029999999999999</v>
      </c>
      <c r="AP47" s="19">
        <f t="shared" si="89"/>
        <v>1.0319658033217121</v>
      </c>
      <c r="AQ47" s="19">
        <f t="shared" si="90"/>
        <v>1.2044760792381606</v>
      </c>
      <c r="AR47" s="19">
        <f t="shared" si="91"/>
        <v>7.2268564754289626</v>
      </c>
      <c r="AS47" s="19">
        <f t="shared" si="92"/>
        <v>8.4313325546671223</v>
      </c>
      <c r="AT47" s="36">
        <f t="shared" si="93"/>
        <v>5.8337811219581898E-2</v>
      </c>
      <c r="AU47" s="17">
        <f t="shared" si="120"/>
        <v>79.815708427242939</v>
      </c>
      <c r="AV47" s="76">
        <f t="shared" si="95"/>
        <v>9.0544287807915638E-2</v>
      </c>
      <c r="AW47" s="22">
        <v>1.1275999999999999</v>
      </c>
      <c r="AX47" s="19">
        <v>1.7000000000000001E-2</v>
      </c>
      <c r="AY47" s="19">
        <v>1.2989999999999999</v>
      </c>
      <c r="AZ47" s="19">
        <f t="shared" si="96"/>
        <v>1.0287978346238711</v>
      </c>
      <c r="BA47" s="19">
        <f t="shared" si="97"/>
        <v>1.0221262972576746</v>
      </c>
      <c r="BB47" s="19">
        <f t="shared" si="98"/>
        <v>8.1770103780613965</v>
      </c>
      <c r="BC47" s="19">
        <f t="shared" si="99"/>
        <v>9.1991366753190711</v>
      </c>
      <c r="BD47" s="36">
        <f t="shared" si="100"/>
        <v>7.7306914177612623E-2</v>
      </c>
      <c r="BE47" s="17">
        <f t="shared" si="121"/>
        <v>75.514763143742712</v>
      </c>
      <c r="BF47" s="76">
        <f t="shared" si="102"/>
        <v>0.10828359962536621</v>
      </c>
      <c r="BG47" s="22">
        <v>1.0394000000000001</v>
      </c>
      <c r="BH47" s="19">
        <v>1.7999999999999999E-2</v>
      </c>
      <c r="BI47" s="19">
        <v>1.298</v>
      </c>
      <c r="BJ47" s="19">
        <f t="shared" si="103"/>
        <v>1.0280058424494107</v>
      </c>
      <c r="BK47" s="19">
        <f t="shared" si="104"/>
        <v>0.86714342470180972</v>
      </c>
      <c r="BL47" s="19">
        <f t="shared" si="105"/>
        <v>8.6714342470180963</v>
      </c>
      <c r="BM47" s="19">
        <f t="shared" si="106"/>
        <v>9.5385776717199064</v>
      </c>
      <c r="BN47" s="36">
        <f t="shared" si="107"/>
        <v>0.10216050183500837</v>
      </c>
      <c r="BO47" s="17">
        <f t="shared" si="122"/>
        <v>71.422601611868728</v>
      </c>
      <c r="BP47" s="76">
        <f t="shared" si="109"/>
        <v>0.12141022661343537</v>
      </c>
      <c r="BQ47" s="22">
        <v>0.95940000000000003</v>
      </c>
      <c r="BR47" s="19">
        <v>1.9E-2</v>
      </c>
      <c r="BS47" s="19">
        <v>1.2909999999999999</v>
      </c>
      <c r="BT47" s="19">
        <f t="shared" si="110"/>
        <v>1.0224618972281889</v>
      </c>
      <c r="BU47" s="19">
        <f t="shared" si="111"/>
        <v>0.73084964139484154</v>
      </c>
      <c r="BV47" s="19">
        <f t="shared" si="112"/>
        <v>8.7701956967380976</v>
      </c>
      <c r="BW47" s="19">
        <f t="shared" si="113"/>
        <v>9.5010453381329398</v>
      </c>
      <c r="BX47" s="36">
        <f t="shared" si="114"/>
        <v>0.12801134453695498</v>
      </c>
      <c r="BY47" s="17">
        <f t="shared" si="123"/>
        <v>67.710890471846966</v>
      </c>
      <c r="BZ47" s="76">
        <f t="shared" si="116"/>
        <v>0.12952415240181483</v>
      </c>
    </row>
    <row r="48" spans="2:78" ht="20.100000000000001" customHeight="1">
      <c r="B48" s="2"/>
      <c r="C48" s="2"/>
      <c r="D48" s="2"/>
      <c r="E48" s="38">
        <v>52</v>
      </c>
      <c r="F48" s="20">
        <f t="shared" si="65"/>
        <v>1.0346</v>
      </c>
      <c r="G48" s="20">
        <f t="shared" si="66"/>
        <v>9.2170427862382418</v>
      </c>
      <c r="H48" s="29">
        <f t="shared" si="67"/>
        <v>92531.126760563377</v>
      </c>
      <c r="I48" s="26">
        <v>1.64</v>
      </c>
      <c r="J48" s="20">
        <v>4.1000000000000002E-2</v>
      </c>
      <c r="K48" s="19">
        <v>1.331</v>
      </c>
      <c r="L48" s="19">
        <f t="shared" si="68"/>
        <v>1.0541415842065991</v>
      </c>
      <c r="M48" s="19">
        <f t="shared" si="69"/>
        <v>2.2699690323913919</v>
      </c>
      <c r="N48" s="19">
        <f t="shared" si="70"/>
        <v>0</v>
      </c>
      <c r="O48" s="19">
        <f t="shared" si="71"/>
        <v>2.2699690323913919</v>
      </c>
      <c r="P48" s="36">
        <f t="shared" si="72"/>
        <v>0</v>
      </c>
      <c r="Q48" s="17">
        <f t="shared" si="117"/>
        <v>111.75578519341109</v>
      </c>
      <c r="R48" s="76">
        <f t="shared" si="74"/>
        <v>0</v>
      </c>
      <c r="S48" s="26">
        <v>1.4571000000000001</v>
      </c>
      <c r="T48" s="20">
        <v>3.3000000000000002E-2</v>
      </c>
      <c r="U48" s="19">
        <v>1.3220000000000001</v>
      </c>
      <c r="V48" s="19">
        <f t="shared" si="75"/>
        <v>1.047013654636457</v>
      </c>
      <c r="W48" s="19">
        <f t="shared" si="76"/>
        <v>1.7677374069754832</v>
      </c>
      <c r="X48" s="19">
        <f t="shared" si="77"/>
        <v>3.5354748139509664</v>
      </c>
      <c r="Y48" s="19">
        <f t="shared" si="78"/>
        <v>5.3032122209264498</v>
      </c>
      <c r="Z48" s="36">
        <f t="shared" si="79"/>
        <v>3.8856884230631834E-2</v>
      </c>
      <c r="AA48" s="17">
        <f t="shared" si="118"/>
        <v>102.20432112244153</v>
      </c>
      <c r="AB48" s="76">
        <f t="shared" si="81"/>
        <v>3.4592224429683766E-2</v>
      </c>
      <c r="AC48" s="26">
        <v>1.3707</v>
      </c>
      <c r="AD48" s="20">
        <v>2.5000000000000001E-2</v>
      </c>
      <c r="AE48" s="19">
        <v>1.33</v>
      </c>
      <c r="AF48" s="19">
        <f t="shared" si="82"/>
        <v>1.053349592032139</v>
      </c>
      <c r="AG48" s="19">
        <f t="shared" si="83"/>
        <v>1.5833037227167064</v>
      </c>
      <c r="AH48" s="19">
        <f t="shared" si="84"/>
        <v>6.3332148908668255</v>
      </c>
      <c r="AI48" s="19">
        <f t="shared" si="85"/>
        <v>7.9165186135835324</v>
      </c>
      <c r="AJ48" s="36">
        <f t="shared" si="86"/>
        <v>5.9588768418544158E-2</v>
      </c>
      <c r="AK48" s="17">
        <f t="shared" si="119"/>
        <v>97.692311851081385</v>
      </c>
      <c r="AL48" s="76">
        <f t="shared" si="88"/>
        <v>6.4828181162515111E-2</v>
      </c>
      <c r="AM48" s="22">
        <v>1.2609999999999999</v>
      </c>
      <c r="AN48" s="19">
        <v>1.7000000000000001E-2</v>
      </c>
      <c r="AO48" s="19">
        <v>1.327</v>
      </c>
      <c r="AP48" s="19">
        <f t="shared" si="89"/>
        <v>1.0509736155087581</v>
      </c>
      <c r="AQ48" s="19">
        <f t="shared" si="90"/>
        <v>1.3339763936862239</v>
      </c>
      <c r="AR48" s="19">
        <f t="shared" si="91"/>
        <v>8.0038583621173434</v>
      </c>
      <c r="AS48" s="19">
        <f t="shared" si="92"/>
        <v>9.3378347558035664</v>
      </c>
      <c r="AT48" s="36">
        <f t="shared" si="93"/>
        <v>6.0506655090818304E-2</v>
      </c>
      <c r="AU48" s="17">
        <f t="shared" si="120"/>
        <v>91.963522301680797</v>
      </c>
      <c r="AV48" s="76">
        <f t="shared" si="95"/>
        <v>8.7032968744511205E-2</v>
      </c>
      <c r="AW48" s="26">
        <v>1.1489</v>
      </c>
      <c r="AX48" s="20">
        <v>1.7999999999999999E-2</v>
      </c>
      <c r="AY48" s="19">
        <v>1.3180000000000001</v>
      </c>
      <c r="AZ48" s="19">
        <f t="shared" si="96"/>
        <v>1.043845685938616</v>
      </c>
      <c r="BA48" s="19">
        <f t="shared" si="97"/>
        <v>1.0923741258088908</v>
      </c>
      <c r="BB48" s="19">
        <f t="shared" si="98"/>
        <v>8.7389930064711265</v>
      </c>
      <c r="BC48" s="19">
        <f t="shared" si="99"/>
        <v>9.8313671322800182</v>
      </c>
      <c r="BD48" s="36">
        <f t="shared" si="100"/>
        <v>8.4266399932401453E-2</v>
      </c>
      <c r="BE48" s="17">
        <f t="shared" si="121"/>
        <v>86.109399161409144</v>
      </c>
      <c r="BF48" s="76">
        <f t="shared" si="102"/>
        <v>0.1014870977103229</v>
      </c>
      <c r="BG48" s="26">
        <v>1.0660000000000001</v>
      </c>
      <c r="BH48" s="20">
        <v>1.7000000000000001E-2</v>
      </c>
      <c r="BI48" s="19">
        <v>1.3140000000000001</v>
      </c>
      <c r="BJ48" s="19">
        <f t="shared" si="103"/>
        <v>1.0406777172407748</v>
      </c>
      <c r="BK48" s="19">
        <f t="shared" si="104"/>
        <v>0.93471941877134557</v>
      </c>
      <c r="BL48" s="19">
        <f t="shared" si="105"/>
        <v>9.3471941877134554</v>
      </c>
      <c r="BM48" s="19">
        <f t="shared" si="106"/>
        <v>10.281913606484801</v>
      </c>
      <c r="BN48" s="36">
        <f t="shared" si="107"/>
        <v>9.8878251814039197E-2</v>
      </c>
      <c r="BO48" s="17">
        <f t="shared" si="122"/>
        <v>81.780168043402696</v>
      </c>
      <c r="BP48" s="76">
        <f t="shared" si="109"/>
        <v>0.11429658817468651</v>
      </c>
      <c r="BQ48" s="26">
        <v>0.98019999999999996</v>
      </c>
      <c r="BR48" s="20">
        <v>2.1000000000000001E-2</v>
      </c>
      <c r="BS48" s="19">
        <v>1.3109999999999999</v>
      </c>
      <c r="BT48" s="19">
        <f t="shared" si="110"/>
        <v>1.038301740717394</v>
      </c>
      <c r="BU48" s="19">
        <f t="shared" si="111"/>
        <v>0.78670317904574305</v>
      </c>
      <c r="BV48" s="19">
        <f t="shared" si="112"/>
        <v>9.4404381485489157</v>
      </c>
      <c r="BW48" s="19">
        <f t="shared" si="113"/>
        <v>10.227141327594659</v>
      </c>
      <c r="BX48" s="36">
        <f t="shared" si="114"/>
        <v>0.1459039507409256</v>
      </c>
      <c r="BY48" s="17">
        <f t="shared" si="123"/>
        <v>77.299492169760327</v>
      </c>
      <c r="BZ48" s="76">
        <f t="shared" si="116"/>
        <v>0.12212807462973255</v>
      </c>
    </row>
    <row r="49" spans="2:78" ht="20.100000000000001" customHeight="1">
      <c r="B49" s="15"/>
      <c r="C49" s="2"/>
      <c r="D49" s="2"/>
      <c r="E49" s="38">
        <v>54</v>
      </c>
      <c r="F49" s="20">
        <f t="shared" si="65"/>
        <v>1.0746</v>
      </c>
      <c r="G49" s="20">
        <f t="shared" si="66"/>
        <v>9.5733947207535426</v>
      </c>
      <c r="H49" s="29">
        <f t="shared" si="67"/>
        <v>96108.591549295772</v>
      </c>
      <c r="I49" s="22">
        <v>1.7423999999999999</v>
      </c>
      <c r="J49" s="19">
        <v>5.0999999999999997E-2</v>
      </c>
      <c r="K49" s="19">
        <v>1.343</v>
      </c>
      <c r="L49" s="19">
        <f t="shared" si="68"/>
        <v>1.0636454903001222</v>
      </c>
      <c r="M49" s="19">
        <f t="shared" si="69"/>
        <v>2.6086984225218148</v>
      </c>
      <c r="N49" s="19">
        <f t="shared" si="70"/>
        <v>0</v>
      </c>
      <c r="O49" s="19">
        <f t="shared" si="71"/>
        <v>2.6086984225218148</v>
      </c>
      <c r="P49" s="36">
        <f t="shared" si="72"/>
        <v>0</v>
      </c>
      <c r="Q49" s="17">
        <f t="shared" si="117"/>
        <v>131.21769728190762</v>
      </c>
      <c r="R49" s="76">
        <f t="shared" si="74"/>
        <v>0</v>
      </c>
      <c r="S49" s="22">
        <v>1.5508</v>
      </c>
      <c r="T49" s="19">
        <v>3.5999999999999997E-2</v>
      </c>
      <c r="U49" s="19">
        <v>1.3440000000000001</v>
      </c>
      <c r="V49" s="19">
        <f t="shared" si="75"/>
        <v>1.0644374824745826</v>
      </c>
      <c r="W49" s="19">
        <f t="shared" si="76"/>
        <v>2.0695991984963764</v>
      </c>
      <c r="X49" s="19">
        <f t="shared" si="77"/>
        <v>4.1391983969927528</v>
      </c>
      <c r="Y49" s="19">
        <f t="shared" si="78"/>
        <v>6.2087975954891288</v>
      </c>
      <c r="Z49" s="36">
        <f t="shared" si="79"/>
        <v>4.3811907436744388E-2</v>
      </c>
      <c r="AA49" s="17">
        <f t="shared" si="118"/>
        <v>120.005910446725</v>
      </c>
      <c r="AB49" s="76">
        <f t="shared" si="81"/>
        <v>3.4491621134196501E-2</v>
      </c>
      <c r="AC49" s="22">
        <v>1.4699</v>
      </c>
      <c r="AD49" s="19">
        <v>2.3E-2</v>
      </c>
      <c r="AE49" s="19">
        <v>1.349</v>
      </c>
      <c r="AF49" s="19">
        <f t="shared" si="82"/>
        <v>1.0683974433468837</v>
      </c>
      <c r="AG49" s="19">
        <f t="shared" si="83"/>
        <v>1.8731631459755567</v>
      </c>
      <c r="AH49" s="19">
        <f t="shared" si="84"/>
        <v>7.4926525839022267</v>
      </c>
      <c r="AI49" s="19">
        <f t="shared" si="85"/>
        <v>9.3658157298777827</v>
      </c>
      <c r="AJ49" s="36">
        <f t="shared" si="86"/>
        <v>5.6399188381642984E-2</v>
      </c>
      <c r="AK49" s="17">
        <f t="shared" si="119"/>
        <v>115.27191485713065</v>
      </c>
      <c r="AL49" s="76">
        <f t="shared" si="88"/>
        <v>6.4999810172223713E-2</v>
      </c>
      <c r="AM49" s="26">
        <v>1.3201000000000001</v>
      </c>
      <c r="AN49" s="20">
        <v>2.1000000000000001E-2</v>
      </c>
      <c r="AO49" s="19">
        <v>1.337</v>
      </c>
      <c r="AP49" s="19">
        <f t="shared" si="89"/>
        <v>1.0588935372533608</v>
      </c>
      <c r="AQ49" s="19">
        <f t="shared" si="90"/>
        <v>1.4840639037326802</v>
      </c>
      <c r="AR49" s="19">
        <f t="shared" si="91"/>
        <v>8.9043834223960801</v>
      </c>
      <c r="AS49" s="19">
        <f t="shared" si="92"/>
        <v>10.388447326128761</v>
      </c>
      <c r="AT49" s="36">
        <f t="shared" si="93"/>
        <v>7.5874263281243914E-2</v>
      </c>
      <c r="AU49" s="17">
        <f t="shared" si="120"/>
        <v>106.5061232709597</v>
      </c>
      <c r="AV49" s="76">
        <f t="shared" si="95"/>
        <v>8.3604427134603795E-2</v>
      </c>
      <c r="AW49" s="22">
        <v>1.2015</v>
      </c>
      <c r="AX49" s="19">
        <v>2.1000000000000001E-2</v>
      </c>
      <c r="AY49" s="19">
        <v>1.331</v>
      </c>
      <c r="AZ49" s="19">
        <f t="shared" si="96"/>
        <v>1.0541415842065991</v>
      </c>
      <c r="BA49" s="19">
        <f t="shared" si="97"/>
        <v>1.2183716547406813</v>
      </c>
      <c r="BB49" s="19">
        <f t="shared" si="98"/>
        <v>9.7469732379254506</v>
      </c>
      <c r="BC49" s="19">
        <f t="shared" si="99"/>
        <v>10.965344892666131</v>
      </c>
      <c r="BD49" s="36">
        <f t="shared" si="100"/>
        <v>0.10025972758368767</v>
      </c>
      <c r="BE49" s="17">
        <f t="shared" si="121"/>
        <v>99.566050626634777</v>
      </c>
      <c r="BF49" s="76">
        <f t="shared" si="102"/>
        <v>9.789454514446766E-2</v>
      </c>
      <c r="BG49" s="22">
        <v>1.1111</v>
      </c>
      <c r="BH49" s="19">
        <v>1.7000000000000001E-2</v>
      </c>
      <c r="BI49" s="19">
        <v>1.331</v>
      </c>
      <c r="BJ49" s="19">
        <f t="shared" si="103"/>
        <v>1.0541415842065991</v>
      </c>
      <c r="BK49" s="19">
        <f t="shared" si="104"/>
        <v>1.0419299731741014</v>
      </c>
      <c r="BL49" s="19">
        <f t="shared" si="105"/>
        <v>10.419299731741013</v>
      </c>
      <c r="BM49" s="19">
        <f t="shared" si="106"/>
        <v>11.461229704915114</v>
      </c>
      <c r="BN49" s="36">
        <f t="shared" si="107"/>
        <v>0.10145329576920777</v>
      </c>
      <c r="BO49" s="17">
        <f t="shared" si="122"/>
        <v>94.276147025901423</v>
      </c>
      <c r="BP49" s="76">
        <f t="shared" si="109"/>
        <v>0.11051893888788662</v>
      </c>
      <c r="BQ49" s="22">
        <v>1.0268999999999999</v>
      </c>
      <c r="BR49" s="19">
        <v>2.1999999999999999E-2</v>
      </c>
      <c r="BS49" s="19">
        <v>1.329</v>
      </c>
      <c r="BT49" s="19">
        <f t="shared" si="110"/>
        <v>1.0525575998576786</v>
      </c>
      <c r="BU49" s="19">
        <f t="shared" si="111"/>
        <v>0.88732434059754262</v>
      </c>
      <c r="BV49" s="19">
        <f t="shared" si="112"/>
        <v>10.647892087170511</v>
      </c>
      <c r="BW49" s="19">
        <f t="shared" si="113"/>
        <v>11.535216427768054</v>
      </c>
      <c r="BX49" s="36">
        <f t="shared" si="114"/>
        <v>0.15707787462812586</v>
      </c>
      <c r="BY49" s="17">
        <f t="shared" si="123"/>
        <v>89.349046548227236</v>
      </c>
      <c r="BZ49" s="76">
        <f t="shared" si="116"/>
        <v>0.11917186023270189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65"/>
        <v>1.1146</v>
      </c>
      <c r="G50" s="21">
        <f t="shared" si="66"/>
        <v>9.9297466552688434</v>
      </c>
      <c r="H50" s="30">
        <f t="shared" si="67"/>
        <v>99686.056338028182</v>
      </c>
      <c r="I50" s="27">
        <v>1.7022999999999999</v>
      </c>
      <c r="J50" s="21">
        <v>0.14699999999999999</v>
      </c>
      <c r="K50" s="21">
        <v>1.343</v>
      </c>
      <c r="L50" s="19">
        <f t="shared" si="68"/>
        <v>1.0636454903001222</v>
      </c>
      <c r="M50" s="19">
        <f t="shared" si="69"/>
        <v>2.4900057446012753</v>
      </c>
      <c r="N50" s="19">
        <f t="shared" si="70"/>
        <v>0</v>
      </c>
      <c r="O50" s="19">
        <f t="shared" si="71"/>
        <v>2.4900057446012753</v>
      </c>
      <c r="P50" s="36">
        <f t="shared" si="72"/>
        <v>0</v>
      </c>
      <c r="Q50" s="17">
        <f>0.5926*0.5*$C$6*$F50^3*($C$7*I50*2+$C$7)*$C$8</f>
        <v>143.80447921001448</v>
      </c>
      <c r="R50" s="76">
        <f t="shared" si="74"/>
        <v>0</v>
      </c>
      <c r="S50" s="27">
        <v>1.4865999999999999</v>
      </c>
      <c r="T50" s="21">
        <v>0.111</v>
      </c>
      <c r="U50" s="21">
        <v>1.3260000000000001</v>
      </c>
      <c r="V50" s="19">
        <f t="shared" si="75"/>
        <v>1.050181623334298</v>
      </c>
      <c r="W50" s="19">
        <f t="shared" si="76"/>
        <v>1.8511918537603835</v>
      </c>
      <c r="X50" s="19">
        <f t="shared" si="77"/>
        <v>3.7023837075207671</v>
      </c>
      <c r="Y50" s="19">
        <f t="shared" si="78"/>
        <v>5.5535755612811508</v>
      </c>
      <c r="Z50" s="36">
        <f t="shared" si="79"/>
        <v>0.13149255077355576</v>
      </c>
      <c r="AA50" s="17">
        <f>0.5926*0.5*$C$6*$F50^3*($C$7*S50*2+$C$7)*$C$8</f>
        <v>129.719828542258</v>
      </c>
      <c r="AB50" s="76">
        <f t="shared" si="81"/>
        <v>2.8541386071248662E-2</v>
      </c>
      <c r="AC50" s="27">
        <v>1.4318</v>
      </c>
      <c r="AD50" s="21">
        <v>7.5999999999999998E-2</v>
      </c>
      <c r="AE50" s="21">
        <v>1.34</v>
      </c>
      <c r="AF50" s="19">
        <f t="shared" si="82"/>
        <v>1.0612695137767416</v>
      </c>
      <c r="AG50" s="19">
        <f t="shared" si="83"/>
        <v>1.7536803603819151</v>
      </c>
      <c r="AH50" s="19">
        <f t="shared" si="84"/>
        <v>7.0147214415276604</v>
      </c>
      <c r="AI50" s="19">
        <f t="shared" si="85"/>
        <v>8.768401801909576</v>
      </c>
      <c r="AJ50" s="36">
        <f t="shared" si="86"/>
        <v>0.18388415479671386</v>
      </c>
      <c r="AK50" s="17">
        <f>0.5926*0.5*$C$6*$F50^3*($C$7*AC50*2+$C$7)*$C$8</f>
        <v>126.14153064428369</v>
      </c>
      <c r="AL50" s="76">
        <f t="shared" si="88"/>
        <v>5.5609928036381762E-2</v>
      </c>
      <c r="AM50" s="22">
        <v>1.3835999999999999</v>
      </c>
      <c r="AN50" s="19">
        <v>2.5999999999999999E-2</v>
      </c>
      <c r="AO50" s="19">
        <v>1.3560000000000001</v>
      </c>
      <c r="AP50" s="19">
        <f t="shared" si="89"/>
        <v>1.0739413885681057</v>
      </c>
      <c r="AQ50" s="19">
        <f t="shared" si="90"/>
        <v>1.6769364750024085</v>
      </c>
      <c r="AR50" s="19">
        <f t="shared" si="91"/>
        <v>10.061618850014451</v>
      </c>
      <c r="AS50" s="19">
        <f t="shared" si="92"/>
        <v>11.738555325016859</v>
      </c>
      <c r="AT50" s="36">
        <f t="shared" si="93"/>
        <v>9.6628470434434219E-2</v>
      </c>
      <c r="AU50" s="17">
        <f>0.5926*0.5*$C$6*$F50^3*($C$7*AM50*2+$C$7)*$C$8</f>
        <v>122.99419563183186</v>
      </c>
      <c r="AV50" s="76">
        <f t="shared" si="95"/>
        <v>8.1805639675328112E-2</v>
      </c>
      <c r="AW50" s="27">
        <v>1.2625999999999999</v>
      </c>
      <c r="AX50" s="21">
        <v>2.1999999999999999E-2</v>
      </c>
      <c r="AY50" s="21">
        <v>1.3520000000000001</v>
      </c>
      <c r="AZ50" s="19">
        <f t="shared" si="96"/>
        <v>1.0707734198702645</v>
      </c>
      <c r="BA50" s="19">
        <f t="shared" si="97"/>
        <v>1.3882288915256227</v>
      </c>
      <c r="BB50" s="19">
        <f t="shared" si="98"/>
        <v>11.105831132204981</v>
      </c>
      <c r="BC50" s="19">
        <f t="shared" si="99"/>
        <v>12.494060023730604</v>
      </c>
      <c r="BD50" s="36">
        <f t="shared" si="100"/>
        <v>0.10837451791469371</v>
      </c>
      <c r="BE50" s="17">
        <f>0.5926*0.5*$C$6*$F50^3*($C$7*AW50*2+$C$7)*$C$8</f>
        <v>115.09320939725357</v>
      </c>
      <c r="BF50" s="76">
        <f t="shared" si="102"/>
        <v>9.6494234458892381E-2</v>
      </c>
      <c r="BG50" s="27">
        <v>1.1608000000000001</v>
      </c>
      <c r="BH50" s="21">
        <v>1.7999999999999999E-2</v>
      </c>
      <c r="BI50" s="21">
        <v>1.349</v>
      </c>
      <c r="BJ50" s="19">
        <f t="shared" si="103"/>
        <v>1.0683974433468837</v>
      </c>
      <c r="BK50" s="19">
        <f t="shared" si="104"/>
        <v>1.1681936027050364</v>
      </c>
      <c r="BL50" s="19">
        <f t="shared" si="105"/>
        <v>11.681936027050362</v>
      </c>
      <c r="BM50" s="19">
        <f t="shared" si="106"/>
        <v>12.850129629755399</v>
      </c>
      <c r="BN50" s="36">
        <f t="shared" si="107"/>
        <v>0.1103462381379971</v>
      </c>
      <c r="BO50" s="17">
        <f>0.5926*0.5*$C$6*$F50^3*($C$7*BG50*2+$C$7)*$C$8</f>
        <v>108.44593337510425</v>
      </c>
      <c r="BP50" s="76">
        <f t="shared" si="109"/>
        <v>0.10772129173939284</v>
      </c>
      <c r="BQ50" s="27">
        <v>1.0445</v>
      </c>
      <c r="BR50" s="21">
        <v>2.3E-2</v>
      </c>
      <c r="BS50" s="21">
        <v>1.343</v>
      </c>
      <c r="BT50" s="19">
        <f t="shared" si="110"/>
        <v>1.0636454903001222</v>
      </c>
      <c r="BU50" s="19">
        <f t="shared" si="111"/>
        <v>0.93744336455374655</v>
      </c>
      <c r="BV50" s="19">
        <f t="shared" si="112"/>
        <v>11.249320374644958</v>
      </c>
      <c r="BW50" s="19">
        <f t="shared" si="113"/>
        <v>12.186763739198705</v>
      </c>
      <c r="BX50" s="36">
        <f t="shared" si="114"/>
        <v>0.16769581903520542</v>
      </c>
      <c r="BY50" s="17">
        <f>0.5926*0.5*$C$6*$F50^3*($C$7*BQ50*2+$C$7)*$C$8</f>
        <v>100.85184495294347</v>
      </c>
      <c r="BZ50" s="76">
        <f t="shared" si="116"/>
        <v>0.11154303007440058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65"/>
        <v>1.1545999999999998</v>
      </c>
      <c r="G51" s="21">
        <f t="shared" si="66"/>
        <v>10.286098589784142</v>
      </c>
      <c r="H51" s="30">
        <f t="shared" si="67"/>
        <v>103263.52112676055</v>
      </c>
      <c r="I51" s="27">
        <v>1.6918</v>
      </c>
      <c r="J51" s="21">
        <v>0.189</v>
      </c>
      <c r="K51" s="21">
        <v>1.363</v>
      </c>
      <c r="L51" s="19">
        <f t="shared" si="68"/>
        <v>1.0794853337893273</v>
      </c>
      <c r="M51" s="19">
        <f t="shared" si="69"/>
        <v>2.5331789956234978</v>
      </c>
      <c r="N51" s="19">
        <f t="shared" si="70"/>
        <v>0</v>
      </c>
      <c r="O51" s="19">
        <f t="shared" si="71"/>
        <v>2.5331789956234978</v>
      </c>
      <c r="P51" s="36">
        <f t="shared" si="72"/>
        <v>0</v>
      </c>
      <c r="Q51" s="17">
        <f t="shared" si="117"/>
        <v>159.08689325570955</v>
      </c>
      <c r="R51" s="76">
        <f t="shared" si="74"/>
        <v>0</v>
      </c>
      <c r="S51" s="27">
        <v>1.5028999999999999</v>
      </c>
      <c r="T51" s="21">
        <v>0.104</v>
      </c>
      <c r="U51" s="21">
        <v>1.353</v>
      </c>
      <c r="V51" s="19">
        <f t="shared" si="75"/>
        <v>1.0715654120447249</v>
      </c>
      <c r="W51" s="19">
        <f t="shared" si="76"/>
        <v>1.9698442428419334</v>
      </c>
      <c r="X51" s="19">
        <f t="shared" si="77"/>
        <v>3.9396884856838668</v>
      </c>
      <c r="Y51" s="19">
        <f t="shared" si="78"/>
        <v>5.9095327285258001</v>
      </c>
      <c r="Z51" s="36">
        <f t="shared" si="79"/>
        <v>0.12826851172654055</v>
      </c>
      <c r="AA51" s="17">
        <f t="shared" ref="AA51:AA67" si="124">0.5926*0.5*$C$6*$F51^3*($C$7*S51*2+$C$7)*$C$8</f>
        <v>145.37600990138728</v>
      </c>
      <c r="AB51" s="76">
        <f t="shared" si="81"/>
        <v>2.7099990489189176E-2</v>
      </c>
      <c r="AC51" s="27">
        <v>1.3031999999999999</v>
      </c>
      <c r="AD51" s="21">
        <v>7.8E-2</v>
      </c>
      <c r="AE51" s="21">
        <v>1.3140000000000001</v>
      </c>
      <c r="AF51" s="19">
        <f t="shared" si="82"/>
        <v>1.0406777172407748</v>
      </c>
      <c r="AG51" s="19">
        <f t="shared" si="83"/>
        <v>1.3969761719167226</v>
      </c>
      <c r="AH51" s="19">
        <f t="shared" si="84"/>
        <v>5.5879046876668905</v>
      </c>
      <c r="AI51" s="19">
        <f t="shared" si="85"/>
        <v>6.9848808595836136</v>
      </c>
      <c r="AJ51" s="36">
        <f t="shared" si="86"/>
        <v>0.18147067391753077</v>
      </c>
      <c r="AK51" s="17">
        <f t="shared" ref="AK51:AK67" si="125">0.5926*0.5*$C$6*$F51^3*($C$7*AC51*2+$C$7)*$C$8</f>
        <v>130.88123273961833</v>
      </c>
      <c r="AL51" s="76">
        <f t="shared" si="88"/>
        <v>4.2694468646881922E-2</v>
      </c>
      <c r="AM51" s="27">
        <v>1.3667</v>
      </c>
      <c r="AN51" s="21">
        <v>2.3E-2</v>
      </c>
      <c r="AO51" s="21">
        <v>1.365</v>
      </c>
      <c r="AP51" s="19">
        <f t="shared" si="89"/>
        <v>1.0810693181382478</v>
      </c>
      <c r="AQ51" s="19">
        <f t="shared" si="90"/>
        <v>1.6580125632470466</v>
      </c>
      <c r="AR51" s="19">
        <f t="shared" si="91"/>
        <v>9.9480753794822796</v>
      </c>
      <c r="AS51" s="19">
        <f t="shared" si="92"/>
        <v>11.606087942729326</v>
      </c>
      <c r="AT51" s="36">
        <f t="shared" si="93"/>
        <v>8.6617474470329484E-2</v>
      </c>
      <c r="AU51" s="17">
        <f t="shared" ref="AU51:AU67" si="126">0.5926*0.5*$C$6*$F51^3*($C$7*AM51*2+$C$7)*$C$8</f>
        <v>135.4902379963651</v>
      </c>
      <c r="AV51" s="76">
        <f t="shared" si="95"/>
        <v>7.3422820172101E-2</v>
      </c>
      <c r="AW51" s="27">
        <v>1.2421</v>
      </c>
      <c r="AX51" s="21">
        <v>0.02</v>
      </c>
      <c r="AY51" s="21">
        <v>1.363</v>
      </c>
      <c r="AZ51" s="19">
        <f t="shared" si="96"/>
        <v>1.0794853337893273</v>
      </c>
      <c r="BA51" s="19">
        <f t="shared" si="97"/>
        <v>1.3654662198826888</v>
      </c>
      <c r="BB51" s="19">
        <f t="shared" si="98"/>
        <v>10.92372975906151</v>
      </c>
      <c r="BC51" s="19">
        <f t="shared" si="99"/>
        <v>12.2891959789442</v>
      </c>
      <c r="BD51" s="36">
        <f t="shared" si="100"/>
        <v>0.10013198414033612</v>
      </c>
      <c r="BE51" s="17">
        <f t="shared" ref="BE51:BE67" si="127">0.5926*0.5*$C$6*$F51^3*($C$7*AW51*2+$C$7)*$C$8</f>
        <v>126.4464261067486</v>
      </c>
      <c r="BF51" s="76">
        <f t="shared" si="102"/>
        <v>8.6390181956107481E-2</v>
      </c>
      <c r="BG51" s="27">
        <v>1.1297999999999999</v>
      </c>
      <c r="BH51" s="21">
        <v>0.02</v>
      </c>
      <c r="BI51" s="21">
        <v>1.361</v>
      </c>
      <c r="BJ51" s="19">
        <f t="shared" si="103"/>
        <v>1.0779013494404068</v>
      </c>
      <c r="BK51" s="19">
        <f t="shared" si="104"/>
        <v>1.1264074562506887</v>
      </c>
      <c r="BL51" s="19">
        <f t="shared" si="105"/>
        <v>11.264074562506886</v>
      </c>
      <c r="BM51" s="19">
        <f t="shared" si="106"/>
        <v>12.390482018757575</v>
      </c>
      <c r="BN51" s="36">
        <f t="shared" si="107"/>
        <v>0.12479792764521014</v>
      </c>
      <c r="BO51" s="17">
        <f t="shared" ref="BO51:BO67" si="128">0.5926*0.5*$C$6*$F51^3*($C$7*BG51*2+$C$7)*$C$8</f>
        <v>118.29538216450197</v>
      </c>
      <c r="BP51" s="76">
        <f t="shared" si="109"/>
        <v>9.5219900865132878E-2</v>
      </c>
      <c r="BQ51" s="27">
        <v>1.006</v>
      </c>
      <c r="BR51" s="21">
        <v>2.3E-2</v>
      </c>
      <c r="BS51" s="21">
        <v>1.357</v>
      </c>
      <c r="BT51" s="19">
        <f t="shared" si="110"/>
        <v>1.0747333807425659</v>
      </c>
      <c r="BU51" s="19">
        <f t="shared" si="111"/>
        <v>0.88783401975085674</v>
      </c>
      <c r="BV51" s="19">
        <f t="shared" si="112"/>
        <v>10.654008237010281</v>
      </c>
      <c r="BW51" s="19">
        <f t="shared" si="113"/>
        <v>11.541842256761138</v>
      </c>
      <c r="BX51" s="36">
        <f t="shared" si="114"/>
        <v>0.17121030658767863</v>
      </c>
      <c r="BY51" s="17">
        <f t="shared" ref="BY51:BY67" si="129">0.5926*0.5*$C$6*$F51^3*($C$7*BQ51*2+$C$7)*$C$8</f>
        <v>109.3096364828445</v>
      </c>
      <c r="BZ51" s="76">
        <f t="shared" si="116"/>
        <v>9.7466322090297722E-2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65"/>
        <v>1.1945999999999999</v>
      </c>
      <c r="G52" s="21">
        <f t="shared" si="66"/>
        <v>10.642450524299441</v>
      </c>
      <c r="H52" s="30">
        <f t="shared" si="67"/>
        <v>106840.98591549294</v>
      </c>
      <c r="I52" s="27">
        <v>1.6366000000000001</v>
      </c>
      <c r="J52" s="21">
        <v>0.16400000000000001</v>
      </c>
      <c r="K52" s="21">
        <v>1.361</v>
      </c>
      <c r="L52" s="19">
        <f t="shared" si="68"/>
        <v>1.0779013494404068</v>
      </c>
      <c r="M52" s="19">
        <f t="shared" si="69"/>
        <v>2.3636189841694923</v>
      </c>
      <c r="N52" s="19">
        <f t="shared" si="70"/>
        <v>0</v>
      </c>
      <c r="O52" s="19">
        <f t="shared" si="71"/>
        <v>2.3636189841694923</v>
      </c>
      <c r="P52" s="36">
        <f t="shared" si="72"/>
        <v>0</v>
      </c>
      <c r="Q52" s="17">
        <f t="shared" si="117"/>
        <v>171.76298303919125</v>
      </c>
      <c r="R52" s="76">
        <f t="shared" si="74"/>
        <v>0</v>
      </c>
      <c r="S52" s="27">
        <v>1.3853</v>
      </c>
      <c r="T52" s="21">
        <v>0.123</v>
      </c>
      <c r="U52" s="21">
        <v>1.3129999999999999</v>
      </c>
      <c r="V52" s="19">
        <f t="shared" si="75"/>
        <v>1.0398857250663145</v>
      </c>
      <c r="W52" s="19">
        <f t="shared" si="76"/>
        <v>1.5761343933818646</v>
      </c>
      <c r="X52" s="19">
        <f t="shared" si="77"/>
        <v>3.1522687867637291</v>
      </c>
      <c r="Y52" s="19">
        <f t="shared" si="78"/>
        <v>4.7284031801455937</v>
      </c>
      <c r="Z52" s="36">
        <f t="shared" si="79"/>
        <v>0.14286494780615233</v>
      </c>
      <c r="AA52" s="17">
        <f t="shared" si="124"/>
        <v>151.56077502751441</v>
      </c>
      <c r="AB52" s="76">
        <f t="shared" si="81"/>
        <v>2.0798711184945213E-2</v>
      </c>
      <c r="AC52" s="27">
        <v>1.1585000000000001</v>
      </c>
      <c r="AD52" s="21">
        <v>0.153</v>
      </c>
      <c r="AE52" s="21">
        <v>1.2909999999999999</v>
      </c>
      <c r="AF52" s="19">
        <f t="shared" si="82"/>
        <v>1.0224618972281889</v>
      </c>
      <c r="AG52" s="19">
        <f t="shared" si="83"/>
        <v>1.0656649604118347</v>
      </c>
      <c r="AH52" s="19">
        <f t="shared" si="84"/>
        <v>4.2626598416473387</v>
      </c>
      <c r="AI52" s="19">
        <f t="shared" si="85"/>
        <v>5.3283248020591731</v>
      </c>
      <c r="AJ52" s="36">
        <f t="shared" si="86"/>
        <v>0.34360939849393174</v>
      </c>
      <c r="AK52" s="17">
        <f t="shared" si="125"/>
        <v>133.32814161307627</v>
      </c>
      <c r="AL52" s="76">
        <f t="shared" si="88"/>
        <v>3.197119370355999E-2</v>
      </c>
      <c r="AM52" s="27">
        <v>0.8296</v>
      </c>
      <c r="AN52" s="21">
        <v>0.16200000000000001</v>
      </c>
      <c r="AO52" s="21">
        <v>1.2450000000000001</v>
      </c>
      <c r="AP52" s="19">
        <f t="shared" si="89"/>
        <v>0.9860302572030174</v>
      </c>
      <c r="AQ52" s="19">
        <f t="shared" si="90"/>
        <v>0.5082206590444206</v>
      </c>
      <c r="AR52" s="19">
        <f t="shared" si="91"/>
        <v>3.0493239542665229</v>
      </c>
      <c r="AS52" s="19">
        <f t="shared" si="92"/>
        <v>3.5575446133109434</v>
      </c>
      <c r="AT52" s="36">
        <f t="shared" si="93"/>
        <v>0.50753511507971738</v>
      </c>
      <c r="AU52" s="17">
        <f t="shared" si="126"/>
        <v>106.88760753014542</v>
      </c>
      <c r="AV52" s="76">
        <f t="shared" si="95"/>
        <v>2.8528320772887771E-2</v>
      </c>
      <c r="AW52" s="27">
        <v>0.7802</v>
      </c>
      <c r="AX52" s="21">
        <v>5.3999999999999999E-2</v>
      </c>
      <c r="AY52" s="21">
        <v>1.2130000000000001</v>
      </c>
      <c r="AZ52" s="19">
        <f t="shared" si="96"/>
        <v>0.96068650762028918</v>
      </c>
      <c r="BA52" s="19">
        <f t="shared" si="97"/>
        <v>0.42668720417427369</v>
      </c>
      <c r="BB52" s="19">
        <f t="shared" si="98"/>
        <v>3.4134976333941895</v>
      </c>
      <c r="BC52" s="19">
        <f t="shared" si="99"/>
        <v>3.8401848375684633</v>
      </c>
      <c r="BD52" s="36">
        <f t="shared" si="100"/>
        <v>0.21412455633933608</v>
      </c>
      <c r="BE52" s="17">
        <f t="shared" si="127"/>
        <v>102.91630201571313</v>
      </c>
      <c r="BF52" s="76">
        <f t="shared" si="102"/>
        <v>3.3167705859398454E-2</v>
      </c>
      <c r="BG52" s="27">
        <v>0.76719999999999999</v>
      </c>
      <c r="BH52" s="21">
        <v>4.4999999999999998E-2</v>
      </c>
      <c r="BI52" s="21">
        <v>1.1279999999999999</v>
      </c>
      <c r="BJ52" s="19">
        <f t="shared" si="103"/>
        <v>0.8933671727911674</v>
      </c>
      <c r="BK52" s="19">
        <f t="shared" si="104"/>
        <v>0.35678904654584626</v>
      </c>
      <c r="BL52" s="19">
        <f t="shared" si="105"/>
        <v>3.5678904654584622</v>
      </c>
      <c r="BM52" s="19">
        <f t="shared" si="106"/>
        <v>3.9246795120043085</v>
      </c>
      <c r="BN52" s="36">
        <f t="shared" si="107"/>
        <v>0.19288206219660461</v>
      </c>
      <c r="BO52" s="17">
        <f t="shared" si="128"/>
        <v>101.87122161717831</v>
      </c>
      <c r="BP52" s="76">
        <f t="shared" si="109"/>
        <v>3.5023536665401263E-2</v>
      </c>
      <c r="BQ52" s="27">
        <v>0.73340000000000005</v>
      </c>
      <c r="BR52" s="21">
        <v>1.9E-2</v>
      </c>
      <c r="BS52" s="21">
        <v>1.1299999999999999</v>
      </c>
      <c r="BT52" s="19">
        <f t="shared" si="110"/>
        <v>0.89495115714008788</v>
      </c>
      <c r="BU52" s="19">
        <f t="shared" si="111"/>
        <v>0.32720115167927288</v>
      </c>
      <c r="BV52" s="19">
        <f t="shared" si="112"/>
        <v>3.9264138201512746</v>
      </c>
      <c r="BW52" s="19">
        <f t="shared" si="113"/>
        <v>4.2536149718305474</v>
      </c>
      <c r="BX52" s="36">
        <f t="shared" si="114"/>
        <v>9.8073768069137271E-2</v>
      </c>
      <c r="BY52" s="17">
        <f t="shared" si="129"/>
        <v>99.154012580987796</v>
      </c>
      <c r="BZ52" s="76">
        <f t="shared" si="116"/>
        <v>3.9599141960535662E-2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65"/>
        <v>1.2345999999999999</v>
      </c>
      <c r="G53" s="21">
        <f t="shared" si="66"/>
        <v>10.998802458814744</v>
      </c>
      <c r="H53" s="30">
        <f t="shared" si="67"/>
        <v>110418.45070422534</v>
      </c>
      <c r="I53" s="27">
        <v>1.6187</v>
      </c>
      <c r="J53" s="21">
        <v>0.184</v>
      </c>
      <c r="K53" s="21">
        <v>1.36</v>
      </c>
      <c r="L53" s="19">
        <f t="shared" si="68"/>
        <v>1.0771093572659467</v>
      </c>
      <c r="M53" s="19">
        <f t="shared" si="69"/>
        <v>2.3088019235954644</v>
      </c>
      <c r="N53" s="19">
        <f t="shared" si="70"/>
        <v>0</v>
      </c>
      <c r="O53" s="19">
        <f t="shared" si="71"/>
        <v>2.3088019235954644</v>
      </c>
      <c r="P53" s="36">
        <f t="shared" si="72"/>
        <v>0</v>
      </c>
      <c r="Q53" s="17">
        <f t="shared" si="117"/>
        <v>188.0126640271439</v>
      </c>
      <c r="R53" s="76">
        <f t="shared" si="74"/>
        <v>0</v>
      </c>
      <c r="S53" s="27">
        <v>1.4516</v>
      </c>
      <c r="T53" s="21">
        <v>0.104</v>
      </c>
      <c r="U53" s="21">
        <v>1.325</v>
      </c>
      <c r="V53" s="19">
        <f t="shared" si="75"/>
        <v>1.0493896311598376</v>
      </c>
      <c r="W53" s="19">
        <f t="shared" si="76"/>
        <v>1.7623891116932604</v>
      </c>
      <c r="X53" s="19">
        <f t="shared" si="77"/>
        <v>3.5247782233865208</v>
      </c>
      <c r="Y53" s="19">
        <f t="shared" si="78"/>
        <v>5.287167335079781</v>
      </c>
      <c r="Z53" s="36">
        <f t="shared" si="79"/>
        <v>0.12301447545593173</v>
      </c>
      <c r="AA53" s="17">
        <f t="shared" si="124"/>
        <v>173.18427106970029</v>
      </c>
      <c r="AB53" s="76">
        <f t="shared" si="81"/>
        <v>2.0352761839254604E-2</v>
      </c>
      <c r="AC53" s="27">
        <v>1.1966000000000001</v>
      </c>
      <c r="AD53" s="21">
        <v>0.20100000000000001</v>
      </c>
      <c r="AE53" s="21">
        <v>1.32</v>
      </c>
      <c r="AF53" s="19">
        <f t="shared" si="82"/>
        <v>1.0454296702875365</v>
      </c>
      <c r="AG53" s="19">
        <f t="shared" si="83"/>
        <v>1.1885623932641851</v>
      </c>
      <c r="AH53" s="19">
        <f t="shared" si="84"/>
        <v>4.7542495730567405</v>
      </c>
      <c r="AI53" s="19">
        <f t="shared" si="85"/>
        <v>5.9428119663209253</v>
      </c>
      <c r="AJ53" s="36">
        <f t="shared" si="86"/>
        <v>0.47191636584514079</v>
      </c>
      <c r="AK53" s="17">
        <f t="shared" si="125"/>
        <v>150.55566422261404</v>
      </c>
      <c r="AL53" s="76">
        <f t="shared" si="88"/>
        <v>3.1578018652470161E-2</v>
      </c>
      <c r="AM53" s="27">
        <v>0.78890000000000005</v>
      </c>
      <c r="AN53" s="21">
        <v>0.248</v>
      </c>
      <c r="AO53" s="21">
        <v>1.2549999999999999</v>
      </c>
      <c r="AP53" s="19">
        <f t="shared" si="89"/>
        <v>0.99395017894761972</v>
      </c>
      <c r="AQ53" s="19">
        <f t="shared" si="90"/>
        <v>0.4669899014687679</v>
      </c>
      <c r="AR53" s="19">
        <f t="shared" si="91"/>
        <v>2.8019394088126073</v>
      </c>
      <c r="AS53" s="19">
        <f t="shared" si="92"/>
        <v>3.2689293102813752</v>
      </c>
      <c r="AT53" s="36">
        <f t="shared" si="93"/>
        <v>0.78949886578034478</v>
      </c>
      <c r="AU53" s="17">
        <f t="shared" si="126"/>
        <v>114.37651515768432</v>
      </c>
      <c r="AV53" s="76">
        <f t="shared" si="95"/>
        <v>2.4497506371388693E-2</v>
      </c>
      <c r="AW53" s="27">
        <v>0.77739999999999998</v>
      </c>
      <c r="AX53" s="21">
        <v>0.14499999999999999</v>
      </c>
      <c r="AY53" s="21">
        <v>1.2050000000000001</v>
      </c>
      <c r="AZ53" s="19">
        <f t="shared" si="96"/>
        <v>0.95435057022460712</v>
      </c>
      <c r="BA53" s="19">
        <f t="shared" si="97"/>
        <v>0.41806065034696321</v>
      </c>
      <c r="BB53" s="19">
        <f t="shared" si="98"/>
        <v>3.3444852027757057</v>
      </c>
      <c r="BC53" s="19">
        <f t="shared" si="99"/>
        <v>3.7625458531226688</v>
      </c>
      <c r="BD53" s="36">
        <f t="shared" si="100"/>
        <v>0.56740506810450797</v>
      </c>
      <c r="BE53" s="17">
        <f t="shared" si="127"/>
        <v>113.35600935869807</v>
      </c>
      <c r="BF53" s="76">
        <f t="shared" si="102"/>
        <v>2.9504260265484333E-2</v>
      </c>
      <c r="BG53" s="27">
        <v>0.84199999999999997</v>
      </c>
      <c r="BH53" s="21">
        <v>3.5000000000000003E-2</v>
      </c>
      <c r="BI53" s="21">
        <v>1.1319999999999999</v>
      </c>
      <c r="BJ53" s="19">
        <f t="shared" si="103"/>
        <v>0.89653514148900837</v>
      </c>
      <c r="BK53" s="19">
        <f t="shared" si="104"/>
        <v>0.43280588971923528</v>
      </c>
      <c r="BL53" s="19">
        <f t="shared" si="105"/>
        <v>4.3280588971923528</v>
      </c>
      <c r="BM53" s="19">
        <f t="shared" si="106"/>
        <v>4.7608647869115881</v>
      </c>
      <c r="BN53" s="36">
        <f t="shared" si="107"/>
        <v>0.15108523542137811</v>
      </c>
      <c r="BO53" s="17">
        <f t="shared" si="128"/>
        <v>119.08858975995993</v>
      </c>
      <c r="BP53" s="76">
        <f t="shared" si="109"/>
        <v>3.6343187083801846E-2</v>
      </c>
      <c r="BQ53" s="27">
        <v>0.7742</v>
      </c>
      <c r="BR53" s="21">
        <v>2.5000000000000001E-2</v>
      </c>
      <c r="BS53" s="21">
        <v>1.135</v>
      </c>
      <c r="BT53" s="19">
        <f t="shared" si="110"/>
        <v>0.89891111801238921</v>
      </c>
      <c r="BU53" s="19">
        <f t="shared" si="111"/>
        <v>0.36785289851388553</v>
      </c>
      <c r="BV53" s="19">
        <f t="shared" si="112"/>
        <v>4.4142347821666261</v>
      </c>
      <c r="BW53" s="19">
        <f t="shared" si="113"/>
        <v>4.7820876806805117</v>
      </c>
      <c r="BX53" s="36">
        <f t="shared" si="114"/>
        <v>0.13018894430885697</v>
      </c>
      <c r="BY53" s="17">
        <f t="shared" si="129"/>
        <v>113.0720425276758</v>
      </c>
      <c r="BZ53" s="76">
        <f t="shared" si="116"/>
        <v>3.90391354351469E-2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65"/>
        <v>1.2746</v>
      </c>
      <c r="G54" s="25">
        <f t="shared" si="66"/>
        <v>11.355154393330045</v>
      </c>
      <c r="H54" s="31">
        <f t="shared" si="67"/>
        <v>113995.91549295773</v>
      </c>
      <c r="I54" s="28">
        <v>1.6478999999999999</v>
      </c>
      <c r="J54" s="25">
        <v>0.18099999999999999</v>
      </c>
      <c r="K54" s="25">
        <v>1.381</v>
      </c>
      <c r="L54" s="35">
        <f t="shared" si="68"/>
        <v>1.0937411929296119</v>
      </c>
      <c r="M54" s="35">
        <f t="shared" si="69"/>
        <v>2.4673183576802979</v>
      </c>
      <c r="N54" s="35">
        <f t="shared" si="70"/>
        <v>0</v>
      </c>
      <c r="O54" s="35">
        <f t="shared" si="71"/>
        <v>2.4673183576802979</v>
      </c>
      <c r="P54" s="37">
        <f t="shared" si="72"/>
        <v>0</v>
      </c>
      <c r="Q54" s="17">
        <f t="shared" si="117"/>
        <v>209.73679107441743</v>
      </c>
      <c r="R54" s="76">
        <f t="shared" si="74"/>
        <v>0</v>
      </c>
      <c r="S54" s="28">
        <v>1.4896</v>
      </c>
      <c r="T54" s="25">
        <v>0.124</v>
      </c>
      <c r="U54" s="25">
        <v>1.343</v>
      </c>
      <c r="V54" s="35">
        <f t="shared" si="75"/>
        <v>1.0636454903001222</v>
      </c>
      <c r="W54" s="35">
        <f t="shared" si="76"/>
        <v>1.906634635362247</v>
      </c>
      <c r="X54" s="35">
        <f t="shared" si="77"/>
        <v>3.813269270724494</v>
      </c>
      <c r="Y54" s="35">
        <f t="shared" si="78"/>
        <v>5.7199039060867412</v>
      </c>
      <c r="Z54" s="37">
        <f t="shared" si="79"/>
        <v>0.15068319971279329</v>
      </c>
      <c r="AA54" s="17">
        <f t="shared" si="124"/>
        <v>194.27921203112854</v>
      </c>
      <c r="AB54" s="76">
        <f t="shared" si="81"/>
        <v>1.9627778138782598E-2</v>
      </c>
      <c r="AC54" s="28">
        <v>0.56569999999999998</v>
      </c>
      <c r="AD54" s="25">
        <v>0.41799999999999998</v>
      </c>
      <c r="AE54" s="25">
        <v>1.45</v>
      </c>
      <c r="AF54" s="35">
        <f t="shared" si="82"/>
        <v>1.1483886529673695</v>
      </c>
      <c r="AG54" s="35">
        <f t="shared" si="83"/>
        <v>0.3205416641836944</v>
      </c>
      <c r="AH54" s="35">
        <f t="shared" si="84"/>
        <v>1.2821666567347776</v>
      </c>
      <c r="AI54" s="35">
        <f t="shared" si="85"/>
        <v>1.602708320918472</v>
      </c>
      <c r="AJ54" s="37">
        <f t="shared" si="86"/>
        <v>1.1842227639956002</v>
      </c>
      <c r="AK54" s="17">
        <f t="shared" si="125"/>
        <v>104.06280471530643</v>
      </c>
      <c r="AL54" s="76">
        <f t="shared" si="88"/>
        <v>1.2321084947138522E-2</v>
      </c>
      <c r="AM54" s="28">
        <v>0.83909999999999996</v>
      </c>
      <c r="AN54" s="25">
        <v>0.218</v>
      </c>
      <c r="AO54" s="25">
        <v>1.254</v>
      </c>
      <c r="AP54" s="35">
        <f t="shared" si="89"/>
        <v>0.99315818677315959</v>
      </c>
      <c r="AQ54" s="35">
        <f t="shared" si="90"/>
        <v>0.52747106458327908</v>
      </c>
      <c r="AR54" s="35">
        <f t="shared" si="91"/>
        <v>3.1648263874996743</v>
      </c>
      <c r="AS54" s="35">
        <f t="shared" si="92"/>
        <v>3.6922974520829532</v>
      </c>
      <c r="AT54" s="37">
        <f t="shared" si="93"/>
        <v>0.69288944327016566</v>
      </c>
      <c r="AU54" s="17">
        <f t="shared" si="126"/>
        <v>130.7595963162868</v>
      </c>
      <c r="AV54" s="76">
        <f t="shared" si="95"/>
        <v>2.420339674225102E-2</v>
      </c>
      <c r="AW54" s="28">
        <v>0.83460000000000001</v>
      </c>
      <c r="AX54" s="25">
        <v>6.5000000000000002E-2</v>
      </c>
      <c r="AY54" s="25">
        <v>1.173</v>
      </c>
      <c r="AZ54" s="35">
        <f t="shared" si="96"/>
        <v>0.92900682064187901</v>
      </c>
      <c r="BA54" s="35">
        <f t="shared" si="97"/>
        <v>0.45659264394263549</v>
      </c>
      <c r="BB54" s="35">
        <f t="shared" si="98"/>
        <v>3.6527411515410839</v>
      </c>
      <c r="BC54" s="35">
        <f t="shared" si="99"/>
        <v>4.1093337954837192</v>
      </c>
      <c r="BD54" s="37">
        <f t="shared" si="100"/>
        <v>0.24102411420378034</v>
      </c>
      <c r="BE54" s="17">
        <f t="shared" si="127"/>
        <v>130.3201831407037</v>
      </c>
      <c r="BF54" s="76">
        <f t="shared" si="102"/>
        <v>2.8028974971569087E-2</v>
      </c>
      <c r="BG54" s="28">
        <v>0.88219999999999998</v>
      </c>
      <c r="BH54" s="25">
        <v>4.4999999999999998E-2</v>
      </c>
      <c r="BI54" s="25">
        <v>1.1299999999999999</v>
      </c>
      <c r="BJ54" s="35">
        <f t="shared" si="103"/>
        <v>0.89495115714008788</v>
      </c>
      <c r="BK54" s="35">
        <f t="shared" si="104"/>
        <v>0.47344236717746613</v>
      </c>
      <c r="BL54" s="35">
        <f t="shared" si="105"/>
        <v>4.7344236717746604</v>
      </c>
      <c r="BM54" s="35">
        <f t="shared" si="106"/>
        <v>5.2078660389521261</v>
      </c>
      <c r="BN54" s="37">
        <f t="shared" si="107"/>
        <v>0.1935666475048762</v>
      </c>
      <c r="BO54" s="17">
        <f t="shared" si="128"/>
        <v>134.9681980646491</v>
      </c>
      <c r="BP54" s="76">
        <f t="shared" si="109"/>
        <v>3.507806831285467E-2</v>
      </c>
      <c r="BQ54" s="28">
        <v>0.81169999999999998</v>
      </c>
      <c r="BR54" s="25">
        <v>3.2000000000000001E-2</v>
      </c>
      <c r="BS54" s="25">
        <v>1.1359999999999999</v>
      </c>
      <c r="BT54" s="35">
        <f t="shared" si="110"/>
        <v>0.89970311018684945</v>
      </c>
      <c r="BU54" s="35">
        <f t="shared" si="111"/>
        <v>0.40506421736570253</v>
      </c>
      <c r="BV54" s="35">
        <f t="shared" si="112"/>
        <v>4.8607706083884299</v>
      </c>
      <c r="BW54" s="35">
        <f t="shared" si="113"/>
        <v>5.2658348257541325</v>
      </c>
      <c r="BX54" s="37">
        <f t="shared" si="114"/>
        <v>0.16693562009722479</v>
      </c>
      <c r="BY54" s="17">
        <f t="shared" si="129"/>
        <v>128.08405831384763</v>
      </c>
      <c r="BZ54" s="76">
        <f t="shared" si="116"/>
        <v>3.7949848500880255E-2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65"/>
        <v>1.3146</v>
      </c>
      <c r="G55" s="21">
        <f t="shared" si="66"/>
        <v>11.711506327845346</v>
      </c>
      <c r="H55" s="30">
        <f t="shared" si="67"/>
        <v>117573.38028169014</v>
      </c>
      <c r="I55" s="27">
        <v>1.6572</v>
      </c>
      <c r="J55" s="21">
        <v>0.127</v>
      </c>
      <c r="K55" s="21">
        <v>1.377</v>
      </c>
      <c r="L55" s="19">
        <f t="shared" si="68"/>
        <v>1.0905732242317709</v>
      </c>
      <c r="M55" s="19">
        <f t="shared" si="69"/>
        <v>2.4808120068899822</v>
      </c>
      <c r="N55" s="19">
        <f t="shared" si="70"/>
        <v>0</v>
      </c>
      <c r="O55" s="19">
        <f t="shared" si="71"/>
        <v>2.4808120068899822</v>
      </c>
      <c r="P55" s="36">
        <f t="shared" si="72"/>
        <v>0</v>
      </c>
      <c r="Q55" s="17">
        <f>0.5926*0.5*$C$6*$F55^3*($C$7*I55*2+$C$7)*$C$8</f>
        <v>231.10541107786952</v>
      </c>
      <c r="R55" s="76">
        <f t="shared" si="74"/>
        <v>0</v>
      </c>
      <c r="S55" s="27">
        <v>1.5</v>
      </c>
      <c r="T55" s="21">
        <v>0.18</v>
      </c>
      <c r="U55" s="21">
        <v>1.3560000000000001</v>
      </c>
      <c r="V55" s="19">
        <f t="shared" si="75"/>
        <v>1.0739413885681057</v>
      </c>
      <c r="W55" s="19">
        <f t="shared" si="76"/>
        <v>1.9709609624963156</v>
      </c>
      <c r="X55" s="19">
        <f t="shared" si="77"/>
        <v>3.9419219249926312</v>
      </c>
      <c r="Y55" s="19">
        <f t="shared" si="78"/>
        <v>5.912882887488947</v>
      </c>
      <c r="Z55" s="36">
        <f t="shared" si="79"/>
        <v>0.22298877792561744</v>
      </c>
      <c r="AA55" s="17">
        <f>0.5926*0.5*$C$6*$F55^3*($C$7*S55*2+$C$7)*$C$8</f>
        <v>214.26424168168876</v>
      </c>
      <c r="AB55" s="76">
        <f t="shared" si="81"/>
        <v>1.8397479178297774E-2</v>
      </c>
      <c r="AC55" s="27">
        <v>1.01</v>
      </c>
      <c r="AD55" s="21">
        <v>0.42</v>
      </c>
      <c r="AE55" s="21">
        <v>1.4079999999999999</v>
      </c>
      <c r="AF55" s="19">
        <f t="shared" si="82"/>
        <v>1.1151249816400388</v>
      </c>
      <c r="AG55" s="19">
        <f t="shared" si="83"/>
        <v>0.9634389113054318</v>
      </c>
      <c r="AH55" s="19">
        <f t="shared" si="84"/>
        <v>3.8537556452217272</v>
      </c>
      <c r="AI55" s="19">
        <f t="shared" si="85"/>
        <v>4.8171945565271592</v>
      </c>
      <c r="AJ55" s="36">
        <f t="shared" si="86"/>
        <v>1.1219557248351471</v>
      </c>
      <c r="AK55" s="17">
        <f>0.5926*0.5*$C$6*$F55^3*($C$7*AC55*2+$C$7)*$C$8</f>
        <v>161.76950246967502</v>
      </c>
      <c r="AL55" s="76">
        <f t="shared" si="88"/>
        <v>2.3822510339636758E-2</v>
      </c>
      <c r="AM55" s="27">
        <v>0.72650000000000003</v>
      </c>
      <c r="AN55" s="21">
        <v>0.36499999999999999</v>
      </c>
      <c r="AO55" s="21">
        <v>1.3420000000000001</v>
      </c>
      <c r="AP55" s="19">
        <f t="shared" si="89"/>
        <v>1.0628534981256621</v>
      </c>
      <c r="AQ55" s="19">
        <f t="shared" si="90"/>
        <v>0.45284793777122778</v>
      </c>
      <c r="AR55" s="19">
        <f t="shared" si="91"/>
        <v>2.7170876266273667</v>
      </c>
      <c r="AS55" s="19">
        <f t="shared" si="92"/>
        <v>3.1699355643985943</v>
      </c>
      <c r="AT55" s="36">
        <f t="shared" si="93"/>
        <v>1.3286490278152274</v>
      </c>
      <c r="AU55" s="17">
        <f>0.5926*0.5*$C$6*$F55^3*($C$7*AM55*2+$C$7)*$C$8</f>
        <v>131.39754621129566</v>
      </c>
      <c r="AV55" s="76">
        <f t="shared" si="95"/>
        <v>2.0678374177993522E-2</v>
      </c>
      <c r="AW55" s="27">
        <v>0.84430000000000005</v>
      </c>
      <c r="AX55" s="21">
        <v>8.6999999999999994E-2</v>
      </c>
      <c r="AY55" s="21">
        <v>1.236</v>
      </c>
      <c r="AZ55" s="19">
        <f t="shared" si="96"/>
        <v>0.97890232763287499</v>
      </c>
      <c r="BA55" s="19">
        <f t="shared" si="97"/>
        <v>0.51880797753544416</v>
      </c>
      <c r="BB55" s="19">
        <f t="shared" si="98"/>
        <v>4.1504638202835533</v>
      </c>
      <c r="BC55" s="19">
        <f t="shared" si="99"/>
        <v>4.6692717978189977</v>
      </c>
      <c r="BD55" s="36">
        <f t="shared" si="100"/>
        <v>0.35818492915327943</v>
      </c>
      <c r="BE55" s="17">
        <f>0.5926*0.5*$C$6*$F55^3*($C$7*AW55*2+$C$7)*$C$8</f>
        <v>144.01771004634713</v>
      </c>
      <c r="BF55" s="76">
        <f t="shared" si="102"/>
        <v>2.8819121057735674E-2</v>
      </c>
      <c r="BG55" s="27">
        <v>0.87509999999999999</v>
      </c>
      <c r="BH55" s="21">
        <v>6.2E-2</v>
      </c>
      <c r="BI55" s="21">
        <v>1.141</v>
      </c>
      <c r="BJ55" s="19">
        <f t="shared" si="103"/>
        <v>0.90366307105915078</v>
      </c>
      <c r="BK55" s="19">
        <f t="shared" si="104"/>
        <v>0.47496628408660513</v>
      </c>
      <c r="BL55" s="19">
        <f t="shared" si="105"/>
        <v>4.7496628408660513</v>
      </c>
      <c r="BM55" s="19">
        <f t="shared" si="106"/>
        <v>5.2246291249526564</v>
      </c>
      <c r="BN55" s="36">
        <f t="shared" si="107"/>
        <v>0.27190932759823427</v>
      </c>
      <c r="BO55" s="17">
        <f>0.5926*0.5*$C$6*$F55^3*($C$7*BG55*2+$C$7)*$C$8</f>
        <v>147.3173793682451</v>
      </c>
      <c r="BP55" s="76">
        <f t="shared" si="109"/>
        <v>3.2241021807708464E-2</v>
      </c>
      <c r="BQ55" s="27">
        <v>0.8861</v>
      </c>
      <c r="BR55" s="21">
        <v>4.2999999999999997E-2</v>
      </c>
      <c r="BS55" s="21">
        <v>1.127</v>
      </c>
      <c r="BT55" s="19">
        <f t="shared" si="110"/>
        <v>0.89257518061670726</v>
      </c>
      <c r="BU55" s="19">
        <f t="shared" si="111"/>
        <v>0.47510481365707669</v>
      </c>
      <c r="BV55" s="19">
        <f t="shared" si="112"/>
        <v>5.7012577638849198</v>
      </c>
      <c r="BW55" s="19">
        <f t="shared" si="113"/>
        <v>6.1763625775419966</v>
      </c>
      <c r="BX55" s="36">
        <f t="shared" si="114"/>
        <v>0.22077945721533923</v>
      </c>
      <c r="BY55" s="17">
        <f>0.5926*0.5*$C$6*$F55^3*($C$7*BQ55*2+$C$7)*$C$8</f>
        <v>148.49583269749439</v>
      </c>
      <c r="BZ55" s="76">
        <f t="shared" si="116"/>
        <v>3.8393385594187916E-2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2:78">
      <c r="E58" s="84" t="s">
        <v>19</v>
      </c>
      <c r="F58" s="85"/>
      <c r="G58" s="85"/>
      <c r="H58" s="86"/>
      <c r="I58" s="81" t="s">
        <v>21</v>
      </c>
      <c r="J58" s="82"/>
      <c r="K58" s="82"/>
      <c r="L58" s="82"/>
      <c r="M58" s="83"/>
      <c r="N58" s="79">
        <v>0</v>
      </c>
      <c r="O58" s="80"/>
      <c r="P58" s="32"/>
      <c r="Q58" s="77"/>
      <c r="R58" s="77"/>
      <c r="S58" s="81" t="s">
        <v>21</v>
      </c>
      <c r="T58" s="82"/>
      <c r="U58" s="82"/>
      <c r="V58" s="82"/>
      <c r="W58" s="83"/>
      <c r="X58" s="79">
        <v>0.04</v>
      </c>
      <c r="Y58" s="80"/>
      <c r="Z58" s="32"/>
      <c r="AA58" s="78"/>
      <c r="AB58" s="78"/>
      <c r="AC58" s="81" t="s">
        <v>21</v>
      </c>
      <c r="AD58" s="82"/>
      <c r="AE58" s="82"/>
      <c r="AF58" s="82"/>
      <c r="AG58" s="83"/>
      <c r="AH58" s="79">
        <v>0.08</v>
      </c>
      <c r="AI58" s="80"/>
      <c r="AJ58" s="32"/>
      <c r="AK58" s="78"/>
      <c r="AL58" s="78"/>
      <c r="AM58" s="81" t="s">
        <v>21</v>
      </c>
      <c r="AN58" s="82"/>
      <c r="AO58" s="82"/>
      <c r="AP58" s="82"/>
      <c r="AQ58" s="83"/>
      <c r="AR58" s="79">
        <v>0.12</v>
      </c>
      <c r="AS58" s="80"/>
      <c r="AT58" s="32"/>
      <c r="AU58" s="78"/>
      <c r="AV58" s="78"/>
      <c r="AW58" s="81" t="s">
        <v>21</v>
      </c>
      <c r="AX58" s="82"/>
      <c r="AY58" s="82"/>
      <c r="AZ58" s="82"/>
      <c r="BA58" s="83"/>
      <c r="BB58" s="79">
        <v>0.16</v>
      </c>
      <c r="BC58" s="80"/>
      <c r="BD58" s="32"/>
      <c r="BE58" s="78"/>
      <c r="BF58" s="78"/>
      <c r="BG58" s="81" t="s">
        <v>21</v>
      </c>
      <c r="BH58" s="82"/>
      <c r="BI58" s="82"/>
      <c r="BJ58" s="82"/>
      <c r="BK58" s="83"/>
      <c r="BL58" s="79">
        <v>0.2</v>
      </c>
      <c r="BM58" s="80"/>
      <c r="BN58" s="32"/>
      <c r="BO58" s="78"/>
      <c r="BP58" s="78"/>
      <c r="BQ58" s="81" t="s">
        <v>21</v>
      </c>
      <c r="BR58" s="82"/>
      <c r="BS58" s="82"/>
      <c r="BT58" s="82"/>
      <c r="BU58" s="83"/>
      <c r="BV58" s="79">
        <v>0.24</v>
      </c>
      <c r="BW58" s="80"/>
      <c r="BX58" s="32"/>
      <c r="BY58" s="78"/>
      <c r="BZ58" s="78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5" t="s">
        <v>67</v>
      </c>
      <c r="R59" s="75" t="s">
        <v>68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5" t="s">
        <v>67</v>
      </c>
      <c r="AB59" s="75" t="s">
        <v>68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5" t="s">
        <v>67</v>
      </c>
      <c r="AL59" s="75" t="s">
        <v>68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5" t="s">
        <v>67</v>
      </c>
      <c r="AV59" s="75" t="s">
        <v>68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5" t="s">
        <v>67</v>
      </c>
      <c r="BF59" s="75" t="s">
        <v>68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5" t="s">
        <v>67</v>
      </c>
      <c r="BP59" s="75" t="s">
        <v>68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37</v>
      </c>
      <c r="BW59" s="19" t="s">
        <v>32</v>
      </c>
      <c r="BX59" s="23" t="s">
        <v>20</v>
      </c>
      <c r="BY59" s="75" t="s">
        <v>67</v>
      </c>
      <c r="BZ59" s="75" t="s">
        <v>68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30">0.02*E60-0.0054</f>
        <v>0.39460000000000001</v>
      </c>
      <c r="G60" s="20">
        <f t="shared" ref="G60:G83" si="131">F60/$C$14/$C$7</f>
        <v>3.5154118339934377</v>
      </c>
      <c r="H60" s="29">
        <f t="shared" ref="H60:H83" si="132">F60*$C$7/$C$5</f>
        <v>35291.690140845072</v>
      </c>
      <c r="M60" s="43">
        <f t="shared" ref="M60:P79" si="133">M3+M32</f>
        <v>0.19947936195073307</v>
      </c>
      <c r="N60" s="43">
        <f t="shared" si="133"/>
        <v>0</v>
      </c>
      <c r="O60" s="43">
        <f t="shared" si="133"/>
        <v>0.19947936195073307</v>
      </c>
      <c r="P60" s="43">
        <f t="shared" si="133"/>
        <v>0</v>
      </c>
      <c r="Q60" s="17">
        <f>Q3</f>
        <v>2.473809265953768</v>
      </c>
      <c r="R60" s="76">
        <f t="shared" ref="R60:R83" si="134">N60/Q60</f>
        <v>0</v>
      </c>
      <c r="W60" s="43">
        <f t="shared" ref="W60:Z83" si="135">W3+W32</f>
        <v>0.14963537450018216</v>
      </c>
      <c r="X60" s="43">
        <f t="shared" si="135"/>
        <v>0.29927074900036432</v>
      </c>
      <c r="Y60" s="43">
        <f t="shared" si="135"/>
        <v>0.44890612350054648</v>
      </c>
      <c r="Z60" s="43">
        <f t="shared" si="135"/>
        <v>2.4506430614001314E-2</v>
      </c>
      <c r="AA60" s="17">
        <f>AA3</f>
        <v>2.276495596462726</v>
      </c>
      <c r="AB60" s="76">
        <f t="shared" ref="AB60:AB83" si="136">X60/AA60</f>
        <v>0.1314611587500448</v>
      </c>
      <c r="AG60" s="43">
        <f t="shared" ref="AG60:AJ83" si="137">AG3+AG32</f>
        <v>3.9820857934023776E-2</v>
      </c>
      <c r="AH60" s="43">
        <f t="shared" si="137"/>
        <v>0.1592834317360951</v>
      </c>
      <c r="AI60" s="43">
        <f t="shared" si="137"/>
        <v>0.19910428967011889</v>
      </c>
      <c r="AJ60" s="43">
        <f t="shared" si="137"/>
        <v>0.23613997229079048</v>
      </c>
      <c r="AK60" s="17">
        <f>AK3</f>
        <v>1.9954467573932539</v>
      </c>
      <c r="AL60" s="76">
        <f t="shared" ref="AL60:AL83" si="138">AH60/AK60</f>
        <v>7.9823443620302123E-2</v>
      </c>
      <c r="AQ60" s="43">
        <f t="shared" ref="AQ60:AT83" si="139">AQ3+AQ32</f>
        <v>0.10389401812178048</v>
      </c>
      <c r="AR60" s="43">
        <f t="shared" si="139"/>
        <v>0.62336410873068282</v>
      </c>
      <c r="AS60" s="43">
        <f t="shared" si="139"/>
        <v>0.72725812685246327</v>
      </c>
      <c r="AT60" s="43">
        <f t="shared" si="139"/>
        <v>5.452518241974548E-2</v>
      </c>
      <c r="AU60" s="17">
        <f>AU3</f>
        <v>2.6980688550669347</v>
      </c>
      <c r="AV60" s="76">
        <f t="shared" ref="AV60:AV83" si="140">AR60/AU60</f>
        <v>0.23104084521787274</v>
      </c>
      <c r="BA60" s="43">
        <f t="shared" ref="BA60:BD83" si="141">BA3+BA32</f>
        <v>0</v>
      </c>
      <c r="BB60" s="43">
        <f t="shared" si="141"/>
        <v>0</v>
      </c>
      <c r="BC60" s="43">
        <f t="shared" si="141"/>
        <v>0</v>
      </c>
      <c r="BD60" s="43">
        <f t="shared" si="141"/>
        <v>0</v>
      </c>
      <c r="BE60" s="17">
        <f>BE3</f>
        <v>1.4487053560282079</v>
      </c>
      <c r="BF60" s="76">
        <f t="shared" ref="BF60:BF83" si="142">BB60/BE60</f>
        <v>0</v>
      </c>
      <c r="BK60" s="43">
        <f t="shared" ref="BK60:BN83" si="143">BK3+BK32</f>
        <v>0</v>
      </c>
      <c r="BL60" s="43">
        <f t="shared" si="143"/>
        <v>0</v>
      </c>
      <c r="BM60" s="43">
        <f t="shared" si="143"/>
        <v>0</v>
      </c>
      <c r="BN60" s="43">
        <f t="shared" si="143"/>
        <v>0</v>
      </c>
      <c r="BO60" s="17">
        <f>BO3</f>
        <v>1.4487053560282079</v>
      </c>
      <c r="BP60" s="76">
        <f t="shared" ref="BP60:BP83" si="144">BL60/BO60</f>
        <v>0</v>
      </c>
      <c r="BU60" s="43">
        <f t="shared" ref="BU60:BX83" si="145">BU3+BU32</f>
        <v>0</v>
      </c>
      <c r="BV60" s="43">
        <f t="shared" si="145"/>
        <v>0</v>
      </c>
      <c r="BW60" s="43">
        <f t="shared" si="145"/>
        <v>0</v>
      </c>
      <c r="BX60" s="43">
        <f t="shared" si="145"/>
        <v>0</v>
      </c>
      <c r="BY60" s="17">
        <f>BY3</f>
        <v>1.4487053560282079</v>
      </c>
      <c r="BZ60" s="76">
        <f t="shared" ref="BZ60:BZ83" si="146">BV60/BY60</f>
        <v>0</v>
      </c>
    </row>
    <row r="61" spans="2:78" ht="20.100000000000001" customHeight="1">
      <c r="E61" s="38">
        <v>22</v>
      </c>
      <c r="F61" s="20">
        <f t="shared" si="130"/>
        <v>0.43459999999999999</v>
      </c>
      <c r="G61" s="20">
        <f t="shared" si="131"/>
        <v>3.8717637685087376</v>
      </c>
      <c r="H61" s="29">
        <f t="shared" si="132"/>
        <v>38869.15492957746</v>
      </c>
      <c r="M61" s="43">
        <f t="shared" si="133"/>
        <v>0.32307025574494491</v>
      </c>
      <c r="N61" s="43">
        <f t="shared" si="133"/>
        <v>0</v>
      </c>
      <c r="O61" s="43">
        <f t="shared" si="133"/>
        <v>0.32307025574494491</v>
      </c>
      <c r="P61" s="43">
        <f t="shared" si="133"/>
        <v>0</v>
      </c>
      <c r="Q61" s="17">
        <f t="shared" ref="Q61:Q83" si="147">Q4</f>
        <v>4.3702061771253558</v>
      </c>
      <c r="R61" s="76">
        <f t="shared" si="134"/>
        <v>0</v>
      </c>
      <c r="W61" s="43">
        <f t="shared" si="135"/>
        <v>0.23452246556691175</v>
      </c>
      <c r="X61" s="43">
        <f t="shared" si="135"/>
        <v>0.46904493113382351</v>
      </c>
      <c r="Y61" s="43">
        <f t="shared" si="135"/>
        <v>0.70356739670073531</v>
      </c>
      <c r="Z61" s="43">
        <f t="shared" si="135"/>
        <v>2.7074646233278432E-2</v>
      </c>
      <c r="AA61" s="17">
        <f t="shared" ref="AA61:AA83" si="148">AA4</f>
        <v>3.7957698647379305</v>
      </c>
      <c r="AB61" s="76">
        <f t="shared" si="136"/>
        <v>0.12357043441731616</v>
      </c>
      <c r="AG61" s="43">
        <f t="shared" si="137"/>
        <v>0.1930490015473405</v>
      </c>
      <c r="AH61" s="43">
        <f t="shared" si="137"/>
        <v>0.77219600618936202</v>
      </c>
      <c r="AI61" s="43">
        <f t="shared" si="137"/>
        <v>0.96524500773670252</v>
      </c>
      <c r="AJ61" s="43">
        <f t="shared" si="137"/>
        <v>5.6064320321638814E-2</v>
      </c>
      <c r="AK61" s="17">
        <f t="shared" ref="AK61:AK83" si="149">AK4</f>
        <v>3.4686818027653068</v>
      </c>
      <c r="AL61" s="76">
        <f t="shared" si="138"/>
        <v>0.22261944164891428</v>
      </c>
      <c r="AQ61" s="43">
        <f t="shared" si="139"/>
        <v>0.33709895914261245</v>
      </c>
      <c r="AR61" s="43">
        <f t="shared" si="139"/>
        <v>2.0225937548556745</v>
      </c>
      <c r="AS61" s="43">
        <f t="shared" si="139"/>
        <v>2.3596927139982871</v>
      </c>
      <c r="AT61" s="43">
        <f t="shared" si="139"/>
        <v>8.9123980393572236E-2</v>
      </c>
      <c r="AU61" s="17">
        <f t="shared" ref="AU61:AU83" si="150">AU4</f>
        <v>4.6086514388710791</v>
      </c>
      <c r="AV61" s="76">
        <f t="shared" si="140"/>
        <v>0.43886889292524212</v>
      </c>
      <c r="BA61" s="43">
        <f t="shared" si="141"/>
        <v>0.1379905843753203</v>
      </c>
      <c r="BB61" s="43">
        <f t="shared" si="141"/>
        <v>1.1039246750025624</v>
      </c>
      <c r="BC61" s="43">
        <f t="shared" si="141"/>
        <v>1.2419152593778826</v>
      </c>
      <c r="BD61" s="43">
        <f t="shared" si="141"/>
        <v>9.6315042069026857E-2</v>
      </c>
      <c r="BE61" s="17">
        <f t="shared" ref="BE61:BE83" si="151">BE4</f>
        <v>3.1636576692334391</v>
      </c>
      <c r="BF61" s="76">
        <f t="shared" si="142"/>
        <v>0.3489393576739438</v>
      </c>
      <c r="BK61" s="43">
        <f t="shared" si="143"/>
        <v>0</v>
      </c>
      <c r="BL61" s="43">
        <f t="shared" si="143"/>
        <v>0</v>
      </c>
      <c r="BM61" s="43">
        <f t="shared" si="143"/>
        <v>0</v>
      </c>
      <c r="BN61" s="43">
        <f t="shared" si="143"/>
        <v>0</v>
      </c>
      <c r="BO61" s="17">
        <f t="shared" ref="BO61:BO83" si="152">BO4</f>
        <v>1.9354323193646394</v>
      </c>
      <c r="BP61" s="76">
        <f t="shared" si="144"/>
        <v>0</v>
      </c>
      <c r="BU61" s="43">
        <f t="shared" si="145"/>
        <v>0</v>
      </c>
      <c r="BV61" s="43">
        <f t="shared" si="145"/>
        <v>0</v>
      </c>
      <c r="BW61" s="43">
        <f t="shared" si="145"/>
        <v>0</v>
      </c>
      <c r="BX61" s="43">
        <f t="shared" si="145"/>
        <v>0</v>
      </c>
      <c r="BY61" s="17">
        <f t="shared" ref="BY61:BY83" si="153">BY4</f>
        <v>1.9354323193646394</v>
      </c>
      <c r="BZ61" s="76">
        <f t="shared" si="146"/>
        <v>0</v>
      </c>
    </row>
    <row r="62" spans="2:78" ht="20.100000000000001" customHeight="1">
      <c r="E62" s="38">
        <v>24</v>
      </c>
      <c r="F62" s="20">
        <f t="shared" si="130"/>
        <v>0.47459999999999997</v>
      </c>
      <c r="G62" s="20">
        <f t="shared" si="131"/>
        <v>4.2281157030240379</v>
      </c>
      <c r="H62" s="29">
        <f t="shared" si="132"/>
        <v>42446.619718309856</v>
      </c>
      <c r="M62" s="43">
        <f t="shared" si="133"/>
        <v>0.53155852119480851</v>
      </c>
      <c r="N62" s="43">
        <f t="shared" si="133"/>
        <v>0</v>
      </c>
      <c r="O62" s="43">
        <f t="shared" si="133"/>
        <v>0.53155852119480851</v>
      </c>
      <c r="P62" s="43">
        <f t="shared" si="133"/>
        <v>0</v>
      </c>
      <c r="Q62" s="17">
        <f t="shared" si="147"/>
        <v>6.799888241535835</v>
      </c>
      <c r="R62" s="76">
        <f t="shared" si="134"/>
        <v>0</v>
      </c>
      <c r="W62" s="43">
        <f t="shared" si="135"/>
        <v>0.42454667177655497</v>
      </c>
      <c r="X62" s="43">
        <f t="shared" si="135"/>
        <v>0.84909334355310995</v>
      </c>
      <c r="Y62" s="43">
        <f t="shared" si="135"/>
        <v>1.273640015329665</v>
      </c>
      <c r="Z62" s="43">
        <f t="shared" si="135"/>
        <v>4.7739319653370096E-2</v>
      </c>
      <c r="AA62" s="17">
        <f t="shared" si="148"/>
        <v>6.3976115111076641</v>
      </c>
      <c r="AB62" s="76">
        <f t="shared" si="136"/>
        <v>0.13272036635530254</v>
      </c>
      <c r="AG62" s="43">
        <f t="shared" si="137"/>
        <v>0.32632917475743273</v>
      </c>
      <c r="AH62" s="43">
        <f t="shared" si="137"/>
        <v>1.3053166990297309</v>
      </c>
      <c r="AI62" s="43">
        <f t="shared" si="137"/>
        <v>1.6316458737871637</v>
      </c>
      <c r="AJ62" s="43">
        <f t="shared" si="137"/>
        <v>3.4081241105206293E-2</v>
      </c>
      <c r="AK62" s="17">
        <f t="shared" si="149"/>
        <v>5.7866348227881863</v>
      </c>
      <c r="AL62" s="76">
        <f t="shared" si="138"/>
        <v>0.22557440360488956</v>
      </c>
      <c r="AQ62" s="43">
        <f t="shared" si="139"/>
        <v>0.43624041177545847</v>
      </c>
      <c r="AR62" s="43">
        <f t="shared" si="139"/>
        <v>2.6174424706527506</v>
      </c>
      <c r="AS62" s="43">
        <f t="shared" si="139"/>
        <v>3.0536828824282094</v>
      </c>
      <c r="AT62" s="43">
        <f t="shared" si="139"/>
        <v>9.6982385071217078E-2</v>
      </c>
      <c r="AU62" s="17">
        <f t="shared" si="150"/>
        <v>6.4727233317013955</v>
      </c>
      <c r="AV62" s="76">
        <f t="shared" si="140"/>
        <v>0.40438040319649188</v>
      </c>
      <c r="BA62" s="43">
        <f t="shared" si="141"/>
        <v>0.26160796348472676</v>
      </c>
      <c r="BB62" s="43">
        <f t="shared" si="141"/>
        <v>2.0928637078778141</v>
      </c>
      <c r="BC62" s="43">
        <f t="shared" si="141"/>
        <v>2.3544716713625409</v>
      </c>
      <c r="BD62" s="43">
        <f t="shared" si="141"/>
        <v>7.2985962090151596E-2</v>
      </c>
      <c r="BE62" s="17">
        <f t="shared" si="151"/>
        <v>5.3057175285169142</v>
      </c>
      <c r="BF62" s="76">
        <f t="shared" si="142"/>
        <v>0.39445441575605772</v>
      </c>
      <c r="BK62" s="43">
        <f t="shared" si="143"/>
        <v>0.16796704317827893</v>
      </c>
      <c r="BL62" s="43">
        <f t="shared" si="143"/>
        <v>1.6796704317827893</v>
      </c>
      <c r="BM62" s="43">
        <f t="shared" si="143"/>
        <v>1.8476374749610682</v>
      </c>
      <c r="BN62" s="43">
        <f t="shared" si="143"/>
        <v>0.1068523770782045</v>
      </c>
      <c r="BO62" s="17">
        <f t="shared" si="152"/>
        <v>4.4981394305896849</v>
      </c>
      <c r="BP62" s="76">
        <f t="shared" si="144"/>
        <v>0.37341448785694764</v>
      </c>
      <c r="BU62" s="43">
        <f t="shared" si="145"/>
        <v>0.141698343656944</v>
      </c>
      <c r="BV62" s="43">
        <f t="shared" si="145"/>
        <v>1.7003801238833278</v>
      </c>
      <c r="BW62" s="43">
        <f t="shared" si="145"/>
        <v>1.8420784675402717</v>
      </c>
      <c r="BX62" s="43">
        <f t="shared" si="145"/>
        <v>0.10600698597559929</v>
      </c>
      <c r="BY62" s="17">
        <f t="shared" si="153"/>
        <v>4.2642341637743071</v>
      </c>
      <c r="BZ62" s="76">
        <f t="shared" si="146"/>
        <v>0.39875392827356088</v>
      </c>
    </row>
    <row r="63" spans="2:78" ht="20.100000000000001" customHeight="1">
      <c r="E63" s="38">
        <v>26</v>
      </c>
      <c r="F63" s="20">
        <f t="shared" si="130"/>
        <v>0.51460000000000006</v>
      </c>
      <c r="G63" s="20">
        <f t="shared" si="131"/>
        <v>4.5844676375393387</v>
      </c>
      <c r="H63" s="29">
        <f t="shared" si="132"/>
        <v>46024.084507042258</v>
      </c>
      <c r="M63" s="43">
        <f t="shared" si="133"/>
        <v>0.58084516402972253</v>
      </c>
      <c r="N63" s="43">
        <f t="shared" si="133"/>
        <v>0</v>
      </c>
      <c r="O63" s="43">
        <f t="shared" si="133"/>
        <v>0.58084516402972253</v>
      </c>
      <c r="P63" s="43">
        <f t="shared" si="133"/>
        <v>0</v>
      </c>
      <c r="Q63" s="17">
        <f t="shared" si="147"/>
        <v>8.7967021594884383</v>
      </c>
      <c r="R63" s="76">
        <f t="shared" si="134"/>
        <v>0</v>
      </c>
      <c r="W63" s="43">
        <f t="shared" si="135"/>
        <v>0.54364413573726489</v>
      </c>
      <c r="X63" s="43">
        <f t="shared" si="135"/>
        <v>1.0872882714745298</v>
      </c>
      <c r="Y63" s="43">
        <f t="shared" si="135"/>
        <v>1.630932407211795</v>
      </c>
      <c r="Z63" s="43">
        <f t="shared" si="135"/>
        <v>5.9594022228438723E-2</v>
      </c>
      <c r="AA63" s="17">
        <f t="shared" si="148"/>
        <v>8.6765339000228554</v>
      </c>
      <c r="AB63" s="76">
        <f t="shared" si="136"/>
        <v>0.12531366603335298</v>
      </c>
      <c r="AG63" s="43">
        <f t="shared" si="137"/>
        <v>0.42699132614315988</v>
      </c>
      <c r="AH63" s="43">
        <f t="shared" si="137"/>
        <v>1.7079653045726395</v>
      </c>
      <c r="AI63" s="43">
        <f t="shared" si="137"/>
        <v>2.1349566307157994</v>
      </c>
      <c r="AJ63" s="43">
        <f t="shared" si="137"/>
        <v>5.3177318771388565E-2</v>
      </c>
      <c r="AK63" s="17">
        <f t="shared" si="149"/>
        <v>8.1161770965256022</v>
      </c>
      <c r="AL63" s="76">
        <f t="shared" si="138"/>
        <v>0.21043962992180032</v>
      </c>
      <c r="AQ63" s="43">
        <f t="shared" si="139"/>
        <v>0.54492464187794021</v>
      </c>
      <c r="AR63" s="43">
        <f t="shared" si="139"/>
        <v>3.2695478512676406</v>
      </c>
      <c r="AS63" s="43">
        <f t="shared" si="139"/>
        <v>3.8144724931455807</v>
      </c>
      <c r="AT63" s="43">
        <f t="shared" si="139"/>
        <v>9.3391568379146667E-2</v>
      </c>
      <c r="AU63" s="17">
        <f t="shared" si="150"/>
        <v>8.8609632608069315</v>
      </c>
      <c r="AV63" s="76">
        <f t="shared" si="140"/>
        <v>0.36898334357498469</v>
      </c>
      <c r="BA63" s="43">
        <f t="shared" si="141"/>
        <v>0.3831463128418276</v>
      </c>
      <c r="BB63" s="43">
        <f t="shared" si="141"/>
        <v>3.0651705027346208</v>
      </c>
      <c r="BC63" s="43">
        <f t="shared" si="141"/>
        <v>3.4483168155764483</v>
      </c>
      <c r="BD63" s="43">
        <f t="shared" si="141"/>
        <v>9.2513776536397765E-2</v>
      </c>
      <c r="BE63" s="17">
        <f t="shared" si="151"/>
        <v>7.7209713234168742</v>
      </c>
      <c r="BF63" s="76">
        <f t="shared" si="142"/>
        <v>0.39699286195226358</v>
      </c>
      <c r="BK63" s="43">
        <f t="shared" si="143"/>
        <v>0.26565489929487507</v>
      </c>
      <c r="BL63" s="43">
        <f t="shared" si="143"/>
        <v>2.6565489929487507</v>
      </c>
      <c r="BM63" s="43">
        <f t="shared" si="143"/>
        <v>2.9222038922436258</v>
      </c>
      <c r="BN63" s="43">
        <f t="shared" si="143"/>
        <v>9.9188969730971799E-2</v>
      </c>
      <c r="BO63" s="17">
        <f t="shared" si="152"/>
        <v>6.874010008039142</v>
      </c>
      <c r="BP63" s="76">
        <f t="shared" si="144"/>
        <v>0.38646277643499521</v>
      </c>
      <c r="BU63" s="43">
        <f t="shared" si="145"/>
        <v>0.21311317306807165</v>
      </c>
      <c r="BV63" s="43">
        <f t="shared" si="145"/>
        <v>2.5573580768168598</v>
      </c>
      <c r="BW63" s="43">
        <f t="shared" si="145"/>
        <v>2.7704712498849311</v>
      </c>
      <c r="BX63" s="43">
        <f t="shared" si="145"/>
        <v>0.18347371353128811</v>
      </c>
      <c r="BY63" s="17">
        <f t="shared" si="153"/>
        <v>6.357993364451648</v>
      </c>
      <c r="BZ63" s="76">
        <f t="shared" si="146"/>
        <v>0.40222723274852329</v>
      </c>
    </row>
    <row r="64" spans="2:78" ht="20.100000000000001" customHeight="1">
      <c r="E64" s="38">
        <v>28</v>
      </c>
      <c r="F64" s="20">
        <f t="shared" si="130"/>
        <v>0.55460000000000009</v>
      </c>
      <c r="G64" s="20">
        <f t="shared" si="131"/>
        <v>4.9408195720546395</v>
      </c>
      <c r="H64" s="29">
        <f t="shared" si="132"/>
        <v>49601.549295774654</v>
      </c>
      <c r="M64" s="43">
        <f t="shared" si="133"/>
        <v>0.69605745204899105</v>
      </c>
      <c r="N64" s="43">
        <f t="shared" si="133"/>
        <v>0</v>
      </c>
      <c r="O64" s="43">
        <f t="shared" si="133"/>
        <v>0.69605745204899105</v>
      </c>
      <c r="P64" s="43">
        <f t="shared" si="133"/>
        <v>0</v>
      </c>
      <c r="Q64" s="17">
        <f t="shared" si="147"/>
        <v>11.358294137858199</v>
      </c>
      <c r="R64" s="76">
        <f t="shared" si="134"/>
        <v>0</v>
      </c>
      <c r="W64" s="43">
        <f t="shared" si="135"/>
        <v>0.58922341480391849</v>
      </c>
      <c r="X64" s="43">
        <f t="shared" si="135"/>
        <v>1.178446829607837</v>
      </c>
      <c r="Y64" s="43">
        <f t="shared" si="135"/>
        <v>1.7676702444117556</v>
      </c>
      <c r="Z64" s="43">
        <f t="shared" si="135"/>
        <v>6.1812461984231612E-2</v>
      </c>
      <c r="AA64" s="17">
        <f t="shared" si="148"/>
        <v>10.86679854874833</v>
      </c>
      <c r="AB64" s="76">
        <f t="shared" si="136"/>
        <v>0.10844471113744664</v>
      </c>
      <c r="AG64" s="43">
        <f t="shared" si="137"/>
        <v>0.53699069467565952</v>
      </c>
      <c r="AH64" s="43">
        <f t="shared" si="137"/>
        <v>2.1479627787026381</v>
      </c>
      <c r="AI64" s="43">
        <f t="shared" si="137"/>
        <v>2.6849534733782972</v>
      </c>
      <c r="AJ64" s="43">
        <f t="shared" si="137"/>
        <v>0.11844579255505644</v>
      </c>
      <c r="AK64" s="17">
        <f t="shared" si="149"/>
        <v>10.569970607043677</v>
      </c>
      <c r="AL64" s="76">
        <f t="shared" si="138"/>
        <v>0.2032136945840953</v>
      </c>
      <c r="AQ64" s="43">
        <f t="shared" si="139"/>
        <v>0.66487688462623695</v>
      </c>
      <c r="AR64" s="43">
        <f t="shared" si="139"/>
        <v>3.9892613077574213</v>
      </c>
      <c r="AS64" s="43">
        <f t="shared" si="139"/>
        <v>4.654138192383658</v>
      </c>
      <c r="AT64" s="43">
        <f t="shared" si="139"/>
        <v>8.6617595743191861E-2</v>
      </c>
      <c r="AU64" s="17">
        <f t="shared" si="150"/>
        <v>11.537677961706809</v>
      </c>
      <c r="AV64" s="76">
        <f t="shared" si="140"/>
        <v>0.34575946052556278</v>
      </c>
      <c r="BA64" s="43">
        <f t="shared" si="141"/>
        <v>0.49056505336426248</v>
      </c>
      <c r="BB64" s="43">
        <f t="shared" si="141"/>
        <v>3.9245204269140999</v>
      </c>
      <c r="BC64" s="43">
        <f t="shared" si="141"/>
        <v>4.4150854802783623</v>
      </c>
      <c r="BD64" s="43">
        <f t="shared" si="141"/>
        <v>0.1274408217456795</v>
      </c>
      <c r="BE64" s="17">
        <f t="shared" si="151"/>
        <v>10.247401488822636</v>
      </c>
      <c r="BF64" s="76">
        <f t="shared" si="142"/>
        <v>0.38297713144105605</v>
      </c>
      <c r="BK64" s="43">
        <f t="shared" si="143"/>
        <v>0.38601227368347069</v>
      </c>
      <c r="BL64" s="43">
        <f t="shared" si="143"/>
        <v>3.8601227368347066</v>
      </c>
      <c r="BM64" s="43">
        <f t="shared" si="143"/>
        <v>4.2461350105181772</v>
      </c>
      <c r="BN64" s="43">
        <f t="shared" si="143"/>
        <v>0.1304948247860559</v>
      </c>
      <c r="BO64" s="17">
        <f t="shared" si="152"/>
        <v>9.5588250170091342</v>
      </c>
      <c r="BP64" s="76">
        <f t="shared" si="144"/>
        <v>0.40382816193056564</v>
      </c>
      <c r="BU64" s="43">
        <f t="shared" si="145"/>
        <v>0.33514469860467921</v>
      </c>
      <c r="BV64" s="43">
        <f t="shared" si="145"/>
        <v>4.0217363832561501</v>
      </c>
      <c r="BW64" s="43">
        <f t="shared" si="145"/>
        <v>4.3568810818608288</v>
      </c>
      <c r="BX64" s="43">
        <f t="shared" si="145"/>
        <v>0.12966245434644419</v>
      </c>
      <c r="BY64" s="17">
        <f t="shared" si="153"/>
        <v>9.1381176633193437</v>
      </c>
      <c r="BZ64" s="76">
        <f t="shared" si="146"/>
        <v>0.44010555909118032</v>
      </c>
    </row>
    <row r="65" spans="5:78" ht="20.100000000000001" customHeight="1">
      <c r="E65" s="38">
        <v>30</v>
      </c>
      <c r="F65" s="20">
        <f t="shared" si="130"/>
        <v>0.59460000000000002</v>
      </c>
      <c r="G65" s="20">
        <f t="shared" si="131"/>
        <v>5.2971715065699394</v>
      </c>
      <c r="H65" s="29">
        <f t="shared" si="132"/>
        <v>53179.014084507042</v>
      </c>
      <c r="M65" s="43">
        <f t="shared" si="133"/>
        <v>0.85366963230616377</v>
      </c>
      <c r="N65" s="43">
        <f t="shared" si="133"/>
        <v>0</v>
      </c>
      <c r="O65" s="43">
        <f t="shared" si="133"/>
        <v>0.85366963230616377</v>
      </c>
      <c r="P65" s="43">
        <f t="shared" si="133"/>
        <v>0</v>
      </c>
      <c r="Q65" s="17">
        <f t="shared" si="147"/>
        <v>14.597175742623469</v>
      </c>
      <c r="R65" s="76">
        <f t="shared" si="134"/>
        <v>0</v>
      </c>
      <c r="W65" s="43">
        <f t="shared" si="135"/>
        <v>0.75841720650073929</v>
      </c>
      <c r="X65" s="43">
        <f t="shared" si="135"/>
        <v>1.5168344130014786</v>
      </c>
      <c r="Y65" s="43">
        <f t="shared" si="135"/>
        <v>2.2752516195022179</v>
      </c>
      <c r="Z65" s="43">
        <f t="shared" si="135"/>
        <v>9.1295170894696173E-2</v>
      </c>
      <c r="AA65" s="17">
        <f t="shared" si="148"/>
        <v>14.038071693805835</v>
      </c>
      <c r="AB65" s="76">
        <f t="shared" si="136"/>
        <v>0.10805147929759949</v>
      </c>
      <c r="AG65" s="43">
        <f t="shared" si="137"/>
        <v>0.75160144857667077</v>
      </c>
      <c r="AH65" s="43">
        <f t="shared" si="137"/>
        <v>3.0064057943066831</v>
      </c>
      <c r="AI65" s="43">
        <f t="shared" si="137"/>
        <v>3.758007242883354</v>
      </c>
      <c r="AJ65" s="43">
        <f t="shared" si="137"/>
        <v>0.12603980487546895</v>
      </c>
      <c r="AK65" s="17">
        <f t="shared" si="149"/>
        <v>13.864590827594691</v>
      </c>
      <c r="AL65" s="76">
        <f t="shared" si="138"/>
        <v>0.21684057118534175</v>
      </c>
      <c r="AQ65" s="43">
        <f t="shared" si="139"/>
        <v>0.81311299042432472</v>
      </c>
      <c r="AR65" s="43">
        <f t="shared" si="139"/>
        <v>4.8786779425459486</v>
      </c>
      <c r="AS65" s="43">
        <f t="shared" si="139"/>
        <v>5.6917909329702727</v>
      </c>
      <c r="AT65" s="43">
        <f t="shared" si="139"/>
        <v>0.13737821384090049</v>
      </c>
      <c r="AU65" s="17">
        <f t="shared" si="150"/>
        <v>14.509939649900151</v>
      </c>
      <c r="AV65" s="76">
        <f t="shared" si="140"/>
        <v>0.33623006437380465</v>
      </c>
      <c r="BA65" s="43">
        <f t="shared" si="141"/>
        <v>0.70871272176271416</v>
      </c>
      <c r="BB65" s="43">
        <f t="shared" si="141"/>
        <v>5.6697017741017133</v>
      </c>
      <c r="BC65" s="43">
        <f t="shared" si="141"/>
        <v>6.3784144958644271</v>
      </c>
      <c r="BD65" s="43">
        <f t="shared" si="141"/>
        <v>0.14002677003656788</v>
      </c>
      <c r="BE65" s="17">
        <f t="shared" si="151"/>
        <v>13.641543999608933</v>
      </c>
      <c r="BF65" s="76">
        <f t="shared" si="142"/>
        <v>0.41562023875481019</v>
      </c>
      <c r="BK65" s="43">
        <f t="shared" si="143"/>
        <v>0.51477802888803448</v>
      </c>
      <c r="BL65" s="43">
        <f t="shared" si="143"/>
        <v>5.1477802888803446</v>
      </c>
      <c r="BM65" s="43">
        <f t="shared" si="143"/>
        <v>5.6625583177683803</v>
      </c>
      <c r="BN65" s="43">
        <f t="shared" si="143"/>
        <v>0.17860507298506606</v>
      </c>
      <c r="BO65" s="17">
        <f t="shared" si="152"/>
        <v>12.42222133995346</v>
      </c>
      <c r="BP65" s="76">
        <f t="shared" si="144"/>
        <v>0.41440094714168335</v>
      </c>
      <c r="BU65" s="43">
        <f t="shared" si="145"/>
        <v>0.45322962864785166</v>
      </c>
      <c r="BV65" s="43">
        <f t="shared" si="145"/>
        <v>5.438755543774219</v>
      </c>
      <c r="BW65" s="43">
        <f t="shared" si="145"/>
        <v>5.8919851724220713</v>
      </c>
      <c r="BX65" s="43">
        <f t="shared" si="145"/>
        <v>0.19017525190774329</v>
      </c>
      <c r="BY65" s="17">
        <f t="shared" si="153"/>
        <v>11.994962749456297</v>
      </c>
      <c r="BZ65" s="76">
        <f t="shared" si="146"/>
        <v>0.45341996114333449</v>
      </c>
    </row>
    <row r="66" spans="5:78" ht="20.100000000000001" customHeight="1">
      <c r="E66" s="38">
        <v>32</v>
      </c>
      <c r="F66" s="20">
        <f t="shared" si="130"/>
        <v>0.63460000000000005</v>
      </c>
      <c r="G66" s="20">
        <f t="shared" si="131"/>
        <v>5.6535234410852402</v>
      </c>
      <c r="H66" s="29">
        <f t="shared" si="132"/>
        <v>56756.478873239437</v>
      </c>
      <c r="M66" s="43">
        <f t="shared" si="133"/>
        <v>1.1387565091133047</v>
      </c>
      <c r="N66" s="43">
        <f t="shared" si="133"/>
        <v>0</v>
      </c>
      <c r="O66" s="43">
        <f t="shared" si="133"/>
        <v>1.1387565091133047</v>
      </c>
      <c r="P66" s="43">
        <f t="shared" si="133"/>
        <v>0</v>
      </c>
      <c r="Q66" s="17">
        <f t="shared" si="147"/>
        <v>18.671299391221677</v>
      </c>
      <c r="R66" s="76">
        <f t="shared" si="134"/>
        <v>0</v>
      </c>
      <c r="W66" s="43">
        <f t="shared" si="135"/>
        <v>0.95107517623833759</v>
      </c>
      <c r="X66" s="43">
        <f t="shared" si="135"/>
        <v>1.9021503524766752</v>
      </c>
      <c r="Y66" s="43">
        <f t="shared" si="135"/>
        <v>2.8532255287150128</v>
      </c>
      <c r="Z66" s="43">
        <f t="shared" si="135"/>
        <v>0.10873949331026599</v>
      </c>
      <c r="AA66" s="17">
        <f t="shared" si="148"/>
        <v>17.812031562786832</v>
      </c>
      <c r="AB66" s="76">
        <f t="shared" si="136"/>
        <v>0.10679019660231664</v>
      </c>
      <c r="AG66" s="43">
        <f t="shared" si="137"/>
        <v>0.81886579102383394</v>
      </c>
      <c r="AH66" s="43">
        <f t="shared" si="137"/>
        <v>3.2754631640953358</v>
      </c>
      <c r="AI66" s="43">
        <f t="shared" si="137"/>
        <v>4.0943289551191695</v>
      </c>
      <c r="AJ66" s="43">
        <f t="shared" si="137"/>
        <v>0.20267360346264091</v>
      </c>
      <c r="AK66" s="17">
        <f t="shared" si="149"/>
        <v>16.908173398234052</v>
      </c>
      <c r="AL66" s="76">
        <f t="shared" si="138"/>
        <v>0.19372069867922201</v>
      </c>
      <c r="AQ66" s="43">
        <f t="shared" si="139"/>
        <v>0.67822396179097966</v>
      </c>
      <c r="AR66" s="43">
        <f t="shared" si="139"/>
        <v>4.0693437707458777</v>
      </c>
      <c r="AS66" s="43">
        <f t="shared" si="139"/>
        <v>4.747567732536857</v>
      </c>
      <c r="AT66" s="43">
        <f t="shared" si="139"/>
        <v>0.23450560083126554</v>
      </c>
      <c r="AU66" s="17">
        <f t="shared" si="150"/>
        <v>17.56015642093146</v>
      </c>
      <c r="AV66" s="76">
        <f t="shared" si="140"/>
        <v>0.23173733042009109</v>
      </c>
      <c r="BA66" s="43">
        <f t="shared" si="141"/>
        <v>0.77580763632722527</v>
      </c>
      <c r="BB66" s="43">
        <f t="shared" si="141"/>
        <v>6.2064610906178022</v>
      </c>
      <c r="BC66" s="43">
        <f t="shared" si="141"/>
        <v>6.9822687269450272</v>
      </c>
      <c r="BD66" s="43">
        <f t="shared" si="141"/>
        <v>0.28800410538882659</v>
      </c>
      <c r="BE66" s="17">
        <f t="shared" si="151"/>
        <v>16.756325226589183</v>
      </c>
      <c r="BF66" s="76">
        <f t="shared" si="142"/>
        <v>0.37039511985416101</v>
      </c>
      <c r="BK66" s="43">
        <f t="shared" si="143"/>
        <v>0.66492081069366993</v>
      </c>
      <c r="BL66" s="43">
        <f t="shared" si="143"/>
        <v>6.6492081069366993</v>
      </c>
      <c r="BM66" s="43">
        <f t="shared" si="143"/>
        <v>7.3141289176303692</v>
      </c>
      <c r="BN66" s="43">
        <f t="shared" si="143"/>
        <v>0.22876305052136775</v>
      </c>
      <c r="BO66" s="17">
        <f t="shared" si="152"/>
        <v>15.693388025075111</v>
      </c>
      <c r="BP66" s="76">
        <f t="shared" si="144"/>
        <v>0.42369487686868529</v>
      </c>
      <c r="BU66" s="43">
        <f t="shared" si="145"/>
        <v>0.57648668159123517</v>
      </c>
      <c r="BV66" s="43">
        <f t="shared" si="145"/>
        <v>6.9178401790948216</v>
      </c>
      <c r="BW66" s="43">
        <f t="shared" si="145"/>
        <v>7.4943268606860567</v>
      </c>
      <c r="BX66" s="43">
        <f t="shared" si="145"/>
        <v>0.25215089124450657</v>
      </c>
      <c r="BY66" s="17">
        <f t="shared" si="153"/>
        <v>15.198073750900189</v>
      </c>
      <c r="BZ66" s="76">
        <f t="shared" si="146"/>
        <v>0.45517874781237161</v>
      </c>
    </row>
    <row r="67" spans="5:78" ht="20.100000000000001" customHeight="1">
      <c r="E67" s="38">
        <v>34</v>
      </c>
      <c r="F67" s="20">
        <f t="shared" si="130"/>
        <v>0.67460000000000009</v>
      </c>
      <c r="G67" s="20">
        <f t="shared" si="131"/>
        <v>6.0098753756005401</v>
      </c>
      <c r="H67" s="29">
        <f t="shared" si="132"/>
        <v>60333.94366197184</v>
      </c>
      <c r="M67" s="43">
        <f t="shared" si="133"/>
        <v>1.4768119072951791</v>
      </c>
      <c r="N67" s="43">
        <f t="shared" si="133"/>
        <v>0</v>
      </c>
      <c r="O67" s="43">
        <f t="shared" si="133"/>
        <v>1.4768119072951791</v>
      </c>
      <c r="P67" s="43">
        <f t="shared" si="133"/>
        <v>0</v>
      </c>
      <c r="Q67" s="17">
        <f t="shared" si="147"/>
        <v>22.82295134014112</v>
      </c>
      <c r="R67" s="76">
        <f t="shared" si="134"/>
        <v>0</v>
      </c>
      <c r="W67" s="43">
        <f t="shared" si="135"/>
        <v>1.2710428867930461</v>
      </c>
      <c r="X67" s="43">
        <f t="shared" si="135"/>
        <v>2.5420857735860922</v>
      </c>
      <c r="Y67" s="43">
        <f t="shared" si="135"/>
        <v>3.8131286603791383</v>
      </c>
      <c r="Z67" s="43">
        <f t="shared" si="135"/>
        <v>0.10512021185617496</v>
      </c>
      <c r="AA67" s="17">
        <f t="shared" si="148"/>
        <v>22.588424342544993</v>
      </c>
      <c r="AB67" s="76">
        <f t="shared" si="136"/>
        <v>0.11253931372265341</v>
      </c>
      <c r="AG67" s="43">
        <f t="shared" si="137"/>
        <v>1.0679661452885689</v>
      </c>
      <c r="AH67" s="43">
        <f t="shared" si="137"/>
        <v>4.2718645811542757</v>
      </c>
      <c r="AI67" s="43">
        <f t="shared" si="137"/>
        <v>5.3398307264428446</v>
      </c>
      <c r="AJ67" s="43">
        <f t="shared" si="137"/>
        <v>0.16112342817235328</v>
      </c>
      <c r="AK67" s="17">
        <f t="shared" si="149"/>
        <v>21.430266329724638</v>
      </c>
      <c r="AL67" s="76">
        <f t="shared" si="138"/>
        <v>0.19933791374440496</v>
      </c>
      <c r="AQ67" s="43">
        <f t="shared" si="139"/>
        <v>0.85993832231973633</v>
      </c>
      <c r="AR67" s="43">
        <f t="shared" si="139"/>
        <v>5.159629933918418</v>
      </c>
      <c r="AS67" s="43">
        <f t="shared" si="139"/>
        <v>6.0195682562381538</v>
      </c>
      <c r="AT67" s="43">
        <f t="shared" si="139"/>
        <v>0.39995020342466092</v>
      </c>
      <c r="AU67" s="17">
        <f t="shared" si="150"/>
        <v>19.365849671872361</v>
      </c>
      <c r="AV67" s="76">
        <f t="shared" si="140"/>
        <v>0.26642930836194839</v>
      </c>
      <c r="BA67" s="43">
        <f t="shared" si="141"/>
        <v>0.7131660123476844</v>
      </c>
      <c r="BB67" s="43">
        <f t="shared" si="141"/>
        <v>5.7053280987814752</v>
      </c>
      <c r="BC67" s="43">
        <f t="shared" si="141"/>
        <v>6.41849411112916</v>
      </c>
      <c r="BD67" s="43">
        <f t="shared" si="141"/>
        <v>0.35594344553241547</v>
      </c>
      <c r="BE67" s="17">
        <f t="shared" si="151"/>
        <v>19.739355631006923</v>
      </c>
      <c r="BF67" s="76">
        <f t="shared" si="142"/>
        <v>0.28903314806383279</v>
      </c>
      <c r="BK67" s="43">
        <f t="shared" si="143"/>
        <v>0.66326123530104786</v>
      </c>
      <c r="BL67" s="43">
        <f t="shared" si="143"/>
        <v>6.6326123530104777</v>
      </c>
      <c r="BM67" s="43">
        <f t="shared" si="143"/>
        <v>7.295873588311526</v>
      </c>
      <c r="BN67" s="43">
        <f t="shared" si="143"/>
        <v>0.46554218334860192</v>
      </c>
      <c r="BO67" s="17">
        <f t="shared" si="152"/>
        <v>18.669507166664118</v>
      </c>
      <c r="BP67" s="76">
        <f t="shared" si="144"/>
        <v>0.35526445844556259</v>
      </c>
      <c r="BU67" s="43">
        <f t="shared" si="145"/>
        <v>0.58002094799146586</v>
      </c>
      <c r="BV67" s="43">
        <f t="shared" si="145"/>
        <v>6.9602513758975899</v>
      </c>
      <c r="BW67" s="43">
        <f t="shared" si="145"/>
        <v>7.5402723238890559</v>
      </c>
      <c r="BX67" s="43">
        <f t="shared" si="145"/>
        <v>0.61979726636469179</v>
      </c>
      <c r="BY67" s="17">
        <f t="shared" si="153"/>
        <v>18.006461704324465</v>
      </c>
      <c r="BZ67" s="76">
        <f t="shared" si="146"/>
        <v>0.3865418698125464</v>
      </c>
    </row>
    <row r="68" spans="5:78" ht="20.100000000000001" customHeight="1">
      <c r="E68" s="38">
        <v>36</v>
      </c>
      <c r="F68" s="20">
        <f t="shared" si="130"/>
        <v>0.71460000000000001</v>
      </c>
      <c r="G68" s="20">
        <f t="shared" si="131"/>
        <v>6.36622731011584</v>
      </c>
      <c r="H68" s="29">
        <f t="shared" si="132"/>
        <v>63911.408450704221</v>
      </c>
      <c r="M68" s="43">
        <f t="shared" si="133"/>
        <v>1.4804503068924555</v>
      </c>
      <c r="N68" s="43">
        <f t="shared" si="133"/>
        <v>0</v>
      </c>
      <c r="O68" s="43">
        <f t="shared" si="133"/>
        <v>1.4804503068924555</v>
      </c>
      <c r="P68" s="43">
        <f t="shared" si="133"/>
        <v>0</v>
      </c>
      <c r="Q68" s="17">
        <f t="shared" si="147"/>
        <v>21.607959069531034</v>
      </c>
      <c r="R68" s="76">
        <f t="shared" si="134"/>
        <v>0</v>
      </c>
      <c r="W68" s="43">
        <f t="shared" si="135"/>
        <v>1.2700738293847507</v>
      </c>
      <c r="X68" s="43">
        <f t="shared" si="135"/>
        <v>2.5401476587695013</v>
      </c>
      <c r="Y68" s="43">
        <f t="shared" si="135"/>
        <v>3.810221488154252</v>
      </c>
      <c r="Z68" s="43">
        <f t="shared" si="135"/>
        <v>0.21668037854581351</v>
      </c>
      <c r="AA68" s="17">
        <f t="shared" si="148"/>
        <v>22.053643659720457</v>
      </c>
      <c r="AB68" s="76">
        <f t="shared" si="136"/>
        <v>0.11518040728158292</v>
      </c>
      <c r="AG68" s="43">
        <f t="shared" si="137"/>
        <v>1.0699040884485465</v>
      </c>
      <c r="AH68" s="43">
        <f t="shared" si="137"/>
        <v>4.2796163537941858</v>
      </c>
      <c r="AI68" s="43">
        <f t="shared" si="137"/>
        <v>5.3495204422427323</v>
      </c>
      <c r="AJ68" s="43">
        <f t="shared" si="137"/>
        <v>0.48864425939372425</v>
      </c>
      <c r="AK68" s="17">
        <f t="shared" si="149"/>
        <v>22.36854821572302</v>
      </c>
      <c r="AL68" s="76">
        <f t="shared" si="138"/>
        <v>0.19132293756936855</v>
      </c>
      <c r="AQ68" s="43">
        <f t="shared" si="139"/>
        <v>0.98222523946158735</v>
      </c>
      <c r="AR68" s="43">
        <f t="shared" si="139"/>
        <v>5.8933514367695246</v>
      </c>
      <c r="AS68" s="43">
        <f t="shared" si="139"/>
        <v>6.8755766762311108</v>
      </c>
      <c r="AT68" s="43">
        <f t="shared" si="139"/>
        <v>0.54414074850789462</v>
      </c>
      <c r="AU68" s="17">
        <f t="shared" si="150"/>
        <v>22.258417660618296</v>
      </c>
      <c r="AV68" s="76">
        <f t="shared" si="140"/>
        <v>0.26476955939220248</v>
      </c>
      <c r="BA68" s="43">
        <f t="shared" si="141"/>
        <v>0.86114346594938063</v>
      </c>
      <c r="BB68" s="43">
        <f t="shared" si="141"/>
        <v>6.889147727595045</v>
      </c>
      <c r="BC68" s="43">
        <f t="shared" si="141"/>
        <v>7.7502911935444256</v>
      </c>
      <c r="BD68" s="43">
        <f t="shared" si="141"/>
        <v>0.30690204206250793</v>
      </c>
      <c r="BE68" s="17">
        <f t="shared" si="151"/>
        <v>23.075792874286147</v>
      </c>
      <c r="BF68" s="76">
        <f t="shared" si="142"/>
        <v>0.29854435620592568</v>
      </c>
      <c r="BK68" s="43">
        <f t="shared" si="143"/>
        <v>0.68265673200868426</v>
      </c>
      <c r="BL68" s="43">
        <f t="shared" si="143"/>
        <v>6.8265673200868431</v>
      </c>
      <c r="BM68" s="43">
        <f t="shared" si="143"/>
        <v>7.5092240520955276</v>
      </c>
      <c r="BN68" s="43">
        <f t="shared" si="143"/>
        <v>0.58707277416622805</v>
      </c>
      <c r="BO68" s="17">
        <f t="shared" si="152"/>
        <v>21.110650781636277</v>
      </c>
      <c r="BP68" s="76">
        <f t="shared" si="144"/>
        <v>0.32337076628756201</v>
      </c>
      <c r="BU68" s="43">
        <f t="shared" si="145"/>
        <v>0.65526921410681283</v>
      </c>
      <c r="BV68" s="43">
        <f t="shared" si="145"/>
        <v>7.8632305692817539</v>
      </c>
      <c r="BW68" s="43">
        <f t="shared" si="145"/>
        <v>8.5184997833885667</v>
      </c>
      <c r="BX68" s="43">
        <f t="shared" si="145"/>
        <v>0.81796429075929455</v>
      </c>
      <c r="BY68" s="17">
        <f t="shared" si="153"/>
        <v>21.28617135383443</v>
      </c>
      <c r="BZ68" s="76">
        <f t="shared" si="146"/>
        <v>0.36940558443194599</v>
      </c>
    </row>
    <row r="69" spans="5:78" ht="20.100000000000001" customHeight="1">
      <c r="E69" s="38">
        <v>38</v>
      </c>
      <c r="F69" s="20">
        <f t="shared" si="130"/>
        <v>0.75460000000000005</v>
      </c>
      <c r="G69" s="20">
        <f t="shared" si="131"/>
        <v>6.7225792446311408</v>
      </c>
      <c r="H69" s="29">
        <f t="shared" si="132"/>
        <v>67488.873239436623</v>
      </c>
      <c r="M69" s="43">
        <f t="shared" si="133"/>
        <v>1.5643490913426192</v>
      </c>
      <c r="N69" s="43">
        <f t="shared" si="133"/>
        <v>0</v>
      </c>
      <c r="O69" s="43">
        <f t="shared" si="133"/>
        <v>1.5643490913426192</v>
      </c>
      <c r="P69" s="43">
        <f t="shared" si="133"/>
        <v>0</v>
      </c>
      <c r="Q69" s="17">
        <f t="shared" si="147"/>
        <v>27.216351447881607</v>
      </c>
      <c r="R69" s="76">
        <f t="shared" si="134"/>
        <v>0</v>
      </c>
      <c r="W69" s="43">
        <f t="shared" si="135"/>
        <v>1.4656543686057337</v>
      </c>
      <c r="X69" s="43">
        <f t="shared" si="135"/>
        <v>2.9313087372114675</v>
      </c>
      <c r="Y69" s="43">
        <f t="shared" si="135"/>
        <v>4.3969631058172016</v>
      </c>
      <c r="Z69" s="43">
        <f t="shared" si="135"/>
        <v>0.31245119247508668</v>
      </c>
      <c r="AA69" s="17">
        <f t="shared" si="148"/>
        <v>27.878929390366515</v>
      </c>
      <c r="AB69" s="76">
        <f t="shared" si="136"/>
        <v>0.10514423621390472</v>
      </c>
      <c r="AG69" s="43">
        <f t="shared" si="137"/>
        <v>1.1159889040692288</v>
      </c>
      <c r="AH69" s="43">
        <f t="shared" si="137"/>
        <v>4.4639556162769152</v>
      </c>
      <c r="AI69" s="43">
        <f t="shared" si="137"/>
        <v>5.5799445203461442</v>
      </c>
      <c r="AJ69" s="43">
        <f t="shared" si="137"/>
        <v>0.50006976248650559</v>
      </c>
      <c r="AK69" s="17">
        <f t="shared" si="149"/>
        <v>26.428147106515773</v>
      </c>
      <c r="AL69" s="76">
        <f t="shared" si="138"/>
        <v>0.16890914063272872</v>
      </c>
      <c r="AQ69" s="43">
        <f t="shared" si="139"/>
        <v>1.0120390767394722</v>
      </c>
      <c r="AR69" s="43">
        <f t="shared" si="139"/>
        <v>6.0722344604368326</v>
      </c>
      <c r="AS69" s="43">
        <f t="shared" si="139"/>
        <v>7.0842735371763048</v>
      </c>
      <c r="AT69" s="43">
        <f t="shared" si="139"/>
        <v>0.72239275374500023</v>
      </c>
      <c r="AU69" s="17">
        <f t="shared" si="150"/>
        <v>26.08976632243326</v>
      </c>
      <c r="AV69" s="76">
        <f t="shared" si="140"/>
        <v>0.23274391902911096</v>
      </c>
      <c r="BA69" s="43">
        <f t="shared" si="141"/>
        <v>0.88322128439625969</v>
      </c>
      <c r="BB69" s="43">
        <f t="shared" si="141"/>
        <v>7.0657702751700775</v>
      </c>
      <c r="BC69" s="43">
        <f t="shared" si="141"/>
        <v>7.9489915595663367</v>
      </c>
      <c r="BD69" s="43">
        <f t="shared" si="141"/>
        <v>0.7716104367527461</v>
      </c>
      <c r="BE69" s="17">
        <f t="shared" si="151"/>
        <v>24.894289300824415</v>
      </c>
      <c r="BF69" s="76">
        <f t="shared" si="142"/>
        <v>0.28383096981748673</v>
      </c>
      <c r="BK69" s="43">
        <f t="shared" si="143"/>
        <v>0.76908817388016959</v>
      </c>
      <c r="BL69" s="43">
        <f t="shared" si="143"/>
        <v>7.6908817388016946</v>
      </c>
      <c r="BM69" s="43">
        <f t="shared" si="143"/>
        <v>8.4599699126818635</v>
      </c>
      <c r="BN69" s="43">
        <f t="shared" si="143"/>
        <v>0.52160355539220804</v>
      </c>
      <c r="BO69" s="17">
        <f t="shared" si="152"/>
        <v>25.165804420986415</v>
      </c>
      <c r="BP69" s="76">
        <f t="shared" si="144"/>
        <v>0.305608420463924</v>
      </c>
      <c r="BU69" s="43">
        <f t="shared" si="145"/>
        <v>0.67362642498557257</v>
      </c>
      <c r="BV69" s="43">
        <f t="shared" si="145"/>
        <v>8.0835170998268708</v>
      </c>
      <c r="BW69" s="43">
        <f t="shared" si="145"/>
        <v>8.7571435248124416</v>
      </c>
      <c r="BX69" s="43">
        <f t="shared" si="145"/>
        <v>1.0631733374080636</v>
      </c>
      <c r="BY69" s="17">
        <f t="shared" si="153"/>
        <v>24.847685959304066</v>
      </c>
      <c r="BZ69" s="76">
        <f t="shared" si="146"/>
        <v>0.32532273279154378</v>
      </c>
    </row>
    <row r="70" spans="5:78" ht="20.100000000000001" customHeight="1">
      <c r="E70" s="38">
        <v>40</v>
      </c>
      <c r="F70" s="20">
        <f t="shared" si="130"/>
        <v>0.79460000000000008</v>
      </c>
      <c r="G70" s="20">
        <f t="shared" si="131"/>
        <v>7.0789311791464415</v>
      </c>
      <c r="H70" s="29">
        <f t="shared" si="132"/>
        <v>71066.338028169019</v>
      </c>
      <c r="M70" s="43">
        <f t="shared" si="133"/>
        <v>2.0474046368559362</v>
      </c>
      <c r="N70" s="43">
        <f t="shared" si="133"/>
        <v>0</v>
      </c>
      <c r="O70" s="43">
        <f t="shared" si="133"/>
        <v>2.0474046368559362</v>
      </c>
      <c r="P70" s="43">
        <f t="shared" si="133"/>
        <v>0</v>
      </c>
      <c r="Q70" s="17">
        <f t="shared" si="147"/>
        <v>38.690869902393992</v>
      </c>
      <c r="R70" s="76">
        <f t="shared" si="134"/>
        <v>0</v>
      </c>
      <c r="W70" s="43">
        <f t="shared" si="135"/>
        <v>1.8042625958026051</v>
      </c>
      <c r="X70" s="43">
        <f t="shared" si="135"/>
        <v>3.6085251916052101</v>
      </c>
      <c r="Y70" s="43">
        <f t="shared" si="135"/>
        <v>5.4127877874078152</v>
      </c>
      <c r="Z70" s="43">
        <f t="shared" si="135"/>
        <v>0.2895818841933725</v>
      </c>
      <c r="AA70" s="17">
        <f t="shared" si="148"/>
        <v>40.065420190598161</v>
      </c>
      <c r="AB70" s="76">
        <f t="shared" si="136"/>
        <v>9.0065826701400592E-2</v>
      </c>
      <c r="AG70" s="43">
        <f t="shared" si="137"/>
        <v>1.8799864292505428</v>
      </c>
      <c r="AH70" s="43">
        <f t="shared" si="137"/>
        <v>7.5199457170021713</v>
      </c>
      <c r="AI70" s="43">
        <f t="shared" si="137"/>
        <v>9.3999321462527146</v>
      </c>
      <c r="AJ70" s="43">
        <f t="shared" si="137"/>
        <v>0.54320876453910416</v>
      </c>
      <c r="AK70" s="17">
        <f t="shared" si="149"/>
        <v>41.21048445822435</v>
      </c>
      <c r="AL70" s="76">
        <f t="shared" si="138"/>
        <v>0.18247651819345259</v>
      </c>
      <c r="AQ70" s="43">
        <f t="shared" si="139"/>
        <v>1.2094475799014686</v>
      </c>
      <c r="AR70" s="43">
        <f t="shared" si="139"/>
        <v>7.2566854794088105</v>
      </c>
      <c r="AS70" s="43">
        <f t="shared" si="139"/>
        <v>8.4661330593102786</v>
      </c>
      <c r="AT70" s="43">
        <f t="shared" si="139"/>
        <v>0.68762669219691686</v>
      </c>
      <c r="AU70" s="17">
        <f t="shared" si="150"/>
        <v>33.448178958055905</v>
      </c>
      <c r="AV70" s="76">
        <f t="shared" si="140"/>
        <v>0.21695308101851257</v>
      </c>
      <c r="BA70" s="43">
        <f t="shared" si="141"/>
        <v>1.5610954083212762</v>
      </c>
      <c r="BB70" s="43">
        <f t="shared" si="141"/>
        <v>12.48876326657021</v>
      </c>
      <c r="BC70" s="43">
        <f t="shared" si="141"/>
        <v>14.049858674891487</v>
      </c>
      <c r="BD70" s="43">
        <f t="shared" si="141"/>
        <v>0.66078700472342733</v>
      </c>
      <c r="BE70" s="17">
        <f t="shared" si="151"/>
        <v>39.270499541998156</v>
      </c>
      <c r="BF70" s="76">
        <f t="shared" si="142"/>
        <v>0.31801895601592745</v>
      </c>
      <c r="BK70" s="43">
        <f t="shared" si="143"/>
        <v>1.2367857749264095</v>
      </c>
      <c r="BL70" s="43">
        <f t="shared" si="143"/>
        <v>12.367857749264093</v>
      </c>
      <c r="BM70" s="43">
        <f t="shared" si="143"/>
        <v>13.604643524190502</v>
      </c>
      <c r="BN70" s="43">
        <f t="shared" si="143"/>
        <v>0.31877802128754723</v>
      </c>
      <c r="BO70" s="17">
        <f t="shared" si="152"/>
        <v>36.00564687810531</v>
      </c>
      <c r="BP70" s="76">
        <f t="shared" si="144"/>
        <v>0.34349772387466448</v>
      </c>
      <c r="BU70" s="43">
        <f t="shared" si="145"/>
        <v>0.60653183415462808</v>
      </c>
      <c r="BV70" s="43">
        <f t="shared" si="145"/>
        <v>7.2783820098555365</v>
      </c>
      <c r="BW70" s="43">
        <f t="shared" si="145"/>
        <v>7.8849138440101649</v>
      </c>
      <c r="BX70" s="43">
        <f t="shared" si="145"/>
        <v>1.0090728181918129</v>
      </c>
      <c r="BY70" s="17">
        <f t="shared" si="153"/>
        <v>27.931051123129723</v>
      </c>
      <c r="BZ70" s="76">
        <f t="shared" si="146"/>
        <v>0.26058389201931265</v>
      </c>
    </row>
    <row r="71" spans="5:78" ht="20.100000000000001" customHeight="1">
      <c r="E71" s="38">
        <v>42</v>
      </c>
      <c r="F71" s="20">
        <f t="shared" si="130"/>
        <v>0.83460000000000001</v>
      </c>
      <c r="G71" s="20">
        <f t="shared" si="131"/>
        <v>7.4352831136617406</v>
      </c>
      <c r="H71" s="29">
        <f t="shared" si="132"/>
        <v>74643.8028169014</v>
      </c>
      <c r="M71" s="43">
        <f t="shared" si="133"/>
        <v>4.2040907847819557</v>
      </c>
      <c r="N71" s="43">
        <f t="shared" si="133"/>
        <v>0</v>
      </c>
      <c r="O71" s="43">
        <f t="shared" si="133"/>
        <v>4.2040907847819557</v>
      </c>
      <c r="P71" s="43">
        <f t="shared" si="133"/>
        <v>0</v>
      </c>
      <c r="Q71" s="17">
        <f t="shared" si="147"/>
        <v>65.092034117666415</v>
      </c>
      <c r="R71" s="76">
        <f t="shared" si="134"/>
        <v>0</v>
      </c>
      <c r="W71" s="43">
        <f t="shared" si="135"/>
        <v>2.3758334066336064</v>
      </c>
      <c r="X71" s="43">
        <f t="shared" si="135"/>
        <v>4.7516668132672129</v>
      </c>
      <c r="Y71" s="43">
        <f t="shared" si="135"/>
        <v>7.1275002199008188</v>
      </c>
      <c r="Z71" s="43">
        <f t="shared" si="135"/>
        <v>0.29775795437548946</v>
      </c>
      <c r="AA71" s="17">
        <f t="shared" si="148"/>
        <v>54.745953560048783</v>
      </c>
      <c r="AB71" s="76">
        <f t="shared" si="136"/>
        <v>8.6794849742735561E-2</v>
      </c>
      <c r="AG71" s="43">
        <f t="shared" si="137"/>
        <v>1.8024368244847164</v>
      </c>
      <c r="AH71" s="43">
        <f t="shared" si="137"/>
        <v>7.2097472979388657</v>
      </c>
      <c r="AI71" s="43">
        <f t="shared" si="137"/>
        <v>9.0121841224235819</v>
      </c>
      <c r="AJ71" s="43">
        <f t="shared" si="137"/>
        <v>0.43914696293703792</v>
      </c>
      <c r="AK71" s="17">
        <f t="shared" si="149"/>
        <v>50.576269265365042</v>
      </c>
      <c r="AL71" s="76">
        <f t="shared" si="138"/>
        <v>0.14255197946907774</v>
      </c>
      <c r="AQ71" s="43">
        <f t="shared" si="139"/>
        <v>1.4676476973909063</v>
      </c>
      <c r="AR71" s="43">
        <f t="shared" si="139"/>
        <v>8.8058861843454377</v>
      </c>
      <c r="AS71" s="43">
        <f t="shared" si="139"/>
        <v>10.273533881736343</v>
      </c>
      <c r="AT71" s="43">
        <f t="shared" si="139"/>
        <v>0.87676500049467321</v>
      </c>
      <c r="AU71" s="17">
        <f t="shared" si="150"/>
        <v>44.7370664069322</v>
      </c>
      <c r="AV71" s="76">
        <f t="shared" si="140"/>
        <v>0.19683646898628399</v>
      </c>
      <c r="BA71" s="43">
        <f t="shared" si="141"/>
        <v>1.5433903847553756</v>
      </c>
      <c r="BB71" s="43">
        <f t="shared" si="141"/>
        <v>12.347123078043005</v>
      </c>
      <c r="BC71" s="43">
        <f t="shared" si="141"/>
        <v>13.890513462798381</v>
      </c>
      <c r="BD71" s="43">
        <f t="shared" si="141"/>
        <v>0.72761810224626933</v>
      </c>
      <c r="BE71" s="17">
        <f t="shared" si="151"/>
        <v>49.394721644715027</v>
      </c>
      <c r="BF71" s="76">
        <f t="shared" si="142"/>
        <v>0.2499684716689578</v>
      </c>
      <c r="BK71" s="43">
        <f t="shared" si="143"/>
        <v>1.0085254080782524</v>
      </c>
      <c r="BL71" s="43">
        <f t="shared" si="143"/>
        <v>10.085254080782523</v>
      </c>
      <c r="BM71" s="43">
        <f t="shared" si="143"/>
        <v>11.093779488860775</v>
      </c>
      <c r="BN71" s="43">
        <f t="shared" si="143"/>
        <v>0.87039630020525327</v>
      </c>
      <c r="BO71" s="17">
        <f t="shared" si="152"/>
        <v>42.831786601011636</v>
      </c>
      <c r="BP71" s="76">
        <f t="shared" si="144"/>
        <v>0.23546190530712816</v>
      </c>
      <c r="BU71" s="43">
        <f t="shared" si="145"/>
        <v>0.75805716896740138</v>
      </c>
      <c r="BV71" s="43">
        <f t="shared" si="145"/>
        <v>9.0966860276088166</v>
      </c>
      <c r="BW71" s="43">
        <f t="shared" si="145"/>
        <v>9.8547431965762176</v>
      </c>
      <c r="BX71" s="43">
        <f t="shared" si="145"/>
        <v>0.72127472709920992</v>
      </c>
      <c r="BY71" s="17">
        <f t="shared" si="153"/>
        <v>39.558543308538006</v>
      </c>
      <c r="BZ71" s="76">
        <f t="shared" si="146"/>
        <v>0.22995503036244155</v>
      </c>
    </row>
    <row r="72" spans="5:78" ht="20.100000000000001" customHeight="1">
      <c r="E72" s="38">
        <v>44</v>
      </c>
      <c r="F72" s="20">
        <f t="shared" si="130"/>
        <v>0.87460000000000004</v>
      </c>
      <c r="G72" s="20">
        <f t="shared" si="131"/>
        <v>7.7916350481770413</v>
      </c>
      <c r="H72" s="29">
        <f t="shared" si="132"/>
        <v>78221.267605633795</v>
      </c>
      <c r="M72" s="43">
        <f t="shared" si="133"/>
        <v>4.6437977411046756</v>
      </c>
      <c r="N72" s="43">
        <f t="shared" si="133"/>
        <v>0</v>
      </c>
      <c r="O72" s="43">
        <f t="shared" si="133"/>
        <v>4.6437977411046756</v>
      </c>
      <c r="P72" s="43">
        <f t="shared" si="133"/>
        <v>0</v>
      </c>
      <c r="Q72" s="17">
        <f t="shared" si="147"/>
        <v>75.553505906240304</v>
      </c>
      <c r="R72" s="76">
        <f t="shared" si="134"/>
        <v>0</v>
      </c>
      <c r="W72" s="43">
        <f t="shared" si="135"/>
        <v>3.8075521424624754</v>
      </c>
      <c r="X72" s="43">
        <f t="shared" si="135"/>
        <v>7.6151042849249508</v>
      </c>
      <c r="Y72" s="43">
        <f t="shared" si="135"/>
        <v>11.422656427387427</v>
      </c>
      <c r="Z72" s="43">
        <f t="shared" si="135"/>
        <v>8.2401322348129413E-2</v>
      </c>
      <c r="AA72" s="17">
        <f t="shared" si="148"/>
        <v>73.184276170736254</v>
      </c>
      <c r="AB72" s="76">
        <f t="shared" si="136"/>
        <v>0.10405383073215331</v>
      </c>
      <c r="AG72" s="43">
        <f t="shared" si="137"/>
        <v>3.0674926133861535</v>
      </c>
      <c r="AH72" s="43">
        <f t="shared" si="137"/>
        <v>12.269970453544614</v>
      </c>
      <c r="AI72" s="43">
        <f t="shared" si="137"/>
        <v>15.337463066930766</v>
      </c>
      <c r="AJ72" s="43">
        <f t="shared" si="137"/>
        <v>0.19144427135208436</v>
      </c>
      <c r="AK72" s="17">
        <f t="shared" si="149"/>
        <v>70.215640776449561</v>
      </c>
      <c r="AL72" s="76">
        <f t="shared" si="138"/>
        <v>0.17474696973298834</v>
      </c>
      <c r="AQ72" s="43">
        <f t="shared" si="139"/>
        <v>1.2343934744138623</v>
      </c>
      <c r="AR72" s="43">
        <f t="shared" si="139"/>
        <v>7.4063608464831736</v>
      </c>
      <c r="AS72" s="43">
        <f t="shared" si="139"/>
        <v>8.6407543208970363</v>
      </c>
      <c r="AT72" s="43">
        <f t="shared" si="139"/>
        <v>0.34893234335243484</v>
      </c>
      <c r="AU72" s="17">
        <f t="shared" si="150"/>
        <v>47.545487807964747</v>
      </c>
      <c r="AV72" s="76">
        <f t="shared" si="140"/>
        <v>0.15577421092822338</v>
      </c>
      <c r="BA72" s="43">
        <f t="shared" si="141"/>
        <v>2.3120418737845707</v>
      </c>
      <c r="BB72" s="43">
        <f t="shared" si="141"/>
        <v>18.496334990276566</v>
      </c>
      <c r="BC72" s="43">
        <f t="shared" si="141"/>
        <v>20.808376864061138</v>
      </c>
      <c r="BD72" s="43">
        <f t="shared" si="141"/>
        <v>0.58023614388469769</v>
      </c>
      <c r="BE72" s="17">
        <f t="shared" si="151"/>
        <v>65.694860202578312</v>
      </c>
      <c r="BF72" s="76">
        <f t="shared" si="142"/>
        <v>0.28154919476563012</v>
      </c>
      <c r="BK72" s="43">
        <f t="shared" si="143"/>
        <v>1.5929772067716796</v>
      </c>
      <c r="BL72" s="43">
        <f t="shared" si="143"/>
        <v>15.929772067716796</v>
      </c>
      <c r="BM72" s="43">
        <f t="shared" si="143"/>
        <v>17.522749274488476</v>
      </c>
      <c r="BN72" s="43">
        <f t="shared" si="143"/>
        <v>0.45205126461902356</v>
      </c>
      <c r="BO72" s="17">
        <f t="shared" si="152"/>
        <v>56.50502502345276</v>
      </c>
      <c r="BP72" s="76">
        <f t="shared" si="144"/>
        <v>0.28191779511831105</v>
      </c>
      <c r="BU72" s="43">
        <f t="shared" si="145"/>
        <v>0.86771312874339901</v>
      </c>
      <c r="BV72" s="43">
        <f t="shared" si="145"/>
        <v>10.412557544920787</v>
      </c>
      <c r="BW72" s="43">
        <f t="shared" si="145"/>
        <v>11.280270673664186</v>
      </c>
      <c r="BX72" s="43">
        <f t="shared" si="145"/>
        <v>0.76068680253635668</v>
      </c>
      <c r="BY72" s="17">
        <f t="shared" si="153"/>
        <v>50.384777770619394</v>
      </c>
      <c r="BZ72" s="76">
        <f t="shared" si="146"/>
        <v>0.20666078140355729</v>
      </c>
    </row>
    <row r="73" spans="5:78" ht="20.100000000000001" customHeight="1">
      <c r="E73" s="38">
        <v>46</v>
      </c>
      <c r="F73" s="20">
        <f t="shared" si="130"/>
        <v>0.91460000000000008</v>
      </c>
      <c r="G73" s="20">
        <f t="shared" si="131"/>
        <v>8.1479869826923412</v>
      </c>
      <c r="H73" s="29">
        <f t="shared" si="132"/>
        <v>81798.732394366205</v>
      </c>
      <c r="M73" s="43">
        <f t="shared" si="133"/>
        <v>5.0356414554476521</v>
      </c>
      <c r="N73" s="43">
        <f t="shared" si="133"/>
        <v>0</v>
      </c>
      <c r="O73" s="43">
        <f t="shared" si="133"/>
        <v>5.0356414554476521</v>
      </c>
      <c r="P73" s="43">
        <f t="shared" si="133"/>
        <v>0</v>
      </c>
      <c r="Q73" s="17">
        <f t="shared" si="147"/>
        <v>89.038444683162851</v>
      </c>
      <c r="R73" s="76">
        <f t="shared" si="134"/>
        <v>0</v>
      </c>
      <c r="W73" s="43">
        <f t="shared" si="135"/>
        <v>4.0276168008858022</v>
      </c>
      <c r="X73" s="43">
        <f t="shared" si="135"/>
        <v>8.0552336017716044</v>
      </c>
      <c r="Y73" s="43">
        <f t="shared" si="135"/>
        <v>12.082850402657407</v>
      </c>
      <c r="Z73" s="43">
        <f t="shared" si="135"/>
        <v>7.7148991308713624E-2</v>
      </c>
      <c r="AA73" s="17">
        <f t="shared" si="148"/>
        <v>84.968940404288958</v>
      </c>
      <c r="AB73" s="76">
        <f t="shared" si="136"/>
        <v>9.48020954885887E-2</v>
      </c>
      <c r="AG73" s="43">
        <f t="shared" si="137"/>
        <v>3.4513272004008595</v>
      </c>
      <c r="AH73" s="43">
        <f t="shared" si="137"/>
        <v>13.805308801603438</v>
      </c>
      <c r="AI73" s="43">
        <f t="shared" si="137"/>
        <v>17.256636002004299</v>
      </c>
      <c r="AJ73" s="43">
        <f t="shared" si="137"/>
        <v>0.11544839766563592</v>
      </c>
      <c r="AK73" s="17">
        <f t="shared" si="149"/>
        <v>82.869249366784885</v>
      </c>
      <c r="AL73" s="76">
        <f t="shared" si="138"/>
        <v>0.16659145469630371</v>
      </c>
      <c r="AQ73" s="43">
        <f t="shared" si="139"/>
        <v>2.5570344887906584</v>
      </c>
      <c r="AR73" s="43">
        <f t="shared" si="139"/>
        <v>15.342206932743949</v>
      </c>
      <c r="AS73" s="43">
        <f t="shared" si="139"/>
        <v>17.899241421534608</v>
      </c>
      <c r="AT73" s="43">
        <f t="shared" si="139"/>
        <v>0.1874240193693833</v>
      </c>
      <c r="AU73" s="17">
        <f t="shared" si="150"/>
        <v>76.079526802209813</v>
      </c>
      <c r="AV73" s="76">
        <f t="shared" si="140"/>
        <v>0.20166012562920302</v>
      </c>
      <c r="BA73" s="43">
        <f t="shared" si="141"/>
        <v>2.6158086582772064</v>
      </c>
      <c r="BB73" s="43">
        <f t="shared" si="141"/>
        <v>20.926469266217651</v>
      </c>
      <c r="BC73" s="43">
        <f t="shared" si="141"/>
        <v>23.542277924494861</v>
      </c>
      <c r="BD73" s="43">
        <f t="shared" si="141"/>
        <v>0.24093640158483204</v>
      </c>
      <c r="BE73" s="17">
        <f t="shared" si="151"/>
        <v>76.77942381471118</v>
      </c>
      <c r="BF73" s="76">
        <f t="shared" si="142"/>
        <v>0.27255309074366973</v>
      </c>
      <c r="BK73" s="43">
        <f t="shared" si="143"/>
        <v>1.8155709120343686</v>
      </c>
      <c r="BL73" s="43">
        <f t="shared" si="143"/>
        <v>18.155709120343683</v>
      </c>
      <c r="BM73" s="43">
        <f t="shared" si="143"/>
        <v>19.971280032378054</v>
      </c>
      <c r="BN73" s="43">
        <f t="shared" si="143"/>
        <v>0.33885605071052105</v>
      </c>
      <c r="BO73" s="17">
        <f t="shared" si="152"/>
        <v>67.377714461213515</v>
      </c>
      <c r="BP73" s="76">
        <f t="shared" si="144"/>
        <v>0.26946163528291173</v>
      </c>
      <c r="BU73" s="43">
        <f t="shared" si="145"/>
        <v>1.2482680973661386</v>
      </c>
      <c r="BV73" s="43">
        <f t="shared" si="145"/>
        <v>14.979217168393662</v>
      </c>
      <c r="BW73" s="43">
        <f t="shared" si="145"/>
        <v>16.2274852657598</v>
      </c>
      <c r="BX73" s="43">
        <f t="shared" si="145"/>
        <v>0.89585084879491161</v>
      </c>
      <c r="BY73" s="17">
        <f t="shared" si="153"/>
        <v>62.005824504437598</v>
      </c>
      <c r="BZ73" s="76">
        <f t="shared" si="146"/>
        <v>0.24157758223699835</v>
      </c>
    </row>
    <row r="74" spans="5:78" ht="20.100000000000001" customHeight="1">
      <c r="E74" s="38">
        <v>48</v>
      </c>
      <c r="F74" s="20">
        <f t="shared" si="130"/>
        <v>0.9546</v>
      </c>
      <c r="G74" s="20">
        <f t="shared" si="131"/>
        <v>8.504338917207642</v>
      </c>
      <c r="H74" s="29">
        <f t="shared" si="132"/>
        <v>85376.1971830986</v>
      </c>
      <c r="M74" s="43">
        <f t="shared" si="133"/>
        <v>5.6104068069689008</v>
      </c>
      <c r="N74" s="43">
        <f t="shared" si="133"/>
        <v>0</v>
      </c>
      <c r="O74" s="43">
        <f t="shared" si="133"/>
        <v>5.6104068069689008</v>
      </c>
      <c r="P74" s="43">
        <f t="shared" si="133"/>
        <v>0</v>
      </c>
      <c r="Q74" s="17">
        <f t="shared" si="147"/>
        <v>102.14155279032849</v>
      </c>
      <c r="R74" s="76">
        <f t="shared" si="134"/>
        <v>0</v>
      </c>
      <c r="W74" s="43">
        <f t="shared" si="135"/>
        <v>4.3029109617713299</v>
      </c>
      <c r="X74" s="43">
        <f t="shared" si="135"/>
        <v>8.6058219235426598</v>
      </c>
      <c r="Y74" s="43">
        <f t="shared" si="135"/>
        <v>12.90873288531399</v>
      </c>
      <c r="Z74" s="43">
        <f t="shared" si="135"/>
        <v>7.980119512258689E-2</v>
      </c>
      <c r="AA74" s="17">
        <f t="shared" si="148"/>
        <v>98.388158380563411</v>
      </c>
      <c r="AB74" s="76">
        <f t="shared" si="136"/>
        <v>8.7468065925733807E-2</v>
      </c>
      <c r="AG74" s="43">
        <f t="shared" si="137"/>
        <v>3.6196052803400356</v>
      </c>
      <c r="AH74" s="43">
        <f t="shared" si="137"/>
        <v>14.478421121360142</v>
      </c>
      <c r="AI74" s="43">
        <f t="shared" si="137"/>
        <v>18.098026401700182</v>
      </c>
      <c r="AJ74" s="43">
        <f t="shared" si="137"/>
        <v>0.16480264469625883</v>
      </c>
      <c r="AK74" s="17">
        <f t="shared" si="149"/>
        <v>93.966126496709023</v>
      </c>
      <c r="AL74" s="76">
        <f t="shared" si="138"/>
        <v>0.15408128078863845</v>
      </c>
      <c r="AQ74" s="43">
        <f t="shared" si="139"/>
        <v>2.8619127665734521</v>
      </c>
      <c r="AR74" s="43">
        <f t="shared" si="139"/>
        <v>17.171476599440709</v>
      </c>
      <c r="AS74" s="43">
        <f t="shared" si="139"/>
        <v>20.033389366014163</v>
      </c>
      <c r="AT74" s="43">
        <f t="shared" si="139"/>
        <v>0.16594360606154421</v>
      </c>
      <c r="AU74" s="17">
        <f t="shared" si="150"/>
        <v>90.081465834361978</v>
      </c>
      <c r="AV74" s="76">
        <f t="shared" si="140"/>
        <v>0.19062163831808532</v>
      </c>
      <c r="BA74" s="43">
        <f t="shared" si="141"/>
        <v>2.8067447216990433</v>
      </c>
      <c r="BB74" s="43">
        <f t="shared" si="141"/>
        <v>22.453957773592347</v>
      </c>
      <c r="BC74" s="43">
        <f t="shared" si="141"/>
        <v>25.26070249529139</v>
      </c>
      <c r="BD74" s="43">
        <f t="shared" si="141"/>
        <v>0.18400125048274635</v>
      </c>
      <c r="BE74" s="17">
        <f t="shared" si="151"/>
        <v>85.105654447427511</v>
      </c>
      <c r="BF74" s="76">
        <f t="shared" si="142"/>
        <v>0.26383626234215585</v>
      </c>
      <c r="BK74" s="43">
        <f t="shared" si="143"/>
        <v>2.0722300893551604</v>
      </c>
      <c r="BL74" s="43">
        <f t="shared" si="143"/>
        <v>20.722300893551601</v>
      </c>
      <c r="BM74" s="43">
        <f t="shared" si="143"/>
        <v>22.794530982906764</v>
      </c>
      <c r="BN74" s="43">
        <f t="shared" si="143"/>
        <v>0.19106712959346039</v>
      </c>
      <c r="BO74" s="17">
        <f t="shared" si="152"/>
        <v>74.534619044187494</v>
      </c>
      <c r="BP74" s="76">
        <f t="shared" si="144"/>
        <v>0.2780224969187336</v>
      </c>
      <c r="BU74" s="43">
        <f t="shared" si="145"/>
        <v>1.8362158481905317</v>
      </c>
      <c r="BV74" s="43">
        <f t="shared" si="145"/>
        <v>22.034590178286379</v>
      </c>
      <c r="BW74" s="43">
        <f t="shared" si="145"/>
        <v>23.87080602647691</v>
      </c>
      <c r="BX74" s="43">
        <f t="shared" si="145"/>
        <v>0.22748298850916659</v>
      </c>
      <c r="BY74" s="17">
        <f t="shared" si="153"/>
        <v>71.70008840249605</v>
      </c>
      <c r="BZ74" s="76">
        <f t="shared" si="146"/>
        <v>0.30731608104292524</v>
      </c>
    </row>
    <row r="75" spans="5:78" ht="20.100000000000001" customHeight="1">
      <c r="E75" s="38">
        <v>50</v>
      </c>
      <c r="F75" s="20">
        <f t="shared" si="130"/>
        <v>0.99460000000000004</v>
      </c>
      <c r="G75" s="20">
        <f t="shared" si="131"/>
        <v>8.860690851722941</v>
      </c>
      <c r="H75" s="29">
        <f t="shared" si="132"/>
        <v>88953.661971830996</v>
      </c>
      <c r="M75" s="43">
        <f t="shared" si="133"/>
        <v>5.5558445965483267</v>
      </c>
      <c r="N75" s="43">
        <f t="shared" si="133"/>
        <v>0</v>
      </c>
      <c r="O75" s="43">
        <f t="shared" si="133"/>
        <v>5.5558445965483267</v>
      </c>
      <c r="P75" s="43">
        <f t="shared" si="133"/>
        <v>0</v>
      </c>
      <c r="Q75" s="17">
        <f t="shared" si="147"/>
        <v>115.63372092845292</v>
      </c>
      <c r="R75" s="76">
        <f t="shared" si="134"/>
        <v>0</v>
      </c>
      <c r="W75" s="43">
        <f t="shared" si="135"/>
        <v>4.5606765415961483</v>
      </c>
      <c r="X75" s="43">
        <f t="shared" si="135"/>
        <v>9.1213530831922967</v>
      </c>
      <c r="Y75" s="43">
        <f t="shared" si="135"/>
        <v>13.682029624788445</v>
      </c>
      <c r="Z75" s="43">
        <f t="shared" si="135"/>
        <v>9.7677919971487573E-2</v>
      </c>
      <c r="AA75" s="17">
        <f t="shared" si="148"/>
        <v>111.12399189332648</v>
      </c>
      <c r="AB75" s="76">
        <f t="shared" si="136"/>
        <v>8.2082662148677515E-2</v>
      </c>
      <c r="AG75" s="43">
        <f t="shared" si="137"/>
        <v>3.6763122464282514</v>
      </c>
      <c r="AH75" s="43">
        <f t="shared" si="137"/>
        <v>14.705248985713006</v>
      </c>
      <c r="AI75" s="43">
        <f t="shared" si="137"/>
        <v>18.381561232141259</v>
      </c>
      <c r="AJ75" s="43">
        <f t="shared" si="137"/>
        <v>0.13511116994307043</v>
      </c>
      <c r="AK75" s="17">
        <f t="shared" si="149"/>
        <v>100.8564709522413</v>
      </c>
      <c r="AL75" s="76">
        <f t="shared" si="138"/>
        <v>0.14580372331961131</v>
      </c>
      <c r="AQ75" s="43">
        <f t="shared" si="139"/>
        <v>3.054341028819223</v>
      </c>
      <c r="AR75" s="43">
        <f t="shared" si="139"/>
        <v>18.326046172915337</v>
      </c>
      <c r="AS75" s="43">
        <f t="shared" si="139"/>
        <v>21.380387201734557</v>
      </c>
      <c r="AT75" s="43">
        <f t="shared" si="139"/>
        <v>0.22674033977559019</v>
      </c>
      <c r="AU75" s="17">
        <f t="shared" si="150"/>
        <v>102.6984076054771</v>
      </c>
      <c r="AV75" s="76">
        <f t="shared" si="140"/>
        <v>0.17844528070304738</v>
      </c>
      <c r="BA75" s="43">
        <f t="shared" si="141"/>
        <v>2.907638117740813</v>
      </c>
      <c r="BB75" s="43">
        <f t="shared" si="141"/>
        <v>23.261104941926504</v>
      </c>
      <c r="BC75" s="43">
        <f t="shared" si="141"/>
        <v>26.168743059667321</v>
      </c>
      <c r="BD75" s="43">
        <f t="shared" si="141"/>
        <v>0.19627029391950512</v>
      </c>
      <c r="BE75" s="17">
        <f t="shared" si="151"/>
        <v>94.036201732451318</v>
      </c>
      <c r="BF75" s="76">
        <f t="shared" si="142"/>
        <v>0.24736329746822641</v>
      </c>
      <c r="BK75" s="43">
        <f t="shared" si="143"/>
        <v>2.2566088785501082</v>
      </c>
      <c r="BL75" s="43">
        <f t="shared" si="143"/>
        <v>22.56608878550108</v>
      </c>
      <c r="BM75" s="43">
        <f t="shared" si="143"/>
        <v>24.822697664051187</v>
      </c>
      <c r="BN75" s="43">
        <f t="shared" si="143"/>
        <v>0.23858446803079536</v>
      </c>
      <c r="BO75" s="17">
        <f t="shared" si="152"/>
        <v>84.19552757246862</v>
      </c>
      <c r="BP75" s="76">
        <f t="shared" si="144"/>
        <v>0.26802004139801888</v>
      </c>
      <c r="BU75" s="43">
        <f t="shared" si="145"/>
        <v>1.9962343491296033</v>
      </c>
      <c r="BV75" s="43">
        <f t="shared" si="145"/>
        <v>23.954812189555238</v>
      </c>
      <c r="BW75" s="43">
        <f t="shared" si="145"/>
        <v>25.951046538684842</v>
      </c>
      <c r="BX75" s="43">
        <f t="shared" si="145"/>
        <v>0.26276012826006545</v>
      </c>
      <c r="BY75" s="17">
        <f t="shared" si="153"/>
        <v>81.768996414679393</v>
      </c>
      <c r="BZ75" s="76">
        <f t="shared" si="146"/>
        <v>0.29295715050814547</v>
      </c>
    </row>
    <row r="76" spans="5:78" ht="20.100000000000001" customHeight="1">
      <c r="E76" s="38">
        <v>52</v>
      </c>
      <c r="F76" s="20">
        <f t="shared" si="130"/>
        <v>1.0346</v>
      </c>
      <c r="G76" s="20">
        <f t="shared" si="131"/>
        <v>9.2170427862382418</v>
      </c>
      <c r="H76" s="29">
        <f t="shared" si="132"/>
        <v>92531.126760563377</v>
      </c>
      <c r="M76" s="43">
        <f t="shared" si="133"/>
        <v>5.6186000799762752</v>
      </c>
      <c r="N76" s="43">
        <f t="shared" si="133"/>
        <v>0</v>
      </c>
      <c r="O76" s="43">
        <f t="shared" si="133"/>
        <v>5.6186000799762752</v>
      </c>
      <c r="P76" s="43">
        <f t="shared" si="133"/>
        <v>0</v>
      </c>
      <c r="Q76" s="17">
        <f t="shared" si="147"/>
        <v>130.13282295488835</v>
      </c>
      <c r="R76" s="76">
        <f t="shared" si="134"/>
        <v>0</v>
      </c>
      <c r="W76" s="43">
        <f t="shared" si="135"/>
        <v>4.6398731209922506</v>
      </c>
      <c r="X76" s="43">
        <f t="shared" si="135"/>
        <v>9.2797462419845012</v>
      </c>
      <c r="Y76" s="43">
        <f t="shared" si="135"/>
        <v>13.91961936297675</v>
      </c>
      <c r="Z76" s="43">
        <f t="shared" si="135"/>
        <v>9.8999316491362899E-2</v>
      </c>
      <c r="AA76" s="17">
        <f t="shared" si="148"/>
        <v>123.03058613885851</v>
      </c>
      <c r="AB76" s="76">
        <f t="shared" si="136"/>
        <v>7.5426335297719485E-2</v>
      </c>
      <c r="AG76" s="43">
        <f t="shared" si="137"/>
        <v>3.7829208686959044</v>
      </c>
      <c r="AH76" s="43">
        <f t="shared" si="137"/>
        <v>15.131683474783618</v>
      </c>
      <c r="AI76" s="43">
        <f t="shared" si="137"/>
        <v>18.914604343479525</v>
      </c>
      <c r="AJ76" s="43">
        <f t="shared" si="137"/>
        <v>0.10964333389012125</v>
      </c>
      <c r="AK76" s="17">
        <f t="shared" si="149"/>
        <v>110.48156035288808</v>
      </c>
      <c r="AL76" s="76">
        <f t="shared" si="138"/>
        <v>0.13696116733373112</v>
      </c>
      <c r="AQ76" s="43">
        <f t="shared" si="139"/>
        <v>3.1901503497898678</v>
      </c>
      <c r="AR76" s="43">
        <f t="shared" si="139"/>
        <v>19.140902098739204</v>
      </c>
      <c r="AS76" s="43">
        <f t="shared" si="139"/>
        <v>22.331052448529071</v>
      </c>
      <c r="AT76" s="43">
        <f t="shared" si="139"/>
        <v>0.16323004087424695</v>
      </c>
      <c r="AU76" s="17">
        <f t="shared" si="150"/>
        <v>114.0640121586208</v>
      </c>
      <c r="AV76" s="76">
        <f t="shared" si="140"/>
        <v>0.16780842385345254</v>
      </c>
      <c r="BA76" s="43">
        <f t="shared" si="141"/>
        <v>2.9304302612315558</v>
      </c>
      <c r="BB76" s="43">
        <f t="shared" si="141"/>
        <v>23.443442089852446</v>
      </c>
      <c r="BC76" s="43">
        <f t="shared" si="141"/>
        <v>26.373872351084</v>
      </c>
      <c r="BD76" s="43">
        <f t="shared" si="141"/>
        <v>0.20765252011759955</v>
      </c>
      <c r="BE76" s="17">
        <f t="shared" si="151"/>
        <v>103.410656934576</v>
      </c>
      <c r="BF76" s="76">
        <f t="shared" si="142"/>
        <v>0.22670238043922517</v>
      </c>
      <c r="BK76" s="43">
        <f t="shared" si="143"/>
        <v>2.373597154323329</v>
      </c>
      <c r="BL76" s="43">
        <f t="shared" si="143"/>
        <v>23.735971543233291</v>
      </c>
      <c r="BM76" s="43">
        <f t="shared" si="143"/>
        <v>26.109568697556618</v>
      </c>
      <c r="BN76" s="43">
        <f t="shared" si="143"/>
        <v>0.22102197464314643</v>
      </c>
      <c r="BO76" s="17">
        <f t="shared" si="152"/>
        <v>95.18041780070611</v>
      </c>
      <c r="BP76" s="76">
        <f t="shared" si="144"/>
        <v>0.24937872822677609</v>
      </c>
      <c r="BU76" s="43">
        <f t="shared" si="145"/>
        <v>2.0618984763330173</v>
      </c>
      <c r="BV76" s="43">
        <f t="shared" si="145"/>
        <v>24.742781715996205</v>
      </c>
      <c r="BW76" s="43">
        <f t="shared" si="145"/>
        <v>26.804680192329222</v>
      </c>
      <c r="BX76" s="43">
        <f t="shared" si="145"/>
        <v>0.29203057058451154</v>
      </c>
      <c r="BY76" s="17">
        <f t="shared" si="153"/>
        <v>91.232409688265989</v>
      </c>
      <c r="BZ76" s="76">
        <f t="shared" si="146"/>
        <v>0.27120605276721677</v>
      </c>
    </row>
    <row r="77" spans="5:78" ht="20.100000000000001" customHeight="1">
      <c r="E77" s="38">
        <v>54</v>
      </c>
      <c r="F77" s="20">
        <f t="shared" si="130"/>
        <v>1.0746</v>
      </c>
      <c r="G77" s="20">
        <f t="shared" si="131"/>
        <v>9.5733947207535426</v>
      </c>
      <c r="H77" s="29">
        <f t="shared" si="132"/>
        <v>96108.591549295772</v>
      </c>
      <c r="M77" s="43">
        <f t="shared" si="133"/>
        <v>5.9786399069121332</v>
      </c>
      <c r="N77" s="43">
        <f t="shared" si="133"/>
        <v>0</v>
      </c>
      <c r="O77" s="43">
        <f t="shared" si="133"/>
        <v>5.9786399069121332</v>
      </c>
      <c r="P77" s="43">
        <f t="shared" si="133"/>
        <v>0</v>
      </c>
      <c r="Q77" s="17">
        <f t="shared" si="147"/>
        <v>145.05688092763148</v>
      </c>
      <c r="R77" s="76">
        <f t="shared" si="134"/>
        <v>0</v>
      </c>
      <c r="W77" s="43">
        <f t="shared" si="135"/>
        <v>4.8013672579710276</v>
      </c>
      <c r="X77" s="43">
        <f t="shared" si="135"/>
        <v>9.6027345159420552</v>
      </c>
      <c r="Y77" s="43">
        <f t="shared" si="135"/>
        <v>14.404101773913082</v>
      </c>
      <c r="Z77" s="43">
        <f t="shared" si="135"/>
        <v>9.8576791732674862E-2</v>
      </c>
      <c r="AA77" s="17">
        <f t="shared" si="148"/>
        <v>133.51740094904059</v>
      </c>
      <c r="AB77" s="76">
        <f t="shared" si="136"/>
        <v>7.1921221111899247E-2</v>
      </c>
      <c r="AG77" s="43">
        <f t="shared" si="137"/>
        <v>4.0232244202798793</v>
      </c>
      <c r="AH77" s="43">
        <f t="shared" si="137"/>
        <v>16.092897681119517</v>
      </c>
      <c r="AI77" s="43">
        <f t="shared" si="137"/>
        <v>20.116122101399398</v>
      </c>
      <c r="AJ77" s="43">
        <f t="shared" si="137"/>
        <v>0.11034623813799713</v>
      </c>
      <c r="AK77" s="17">
        <f t="shared" si="149"/>
        <v>121.41030963276042</v>
      </c>
      <c r="AL77" s="76">
        <f t="shared" si="138"/>
        <v>0.13254967992254535</v>
      </c>
      <c r="AQ77" s="43">
        <f t="shared" si="139"/>
        <v>3.1760202346317676</v>
      </c>
      <c r="AR77" s="43">
        <f t="shared" si="139"/>
        <v>19.056121407790602</v>
      </c>
      <c r="AS77" s="43">
        <f t="shared" si="139"/>
        <v>22.23214164242237</v>
      </c>
      <c r="AT77" s="43">
        <f t="shared" si="139"/>
        <v>0.19099326768287506</v>
      </c>
      <c r="AU77" s="17">
        <f t="shared" si="150"/>
        <v>136.63633747469422</v>
      </c>
      <c r="AV77" s="76">
        <f t="shared" si="140"/>
        <v>0.13946598511043887</v>
      </c>
      <c r="BA77" s="43">
        <f t="shared" si="141"/>
        <v>3.1786809895828108</v>
      </c>
      <c r="BB77" s="43">
        <f t="shared" si="141"/>
        <v>25.429447916662486</v>
      </c>
      <c r="BC77" s="43">
        <f t="shared" si="141"/>
        <v>28.608128906245295</v>
      </c>
      <c r="BD77" s="43">
        <f t="shared" si="141"/>
        <v>0.23032989320867725</v>
      </c>
      <c r="BE77" s="17">
        <f t="shared" si="151"/>
        <v>118.03975158627544</v>
      </c>
      <c r="BF77" s="76">
        <f t="shared" si="142"/>
        <v>0.21543122189710864</v>
      </c>
      <c r="BK77" s="43">
        <f t="shared" si="143"/>
        <v>2.5330510246599669</v>
      </c>
      <c r="BL77" s="43">
        <f t="shared" si="143"/>
        <v>25.330510246599673</v>
      </c>
      <c r="BM77" s="43">
        <f t="shared" si="143"/>
        <v>27.863561271259634</v>
      </c>
      <c r="BN77" s="43">
        <f t="shared" si="143"/>
        <v>0.21484227339361645</v>
      </c>
      <c r="BO77" s="17">
        <f t="shared" si="152"/>
        <v>107.03862462899814</v>
      </c>
      <c r="BP77" s="76">
        <f t="shared" si="144"/>
        <v>0.23664831582427967</v>
      </c>
      <c r="BU77" s="43">
        <f t="shared" si="145"/>
        <v>2.2202365378073692</v>
      </c>
      <c r="BV77" s="43">
        <f t="shared" si="145"/>
        <v>26.642838453688427</v>
      </c>
      <c r="BW77" s="43">
        <f t="shared" si="145"/>
        <v>28.8630749914958</v>
      </c>
      <c r="BX77" s="43">
        <f t="shared" si="145"/>
        <v>0.32129565264843929</v>
      </c>
      <c r="BY77" s="17">
        <f t="shared" si="153"/>
        <v>102.90735035674399</v>
      </c>
      <c r="BZ77" s="76">
        <f t="shared" si="146"/>
        <v>0.25890121902203267</v>
      </c>
    </row>
    <row r="78" spans="5:78" ht="20.100000000000001" customHeight="1">
      <c r="E78" s="38">
        <v>56</v>
      </c>
      <c r="F78" s="20">
        <f t="shared" si="130"/>
        <v>1.1146</v>
      </c>
      <c r="G78" s="21">
        <f t="shared" si="131"/>
        <v>9.9297466552688434</v>
      </c>
      <c r="H78" s="30">
        <f t="shared" si="132"/>
        <v>99686.056338028182</v>
      </c>
      <c r="M78" s="43">
        <f t="shared" si="133"/>
        <v>5.4356905356015357</v>
      </c>
      <c r="N78" s="43">
        <f t="shared" si="133"/>
        <v>0</v>
      </c>
      <c r="O78" s="43">
        <f t="shared" si="133"/>
        <v>5.4356905356015357</v>
      </c>
      <c r="P78" s="43">
        <f t="shared" si="133"/>
        <v>0</v>
      </c>
      <c r="Q78" s="17">
        <f t="shared" si="147"/>
        <v>158.41803887363946</v>
      </c>
      <c r="R78" s="76">
        <f t="shared" si="134"/>
        <v>0</v>
      </c>
      <c r="W78" s="43">
        <f t="shared" si="135"/>
        <v>4.2895736226401722</v>
      </c>
      <c r="X78" s="43">
        <f t="shared" si="135"/>
        <v>8.5791472452803443</v>
      </c>
      <c r="Y78" s="43">
        <f t="shared" si="135"/>
        <v>12.868720867920516</v>
      </c>
      <c r="Z78" s="43">
        <f t="shared" si="135"/>
        <v>0.24090103572320254</v>
      </c>
      <c r="AA78" s="17">
        <f t="shared" si="148"/>
        <v>149.15233683490675</v>
      </c>
      <c r="AB78" s="76">
        <f t="shared" si="136"/>
        <v>5.7519361931126854E-2</v>
      </c>
      <c r="AG78" s="43">
        <f t="shared" si="137"/>
        <v>3.7617306530097658</v>
      </c>
      <c r="AH78" s="43">
        <f t="shared" si="137"/>
        <v>15.046922612039063</v>
      </c>
      <c r="AI78" s="43">
        <f t="shared" si="137"/>
        <v>18.808653265048829</v>
      </c>
      <c r="AJ78" s="43">
        <f t="shared" si="137"/>
        <v>0.29858008803803804</v>
      </c>
      <c r="AK78" s="17">
        <f t="shared" si="149"/>
        <v>134.36247417265895</v>
      </c>
      <c r="AL78" s="76">
        <f t="shared" si="138"/>
        <v>0.11198753747793758</v>
      </c>
      <c r="AQ78" s="43">
        <f t="shared" si="139"/>
        <v>3.4910023706307607</v>
      </c>
      <c r="AR78" s="43">
        <f t="shared" si="139"/>
        <v>20.946014223784562</v>
      </c>
      <c r="AS78" s="43">
        <f t="shared" si="139"/>
        <v>24.437016594415322</v>
      </c>
      <c r="AT78" s="43">
        <f t="shared" si="139"/>
        <v>0.22844907238565076</v>
      </c>
      <c r="AU78" s="17">
        <f t="shared" si="150"/>
        <v>155.87796974533288</v>
      </c>
      <c r="AV78" s="76">
        <f t="shared" si="140"/>
        <v>0.13437443570765845</v>
      </c>
      <c r="BA78" s="43">
        <f t="shared" si="141"/>
        <v>3.1655235452008044</v>
      </c>
      <c r="BB78" s="43">
        <f t="shared" si="141"/>
        <v>25.324188361606435</v>
      </c>
      <c r="BC78" s="43">
        <f t="shared" si="141"/>
        <v>28.489711906807237</v>
      </c>
      <c r="BD78" s="43">
        <f t="shared" si="141"/>
        <v>0.28676554025518763</v>
      </c>
      <c r="BE78" s="17">
        <f t="shared" si="151"/>
        <v>125.65832983324337</v>
      </c>
      <c r="BF78" s="76">
        <f t="shared" si="142"/>
        <v>0.20153211008942462</v>
      </c>
      <c r="BK78" s="43">
        <f t="shared" si="143"/>
        <v>2.6891051247810607</v>
      </c>
      <c r="BL78" s="43">
        <f t="shared" si="143"/>
        <v>26.891051247810609</v>
      </c>
      <c r="BM78" s="43">
        <f t="shared" si="143"/>
        <v>29.580156372591667</v>
      </c>
      <c r="BN78" s="43">
        <f t="shared" si="143"/>
        <v>0.22682282283921629</v>
      </c>
      <c r="BO78" s="17">
        <f t="shared" si="152"/>
        <v>119.135118884199</v>
      </c>
      <c r="BP78" s="76">
        <f t="shared" si="144"/>
        <v>0.2257189273798357</v>
      </c>
      <c r="BU78" s="43">
        <f t="shared" si="145"/>
        <v>2.3382361578811115</v>
      </c>
      <c r="BV78" s="43">
        <f t="shared" si="145"/>
        <v>28.05883389457334</v>
      </c>
      <c r="BW78" s="43">
        <f t="shared" si="145"/>
        <v>30.397070052454453</v>
      </c>
      <c r="BX78" s="43">
        <f t="shared" si="145"/>
        <v>0.31351827037016666</v>
      </c>
      <c r="BY78" s="17">
        <f t="shared" si="153"/>
        <v>116.02043257519583</v>
      </c>
      <c r="BZ78" s="76">
        <f t="shared" si="146"/>
        <v>0.24184390000776534</v>
      </c>
    </row>
    <row r="79" spans="5:78" ht="20.100000000000001" customHeight="1">
      <c r="E79" s="38">
        <v>58</v>
      </c>
      <c r="F79" s="20">
        <f t="shared" si="130"/>
        <v>1.1545999999999998</v>
      </c>
      <c r="G79" s="21">
        <f t="shared" si="131"/>
        <v>10.286098589784142</v>
      </c>
      <c r="H79" s="30">
        <f t="shared" si="132"/>
        <v>103263.52112676055</v>
      </c>
      <c r="M79" s="43">
        <f t="shared" si="133"/>
        <v>5.4247554077803004</v>
      </c>
      <c r="N79" s="43">
        <f t="shared" si="133"/>
        <v>0</v>
      </c>
      <c r="O79" s="43">
        <f t="shared" si="133"/>
        <v>5.4247554077803004</v>
      </c>
      <c r="P79" s="43">
        <f t="shared" si="133"/>
        <v>0</v>
      </c>
      <c r="Q79" s="17">
        <f t="shared" si="147"/>
        <v>174.16233249706863</v>
      </c>
      <c r="R79" s="76">
        <f t="shared" si="134"/>
        <v>0</v>
      </c>
      <c r="W79" s="43">
        <f t="shared" si="135"/>
        <v>4.4217422182217039</v>
      </c>
      <c r="X79" s="43">
        <f t="shared" si="135"/>
        <v>8.8434844364434078</v>
      </c>
      <c r="Y79" s="43">
        <f t="shared" si="135"/>
        <v>13.265226654665112</v>
      </c>
      <c r="Z79" s="43">
        <f t="shared" si="135"/>
        <v>0.25339395155891198</v>
      </c>
      <c r="AA79" s="17">
        <f t="shared" si="148"/>
        <v>164.7338319797237</v>
      </c>
      <c r="AB79" s="76">
        <f t="shared" si="136"/>
        <v>5.3683474306188118E-2</v>
      </c>
      <c r="AG79" s="43">
        <f t="shared" si="137"/>
        <v>3.4720883689784734</v>
      </c>
      <c r="AH79" s="43">
        <f t="shared" si="137"/>
        <v>13.888353475913894</v>
      </c>
      <c r="AI79" s="43">
        <f t="shared" si="137"/>
        <v>17.360441844892367</v>
      </c>
      <c r="AJ79" s="43">
        <f t="shared" si="137"/>
        <v>0.31072082209142071</v>
      </c>
      <c r="AK79" s="17">
        <f t="shared" si="149"/>
        <v>154.08594109523941</v>
      </c>
      <c r="AL79" s="76">
        <f t="shared" si="138"/>
        <v>9.0133813488730966E-2</v>
      </c>
      <c r="AQ79" s="43">
        <f t="shared" si="139"/>
        <v>3.427158724437541</v>
      </c>
      <c r="AR79" s="43">
        <f t="shared" si="139"/>
        <v>20.562952346625245</v>
      </c>
      <c r="AS79" s="43">
        <f t="shared" si="139"/>
        <v>23.990111071062785</v>
      </c>
      <c r="AT79" s="43">
        <f t="shared" si="139"/>
        <v>0.17918107259355534</v>
      </c>
      <c r="AU79" s="17">
        <f t="shared" si="150"/>
        <v>171.8251676267183</v>
      </c>
      <c r="AV79" s="76">
        <f t="shared" si="140"/>
        <v>0.11967369292080218</v>
      </c>
      <c r="BA79" s="43">
        <f t="shared" si="141"/>
        <v>3.1032070789068875</v>
      </c>
      <c r="BB79" s="43">
        <f t="shared" si="141"/>
        <v>24.8256566312551</v>
      </c>
      <c r="BC79" s="43">
        <f t="shared" si="141"/>
        <v>27.928863710161991</v>
      </c>
      <c r="BD79" s="43">
        <f t="shared" si="141"/>
        <v>0.24553648607221262</v>
      </c>
      <c r="BE79" s="17">
        <f t="shared" si="151"/>
        <v>137.92176045464879</v>
      </c>
      <c r="BF79" s="76">
        <f t="shared" si="142"/>
        <v>0.17999811305641095</v>
      </c>
      <c r="BK79" s="43">
        <f t="shared" si="143"/>
        <v>2.6196916788891627</v>
      </c>
      <c r="BL79" s="43">
        <f t="shared" si="143"/>
        <v>26.196916788891624</v>
      </c>
      <c r="BM79" s="43">
        <f t="shared" si="143"/>
        <v>28.816608467780789</v>
      </c>
      <c r="BN79" s="43">
        <f t="shared" si="143"/>
        <v>0.26810472167198401</v>
      </c>
      <c r="BO79" s="17">
        <f t="shared" si="152"/>
        <v>130.7796168756901</v>
      </c>
      <c r="BP79" s="76">
        <f t="shared" si="144"/>
        <v>0.20031345415082971</v>
      </c>
      <c r="BU79" s="43">
        <f t="shared" si="145"/>
        <v>2.2568224312648582</v>
      </c>
      <c r="BV79" s="43">
        <f t="shared" si="145"/>
        <v>27.081869175178301</v>
      </c>
      <c r="BW79" s="43">
        <f t="shared" si="145"/>
        <v>29.338691606443163</v>
      </c>
      <c r="BX79" s="43">
        <f t="shared" si="145"/>
        <v>0.34986453954873464</v>
      </c>
      <c r="BY79" s="17">
        <f t="shared" si="153"/>
        <v>126.96176370238487</v>
      </c>
      <c r="BZ79" s="76">
        <f t="shared" si="146"/>
        <v>0.21330728548054653</v>
      </c>
    </row>
    <row r="80" spans="5:78" ht="20.100000000000001" customHeight="1">
      <c r="E80" s="38">
        <v>60</v>
      </c>
      <c r="F80" s="20">
        <f t="shared" si="130"/>
        <v>1.1945999999999999</v>
      </c>
      <c r="G80" s="21">
        <f t="shared" si="131"/>
        <v>10.642450524299441</v>
      </c>
      <c r="H80" s="30">
        <f t="shared" si="132"/>
        <v>106840.98591549294</v>
      </c>
      <c r="M80" s="43">
        <f>N23+N52</f>
        <v>0</v>
      </c>
      <c r="N80" s="43">
        <f t="shared" ref="N80:P83" si="154">N23+N52</f>
        <v>0</v>
      </c>
      <c r="O80" s="43">
        <f t="shared" si="154"/>
        <v>5.3334909218413209</v>
      </c>
      <c r="P80" s="43">
        <f t="shared" si="154"/>
        <v>0</v>
      </c>
      <c r="Q80" s="17">
        <f t="shared" si="147"/>
        <v>195.43003452601045</v>
      </c>
      <c r="R80" s="76">
        <f t="shared" si="134"/>
        <v>0</v>
      </c>
      <c r="W80" s="43">
        <f t="shared" si="135"/>
        <v>4.1496843999321822</v>
      </c>
      <c r="X80" s="43">
        <f t="shared" si="135"/>
        <v>8.2993687998643644</v>
      </c>
      <c r="Y80" s="43">
        <f t="shared" si="135"/>
        <v>12.449053199796547</v>
      </c>
      <c r="Z80" s="43">
        <f t="shared" si="135"/>
        <v>0.24909442097511833</v>
      </c>
      <c r="AA80" s="17">
        <f t="shared" si="148"/>
        <v>188.25113609607513</v>
      </c>
      <c r="AB80" s="76">
        <f t="shared" si="136"/>
        <v>4.4086686391250941E-2</v>
      </c>
      <c r="AG80" s="43">
        <f t="shared" si="137"/>
        <v>3.1555421427851984</v>
      </c>
      <c r="AH80" s="43">
        <f t="shared" si="137"/>
        <v>12.622168571140794</v>
      </c>
      <c r="AI80" s="43">
        <f t="shared" si="137"/>
        <v>15.777710713925993</v>
      </c>
      <c r="AJ80" s="43">
        <f t="shared" si="137"/>
        <v>0.58038255795895455</v>
      </c>
      <c r="AK80" s="17">
        <f t="shared" si="149"/>
        <v>175.21978743434488</v>
      </c>
      <c r="AL80" s="76">
        <f t="shared" si="138"/>
        <v>7.2036205248053611E-2</v>
      </c>
      <c r="AQ80" s="43">
        <f t="shared" si="139"/>
        <v>2.3096202777068378</v>
      </c>
      <c r="AR80" s="43">
        <f t="shared" si="139"/>
        <v>13.857721666241025</v>
      </c>
      <c r="AS80" s="43">
        <f t="shared" si="139"/>
        <v>16.167341943947861</v>
      </c>
      <c r="AT80" s="43">
        <f t="shared" si="139"/>
        <v>0.62638975618327331</v>
      </c>
      <c r="AU80" s="17">
        <f t="shared" si="150"/>
        <v>191.37833821169087</v>
      </c>
      <c r="AV80" s="76">
        <f t="shared" si="140"/>
        <v>7.2410084629914967E-2</v>
      </c>
      <c r="BA80" s="43">
        <f t="shared" si="141"/>
        <v>2.0995332309433743</v>
      </c>
      <c r="BB80" s="43">
        <f t="shared" si="141"/>
        <v>16.796265847546994</v>
      </c>
      <c r="BC80" s="43">
        <f t="shared" si="141"/>
        <v>18.89579907849037</v>
      </c>
      <c r="BD80" s="43">
        <f t="shared" si="141"/>
        <v>0.39028612263196405</v>
      </c>
      <c r="BE80" s="17">
        <f t="shared" si="151"/>
        <v>170.62143368079171</v>
      </c>
      <c r="BF80" s="76">
        <f t="shared" si="142"/>
        <v>9.8441710898821796E-2</v>
      </c>
      <c r="BK80" s="43">
        <f t="shared" si="143"/>
        <v>1.6216110642123205</v>
      </c>
      <c r="BL80" s="43">
        <f t="shared" si="143"/>
        <v>16.216110642123201</v>
      </c>
      <c r="BM80" s="43">
        <f t="shared" si="143"/>
        <v>17.837721706335522</v>
      </c>
      <c r="BN80" s="43">
        <f t="shared" si="143"/>
        <v>0.30861129951456739</v>
      </c>
      <c r="BO80" s="17">
        <f t="shared" si="152"/>
        <v>156.31991038084215</v>
      </c>
      <c r="BP80" s="76">
        <f t="shared" si="144"/>
        <v>0.10373669357035771</v>
      </c>
      <c r="BU80" s="43">
        <f t="shared" si="145"/>
        <v>1.563792610291284</v>
      </c>
      <c r="BV80" s="43">
        <f t="shared" si="145"/>
        <v>18.765511323495407</v>
      </c>
      <c r="BW80" s="43">
        <f t="shared" si="145"/>
        <v>20.32930393378669</v>
      </c>
      <c r="BX80" s="43">
        <f t="shared" si="145"/>
        <v>0.22217578082577474</v>
      </c>
      <c r="BY80" s="17">
        <f t="shared" si="153"/>
        <v>154.71209438309631</v>
      </c>
      <c r="BZ80" s="76">
        <f t="shared" si="146"/>
        <v>0.12129311155874124</v>
      </c>
    </row>
    <row r="81" spans="5:78" ht="20.100000000000001" customHeight="1">
      <c r="E81" s="38">
        <v>62</v>
      </c>
      <c r="F81" s="20">
        <f t="shared" si="130"/>
        <v>1.2345999999999999</v>
      </c>
      <c r="G81" s="21">
        <f t="shared" si="131"/>
        <v>10.998802458814744</v>
      </c>
      <c r="H81" s="30">
        <f t="shared" si="132"/>
        <v>110418.45070422534</v>
      </c>
      <c r="M81" s="43">
        <f>N24+N53</f>
        <v>0</v>
      </c>
      <c r="N81" s="43">
        <f t="shared" si="154"/>
        <v>0</v>
      </c>
      <c r="O81" s="43">
        <f t="shared" si="154"/>
        <v>5.3610588494303038</v>
      </c>
      <c r="P81" s="43">
        <f t="shared" si="154"/>
        <v>0</v>
      </c>
      <c r="Q81" s="17">
        <f t="shared" si="147"/>
        <v>218.08652622509504</v>
      </c>
      <c r="R81" s="76">
        <f t="shared" si="134"/>
        <v>0</v>
      </c>
      <c r="W81" s="43">
        <f t="shared" si="135"/>
        <v>4.3279616564523904</v>
      </c>
      <c r="X81" s="43">
        <f t="shared" si="135"/>
        <v>8.6559233129047808</v>
      </c>
      <c r="Y81" s="43">
        <f t="shared" si="135"/>
        <v>12.983884969357172</v>
      </c>
      <c r="Z81" s="43">
        <f t="shared" si="135"/>
        <v>0.24778505943936036</v>
      </c>
      <c r="AA81" s="17">
        <f t="shared" si="148"/>
        <v>206.64798731297964</v>
      </c>
      <c r="AB81" s="76">
        <f t="shared" si="136"/>
        <v>4.1887285840316042E-2</v>
      </c>
      <c r="AG81" s="43">
        <f t="shared" si="137"/>
        <v>3.3897003671722521</v>
      </c>
      <c r="AH81" s="43">
        <f t="shared" si="137"/>
        <v>13.558801468689008</v>
      </c>
      <c r="AI81" s="43">
        <f t="shared" si="137"/>
        <v>16.948501835861261</v>
      </c>
      <c r="AJ81" s="43">
        <f t="shared" si="137"/>
        <v>0.70258913786012211</v>
      </c>
      <c r="AK81" s="17">
        <f t="shared" si="149"/>
        <v>195.87499566107269</v>
      </c>
      <c r="AL81" s="76">
        <f t="shared" si="138"/>
        <v>6.9221706542626479E-2</v>
      </c>
      <c r="AQ81" s="43">
        <f t="shared" si="139"/>
        <v>2.4461012599582159</v>
      </c>
      <c r="AR81" s="43">
        <f t="shared" si="139"/>
        <v>14.676607559749295</v>
      </c>
      <c r="AS81" s="43">
        <f t="shared" si="139"/>
        <v>17.122708819707508</v>
      </c>
      <c r="AT81" s="43">
        <f t="shared" si="139"/>
        <v>0.89303959831694768</v>
      </c>
      <c r="AU81" s="17">
        <f t="shared" si="150"/>
        <v>217.61620616121439</v>
      </c>
      <c r="AV81" s="76">
        <f t="shared" si="140"/>
        <v>6.7442622121978241E-2</v>
      </c>
      <c r="BA81" s="43">
        <f t="shared" si="141"/>
        <v>2.1995065849885402</v>
      </c>
      <c r="BB81" s="43">
        <f t="shared" si="141"/>
        <v>17.596052679908322</v>
      </c>
      <c r="BC81" s="43">
        <f t="shared" si="141"/>
        <v>19.795559264896859</v>
      </c>
      <c r="BD81" s="43">
        <f t="shared" si="141"/>
        <v>0.76593708743308864</v>
      </c>
      <c r="BE81" s="17">
        <f t="shared" si="151"/>
        <v>191.28715654736931</v>
      </c>
      <c r="BF81" s="76">
        <f t="shared" si="142"/>
        <v>9.1987632612181847E-2</v>
      </c>
      <c r="BK81" s="43">
        <f t="shared" si="143"/>
        <v>1.7485802105407642</v>
      </c>
      <c r="BL81" s="43">
        <f t="shared" si="143"/>
        <v>17.485802105407643</v>
      </c>
      <c r="BM81" s="43">
        <f t="shared" si="143"/>
        <v>19.234382315948405</v>
      </c>
      <c r="BN81" s="43">
        <f t="shared" si="143"/>
        <v>0.27604906771104776</v>
      </c>
      <c r="BO81" s="17">
        <f t="shared" si="152"/>
        <v>174.76383656726159</v>
      </c>
      <c r="BP81" s="76">
        <f t="shared" si="144"/>
        <v>0.10005389243487944</v>
      </c>
      <c r="BU81" s="43">
        <f t="shared" si="145"/>
        <v>1.6413919801977441</v>
      </c>
      <c r="BV81" s="43">
        <f t="shared" si="145"/>
        <v>19.696703762372927</v>
      </c>
      <c r="BW81" s="43">
        <f t="shared" si="145"/>
        <v>21.338095742570673</v>
      </c>
      <c r="BX81" s="43">
        <f t="shared" si="145"/>
        <v>0.27574373835163468</v>
      </c>
      <c r="BY81" s="17">
        <f t="shared" si="153"/>
        <v>172.31462264969463</v>
      </c>
      <c r="BZ81" s="76">
        <f t="shared" si="146"/>
        <v>0.11430662969570002</v>
      </c>
    </row>
    <row r="82" spans="5:78" ht="20.100000000000001" customHeight="1" thickBot="1">
      <c r="E82" s="38">
        <v>64</v>
      </c>
      <c r="F82" s="24">
        <f t="shared" si="130"/>
        <v>1.2746</v>
      </c>
      <c r="G82" s="25">
        <f t="shared" si="131"/>
        <v>11.355154393330045</v>
      </c>
      <c r="H82" s="31">
        <f t="shared" si="132"/>
        <v>113995.91549295773</v>
      </c>
      <c r="M82" s="43">
        <f>N25+N54</f>
        <v>0</v>
      </c>
      <c r="N82" s="43">
        <f t="shared" si="154"/>
        <v>0</v>
      </c>
      <c r="O82" s="43">
        <f t="shared" si="154"/>
        <v>5.6600722416017044</v>
      </c>
      <c r="P82" s="43">
        <f t="shared" si="154"/>
        <v>0</v>
      </c>
      <c r="Q82" s="17">
        <f t="shared" si="147"/>
        <v>243.42513453578621</v>
      </c>
      <c r="R82" s="76">
        <f t="shared" si="134"/>
        <v>0</v>
      </c>
      <c r="W82" s="43">
        <f t="shared" si="135"/>
        <v>4.6563728470940307</v>
      </c>
      <c r="X82" s="43">
        <f t="shared" si="135"/>
        <v>9.3127456941880613</v>
      </c>
      <c r="Y82" s="43">
        <f t="shared" si="135"/>
        <v>13.969118541282093</v>
      </c>
      <c r="Z82" s="43">
        <f t="shared" si="135"/>
        <v>0.25919906788600033</v>
      </c>
      <c r="AA82" s="17">
        <f t="shared" si="148"/>
        <v>231.81486196315799</v>
      </c>
      <c r="AB82" s="76">
        <f t="shared" si="136"/>
        <v>4.0173203802904248E-2</v>
      </c>
      <c r="AG82" s="43">
        <f t="shared" si="137"/>
        <v>2.627114854511913</v>
      </c>
      <c r="AH82" s="43">
        <f t="shared" si="137"/>
        <v>10.508459418047652</v>
      </c>
      <c r="AI82" s="43">
        <f t="shared" si="137"/>
        <v>13.135574272559566</v>
      </c>
      <c r="AJ82" s="43">
        <f t="shared" si="137"/>
        <v>1.2724412982913667</v>
      </c>
      <c r="AK82" s="17">
        <f t="shared" si="149"/>
        <v>228.92449974154488</v>
      </c>
      <c r="AL82" s="76">
        <f t="shared" si="138"/>
        <v>4.5903603283666335E-2</v>
      </c>
      <c r="AQ82" s="43">
        <f t="shared" si="139"/>
        <v>2.7757852111659544</v>
      </c>
      <c r="AR82" s="43">
        <f t="shared" si="139"/>
        <v>16.654711266995726</v>
      </c>
      <c r="AS82" s="43">
        <f t="shared" si="139"/>
        <v>19.430496478161682</v>
      </c>
      <c r="AT82" s="43">
        <f t="shared" si="139"/>
        <v>0.80558588884512461</v>
      </c>
      <c r="AU82" s="17">
        <f t="shared" si="150"/>
        <v>249.70386057800656</v>
      </c>
      <c r="AV82" s="76">
        <f t="shared" si="140"/>
        <v>6.6697852521959131E-2</v>
      </c>
      <c r="BA82" s="43">
        <f t="shared" si="141"/>
        <v>2.3279188753481144</v>
      </c>
      <c r="BB82" s="43">
        <f t="shared" si="141"/>
        <v>18.623351002784915</v>
      </c>
      <c r="BC82" s="43">
        <f t="shared" si="141"/>
        <v>20.951269878133033</v>
      </c>
      <c r="BD82" s="43">
        <f t="shared" si="141"/>
        <v>0.37728834248016097</v>
      </c>
      <c r="BE82" s="17">
        <f t="shared" si="151"/>
        <v>214.37504126112762</v>
      </c>
      <c r="BF82" s="76">
        <f t="shared" si="142"/>
        <v>8.6872757636464029E-2</v>
      </c>
      <c r="BK82" s="43">
        <f t="shared" si="143"/>
        <v>1.8356453227489276</v>
      </c>
      <c r="BL82" s="43">
        <f t="shared" si="143"/>
        <v>18.356453227489276</v>
      </c>
      <c r="BM82" s="43">
        <f t="shared" si="143"/>
        <v>20.192098550238203</v>
      </c>
      <c r="BN82" s="43">
        <f t="shared" si="143"/>
        <v>0.2969849914687408</v>
      </c>
      <c r="BO82" s="17">
        <f t="shared" si="152"/>
        <v>194.81627257906339</v>
      </c>
      <c r="BP82" s="76">
        <f t="shared" si="144"/>
        <v>9.4224435076590285E-2</v>
      </c>
      <c r="BU82" s="43">
        <f t="shared" si="145"/>
        <v>1.728345660743118</v>
      </c>
      <c r="BV82" s="43">
        <f t="shared" si="145"/>
        <v>20.740147928917413</v>
      </c>
      <c r="BW82" s="43">
        <f t="shared" si="145"/>
        <v>22.468493589660532</v>
      </c>
      <c r="BX82" s="43">
        <f t="shared" si="145"/>
        <v>0.30257081142621994</v>
      </c>
      <c r="BY82" s="17">
        <f t="shared" si="153"/>
        <v>192.08214615321316</v>
      </c>
      <c r="BZ82" s="76">
        <f t="shared" si="146"/>
        <v>0.10797540710719757</v>
      </c>
    </row>
    <row r="83" spans="5:78" ht="20.100000000000001" customHeight="1">
      <c r="E83" s="38">
        <v>66</v>
      </c>
      <c r="F83" s="20">
        <f t="shared" si="130"/>
        <v>1.3146</v>
      </c>
      <c r="G83" s="21">
        <f t="shared" si="131"/>
        <v>11.711506327845346</v>
      </c>
      <c r="H83" s="30">
        <f t="shared" si="132"/>
        <v>117573.38028169014</v>
      </c>
      <c r="M83" s="43">
        <f>N26+N55</f>
        <v>0</v>
      </c>
      <c r="N83" s="43">
        <f t="shared" si="154"/>
        <v>0</v>
      </c>
      <c r="O83" s="43">
        <f t="shared" si="154"/>
        <v>5.878616612103075</v>
      </c>
      <c r="P83" s="43">
        <f t="shared" si="154"/>
        <v>0</v>
      </c>
      <c r="Q83" s="17">
        <f t="shared" si="147"/>
        <v>273.81898765711412</v>
      </c>
      <c r="R83" s="76">
        <f t="shared" si="134"/>
        <v>0</v>
      </c>
      <c r="W83" s="43">
        <f t="shared" si="135"/>
        <v>4.9188133065914759</v>
      </c>
      <c r="X83" s="43">
        <f t="shared" si="135"/>
        <v>9.8376266131829517</v>
      </c>
      <c r="Y83" s="43">
        <f t="shared" si="135"/>
        <v>14.756439919774426</v>
      </c>
      <c r="Z83" s="43">
        <f t="shared" si="135"/>
        <v>0.34221089736187804</v>
      </c>
      <c r="AA83" s="17">
        <f t="shared" si="148"/>
        <v>260.79172176286744</v>
      </c>
      <c r="AB83" s="76">
        <f t="shared" si="136"/>
        <v>3.7722158305807357E-2</v>
      </c>
      <c r="AG83" s="43">
        <f t="shared" si="137"/>
        <v>3.3919915681969286</v>
      </c>
      <c r="AH83" s="43">
        <f t="shared" si="137"/>
        <v>13.567966272787714</v>
      </c>
      <c r="AI83" s="43">
        <f t="shared" si="137"/>
        <v>16.959957840984643</v>
      </c>
      <c r="AJ83" s="43">
        <f t="shared" si="137"/>
        <v>1.3257505983189095</v>
      </c>
      <c r="AK83" s="17">
        <f t="shared" si="149"/>
        <v>249.26430556039261</v>
      </c>
      <c r="AL83" s="76">
        <f t="shared" si="138"/>
        <v>5.4432046506957335E-2</v>
      </c>
      <c r="AQ83" s="43">
        <f t="shared" si="139"/>
        <v>2.8757271812446357</v>
      </c>
      <c r="AR83" s="43">
        <f t="shared" si="139"/>
        <v>17.254363087467816</v>
      </c>
      <c r="AS83" s="43">
        <f t="shared" si="139"/>
        <v>20.130090268712451</v>
      </c>
      <c r="AT83" s="43">
        <f t="shared" si="139"/>
        <v>1.4718544552462225</v>
      </c>
      <c r="AU83" s="17">
        <f t="shared" si="150"/>
        <v>279.57198254626752</v>
      </c>
      <c r="AV83" s="76">
        <f t="shared" si="140"/>
        <v>6.1717068106466356E-2</v>
      </c>
      <c r="BA83" s="43">
        <f t="shared" si="141"/>
        <v>2.5404778019663556</v>
      </c>
      <c r="BB83" s="43">
        <f t="shared" si="141"/>
        <v>20.323822415730845</v>
      </c>
      <c r="BC83" s="43">
        <f t="shared" si="141"/>
        <v>22.864300217697203</v>
      </c>
      <c r="BD83" s="43">
        <f t="shared" si="141"/>
        <v>0.51099416880678539</v>
      </c>
      <c r="BE83" s="17">
        <f t="shared" si="151"/>
        <v>241.22939649732928</v>
      </c>
      <c r="BF83" s="76">
        <f t="shared" si="142"/>
        <v>8.4251018784751872E-2</v>
      </c>
      <c r="BK83" s="43">
        <f t="shared" si="143"/>
        <v>1.9564109447132265</v>
      </c>
      <c r="BL83" s="43">
        <f t="shared" si="143"/>
        <v>19.564109447132267</v>
      </c>
      <c r="BM83" s="43">
        <f t="shared" si="143"/>
        <v>21.520520391845491</v>
      </c>
      <c r="BN83" s="43">
        <f t="shared" si="143"/>
        <v>0.42102089434565304</v>
      </c>
      <c r="BO83" s="17">
        <f t="shared" si="152"/>
        <v>219.13875317994717</v>
      </c>
      <c r="BP83" s="76">
        <f t="shared" si="144"/>
        <v>8.9277269142199939E-2</v>
      </c>
      <c r="BU83" s="43">
        <f t="shared" si="145"/>
        <v>1.8237117640026996</v>
      </c>
      <c r="BV83" s="43">
        <f t="shared" si="145"/>
        <v>21.884541168032392</v>
      </c>
      <c r="BW83" s="43">
        <f t="shared" si="145"/>
        <v>23.708252932035094</v>
      </c>
      <c r="BX83" s="43">
        <f t="shared" si="145"/>
        <v>0.39534926059490982</v>
      </c>
      <c r="BY83" s="17">
        <f t="shared" si="153"/>
        <v>213.50360362371879</v>
      </c>
      <c r="BZ83" s="76">
        <f t="shared" si="146"/>
        <v>0.10250197559476307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zoomScale="70" zoomScaleNormal="70" zoomScalePageLayoutView="70" workbookViewId="0">
      <selection activeCell="Q2" sqref="Q2:R2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5.5703125" style="1" customWidth="1"/>
    <col min="18" max="26" width="11.140625" style="1" customWidth="1"/>
    <col min="27" max="28" width="18.28515625" style="1" customWidth="1"/>
    <col min="29" max="36" width="11.140625" style="1" customWidth="1"/>
    <col min="37" max="37" width="15.5703125" style="1" customWidth="1"/>
    <col min="38" max="46" width="11.140625" style="1" customWidth="1"/>
    <col min="47" max="47" width="15.5703125" style="1" customWidth="1"/>
    <col min="48" max="56" width="11.140625" style="1" customWidth="1"/>
    <col min="57" max="57" width="15.5703125" style="1" customWidth="1"/>
    <col min="58" max="66" width="11.140625" style="1" customWidth="1"/>
    <col min="67" max="67" width="15.5703125" style="1" customWidth="1"/>
    <col min="68" max="76" width="11.140625" style="1" customWidth="1"/>
    <col min="77" max="77" width="15.570312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4" t="s">
        <v>19</v>
      </c>
      <c r="F1" s="85"/>
      <c r="G1" s="85"/>
      <c r="H1" s="86"/>
      <c r="I1" s="81" t="s">
        <v>21</v>
      </c>
      <c r="J1" s="82"/>
      <c r="K1" s="82"/>
      <c r="L1" s="82"/>
      <c r="M1" s="83"/>
      <c r="N1" s="79">
        <v>0</v>
      </c>
      <c r="O1" s="80"/>
      <c r="P1" s="32"/>
      <c r="Q1" s="78"/>
      <c r="R1" s="78"/>
      <c r="S1" s="81" t="s">
        <v>21</v>
      </c>
      <c r="T1" s="82"/>
      <c r="U1" s="82"/>
      <c r="V1" s="82"/>
      <c r="W1" s="83"/>
      <c r="X1" s="79">
        <v>0.04</v>
      </c>
      <c r="Y1" s="80"/>
      <c r="Z1" s="32"/>
      <c r="AA1" s="78"/>
      <c r="AB1" s="78"/>
      <c r="AC1" s="81" t="s">
        <v>21</v>
      </c>
      <c r="AD1" s="82"/>
      <c r="AE1" s="82"/>
      <c r="AF1" s="82"/>
      <c r="AG1" s="83"/>
      <c r="AH1" s="79">
        <v>0.08</v>
      </c>
      <c r="AI1" s="80"/>
      <c r="AJ1" s="32"/>
      <c r="AK1" s="78"/>
      <c r="AL1" s="78"/>
      <c r="AM1" s="81" t="s">
        <v>21</v>
      </c>
      <c r="AN1" s="82"/>
      <c r="AO1" s="82"/>
      <c r="AP1" s="82"/>
      <c r="AQ1" s="83"/>
      <c r="AR1" s="79">
        <v>0.12</v>
      </c>
      <c r="AS1" s="80"/>
      <c r="AT1" s="32"/>
      <c r="AU1" s="78"/>
      <c r="AV1" s="78"/>
      <c r="AW1" s="81" t="s">
        <v>21</v>
      </c>
      <c r="AX1" s="82"/>
      <c r="AY1" s="82"/>
      <c r="AZ1" s="82"/>
      <c r="BA1" s="83"/>
      <c r="BB1" s="79">
        <v>0.16</v>
      </c>
      <c r="BC1" s="80"/>
      <c r="BD1" s="32"/>
      <c r="BE1" s="78"/>
      <c r="BF1" s="78"/>
      <c r="BG1" s="81" t="s">
        <v>21</v>
      </c>
      <c r="BH1" s="82"/>
      <c r="BI1" s="82"/>
      <c r="BJ1" s="82"/>
      <c r="BK1" s="83"/>
      <c r="BL1" s="79">
        <v>0.2</v>
      </c>
      <c r="BM1" s="80"/>
      <c r="BN1" s="32"/>
      <c r="BO1" s="78"/>
      <c r="BP1" s="78"/>
      <c r="BQ1" s="81" t="s">
        <v>21</v>
      </c>
      <c r="BR1" s="82"/>
      <c r="BS1" s="82"/>
      <c r="BT1" s="82"/>
      <c r="BU1" s="83"/>
      <c r="BV1" s="79">
        <v>0.24</v>
      </c>
      <c r="BW1" s="80"/>
      <c r="BX1" s="32"/>
      <c r="BY1" s="78"/>
      <c r="BZ1" s="78"/>
    </row>
    <row r="2" spans="2:78" ht="20.100000000000001" customHeight="1">
      <c r="B2" s="4" t="s">
        <v>1</v>
      </c>
      <c r="C2" s="5">
        <v>1000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5" t="s">
        <v>67</v>
      </c>
      <c r="R2" s="75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5" t="s">
        <v>67</v>
      </c>
      <c r="AB2" s="75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5" t="s">
        <v>67</v>
      </c>
      <c r="AL2" s="75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5" t="s">
        <v>67</v>
      </c>
      <c r="AV2" s="75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5" t="s">
        <v>67</v>
      </c>
      <c r="BF2" s="75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5" t="s">
        <v>67</v>
      </c>
      <c r="BP2" s="75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5" t="s">
        <v>67</v>
      </c>
      <c r="BZ2" s="75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3.1442799318866128</v>
      </c>
      <c r="H3" s="29">
        <f t="shared" ref="H3:H26" si="2">F3*$C$7/$C$5</f>
        <v>35291.690140845072</v>
      </c>
      <c r="I3" s="19">
        <v>0.32469999999999999</v>
      </c>
      <c r="J3" s="19">
        <v>1.2999999999999999E-2</v>
      </c>
      <c r="K3" s="19">
        <v>1.2949999999999999</v>
      </c>
      <c r="L3" s="19">
        <f t="shared" ref="L3:L26" si="3">K3/$C$14</f>
        <v>0.91735123998583923</v>
      </c>
      <c r="M3" s="19">
        <f t="shared" ref="M3:M25" si="4">4*PI()^2*$C$13*SQRT($C$11*$C$2)*($C$7*I3*K3)^2</f>
        <v>9.4174916975472395E-2</v>
      </c>
      <c r="N3" s="19">
        <f t="shared" ref="N3:N25" si="5">4*PI()^2*N$1*SQRT($C$11*$C$2)*($C$7*I3*K3)^2</f>
        <v>0</v>
      </c>
      <c r="O3" s="19">
        <f t="shared" ref="O3:O25" si="6">M3+N3</f>
        <v>9.4174916975472395E-2</v>
      </c>
      <c r="P3" s="36">
        <f t="shared" ref="P3:P25" si="7">2*PI()^2*N$1*2*SQRT($C$2*$C$11)*J3*$C$7^2*K3^2/SQRT(2)</f>
        <v>0</v>
      </c>
      <c r="Q3" s="17">
        <f t="shared" ref="Q3:Q7" si="8">0.5926*0.5*$C$6*$F3^3*($C$7*I3*2+$C$7)*$C$8</f>
        <v>2.3894946142329263</v>
      </c>
      <c r="R3" s="76">
        <f t="shared" ref="R3:R25" si="9">N3/Q3</f>
        <v>0</v>
      </c>
      <c r="S3" s="26">
        <v>0.25119999999999998</v>
      </c>
      <c r="T3" s="20">
        <v>1.2E-2</v>
      </c>
      <c r="U3" s="19">
        <v>1.3049999999999999</v>
      </c>
      <c r="V3" s="19">
        <f t="shared" ref="V3:V26" si="10">U3/$C$14</f>
        <v>0.92443503334480326</v>
      </c>
      <c r="W3" s="19">
        <f t="shared" ref="W3:W25" si="11">4*PI()^2*$C$13*SQRT($C$11*$C$2)*($C$7*S3*U3)^2</f>
        <v>5.7238919290833364E-2</v>
      </c>
      <c r="X3" s="19">
        <f t="shared" ref="X3:X25" si="12">4*PI()^2*X$1*SQRT($C$11*$C$2)*($C$7*S3*U3)^2</f>
        <v>0.11447783858166673</v>
      </c>
      <c r="Y3" s="19">
        <f t="shared" ref="Y3:Y25" si="13">W3+X3</f>
        <v>0.1717167578725001</v>
      </c>
      <c r="Z3" s="36">
        <f t="shared" ref="Z3:Z25" si="14">2*PI()^2*X$1*2*SQRT($C$2*$C$11)*T3*$C$7^2*U3^2/SQRT(2)</f>
        <v>1.5393890717551081E-2</v>
      </c>
      <c r="AA3" s="17">
        <f t="shared" ref="AA3:AA7" si="15">0.5926*0.5*$C$6*$F3^3*($C$7*S3*2+$C$7)*$C$8</f>
        <v>2.1765349268967795</v>
      </c>
      <c r="AB3" s="76">
        <f t="shared" ref="AB3:AB26" si="16">X3/AA3</f>
        <v>5.2596371033147106E-2</v>
      </c>
      <c r="AC3" s="26">
        <v>0.18990000000000001</v>
      </c>
      <c r="AD3" s="20">
        <v>1.6E-2</v>
      </c>
      <c r="AE3" s="19">
        <v>1.405</v>
      </c>
      <c r="AF3" s="19">
        <f t="shared" ref="AF3:AF26" si="17">AE3/$C$14</f>
        <v>0.99527296693444345</v>
      </c>
      <c r="AG3" s="19">
        <f t="shared" ref="AG3:AG25" si="18">4*PI()^2*$C$13*SQRT($C$11*$C$2)*($C$7*AC3*AE3)^2</f>
        <v>3.7916977414121249E-2</v>
      </c>
      <c r="AH3" s="19">
        <f t="shared" ref="AH3:AH25" si="19">4*PI()^2*AH$1*SQRT($C$11*$C$2)*($C$7*AC3*AE3)^2</f>
        <v>0.15166790965648499</v>
      </c>
      <c r="AI3" s="19">
        <f t="shared" ref="AI3:AI25" si="20">AG3+AH3</f>
        <v>0.18958488707060625</v>
      </c>
      <c r="AJ3" s="36">
        <f t="shared" ref="AJ3:AJ25" si="21">2*PI()^2*AH$1*2*SQRT($C$2*$C$11)*AD3*$C$7^2*AE3^2/SQRT(2)</f>
        <v>4.758266437460993E-2</v>
      </c>
      <c r="AK3" s="17">
        <f t="shared" ref="AK3:AK7" si="22">0.5926*0.5*$C$6*$F3^3*($C$7*AC3*2+$C$7)*$C$8</f>
        <v>1.9989236502477215</v>
      </c>
      <c r="AL3" s="76">
        <f t="shared" ref="AL3:AL26" si="23">AH3/AK3</f>
        <v>7.5874788733271123E-2</v>
      </c>
      <c r="AM3" s="26">
        <v>0</v>
      </c>
      <c r="AN3" s="20">
        <v>0</v>
      </c>
      <c r="AO3" s="19">
        <v>0</v>
      </c>
      <c r="AP3" s="19">
        <f t="shared" ref="AP3:AP26" si="24">AO3/$C$14</f>
        <v>0</v>
      </c>
      <c r="AQ3" s="19">
        <f t="shared" ref="AQ3:AQ25" si="25">4*PI()^2*$C$13*SQRT($C$11*$C$2)*($C$7*AM3*AO3)^2</f>
        <v>0</v>
      </c>
      <c r="AR3" s="19">
        <f t="shared" ref="AR3:AR25" si="26">4*PI()^2*AR$1*SQRT($C$11*$C$2)*($C$7*AM3*AO3)^2</f>
        <v>0</v>
      </c>
      <c r="AS3" s="19">
        <f t="shared" ref="AS3:AS25" si="27">AQ3+AR3</f>
        <v>0</v>
      </c>
      <c r="AT3" s="36">
        <f t="shared" ref="AT3:AT25" si="28">2*PI()^2*AR$1*2*SQRT($C$2*$C$11)*AN3*$C$7^2*AO3^2/SQRT(2)</f>
        <v>0</v>
      </c>
      <c r="AU3" s="17">
        <f t="shared" ref="AU3:AU7" si="29">0.5926*0.5*$C$6*$F3^3*($C$7*AM3*2+$C$7)*$C$8</f>
        <v>1.4487053560282079</v>
      </c>
      <c r="AV3" s="76">
        <f t="shared" ref="AV3:AV26" si="30">AR3/AU3</f>
        <v>0</v>
      </c>
      <c r="AW3" s="26">
        <v>0</v>
      </c>
      <c r="AX3" s="20">
        <v>0</v>
      </c>
      <c r="AY3" s="19">
        <v>0</v>
      </c>
      <c r="AZ3" s="19">
        <f t="shared" ref="AZ3:AZ26" si="31">AY3/$C$14</f>
        <v>0</v>
      </c>
      <c r="BA3" s="19">
        <f t="shared" ref="BA3:BA25" si="32">4*PI()^2*$C$13*SQRT($C$11*$C$2)*($C$7*AW3*AY3)^2</f>
        <v>0</v>
      </c>
      <c r="BB3" s="19">
        <f t="shared" ref="BB3:BB25" si="33">4*PI()^2*BB$1*SQRT($C$11*$C$2)*($C$7*AW3*AY3)^2</f>
        <v>0</v>
      </c>
      <c r="BC3" s="19">
        <f t="shared" ref="BC3:BC25" si="34">BA3+BB3</f>
        <v>0</v>
      </c>
      <c r="BD3" s="36">
        <f t="shared" ref="BD3:BD25" si="35">2*PI()^2*BB$1*2*SQRT($C$2*$C$11)*AX3*$C$7^2*AY3^2/SQRT(2)</f>
        <v>0</v>
      </c>
      <c r="BE3" s="17">
        <f t="shared" ref="BE3:BE7" si="36">0.5926*0.5*$C$6*$F3^3*($C$7*AW3*2+$C$7)*$C$8</f>
        <v>1.4487053560282079</v>
      </c>
      <c r="BF3" s="76">
        <f t="shared" ref="BF3:BF26" si="37">BB3/BE3</f>
        <v>0</v>
      </c>
      <c r="BG3" s="22">
        <v>0</v>
      </c>
      <c r="BH3" s="19">
        <v>0</v>
      </c>
      <c r="BI3" s="19">
        <v>0</v>
      </c>
      <c r="BJ3" s="19">
        <f t="shared" ref="BJ3:BJ26" si="38">BI3/$C$14</f>
        <v>0</v>
      </c>
      <c r="BK3" s="19">
        <f t="shared" ref="BK3:BK25" si="39">4*PI()^2*$C$13*SQRT($C$11*$C$2)*($C$7*BG3*BI3)^2</f>
        <v>0</v>
      </c>
      <c r="BL3" s="19">
        <f t="shared" ref="BL3:BL25" si="40">4*PI()^2*BL$1*SQRT($C$11*$C$2)*($C$7*BG3*BI3)^2</f>
        <v>0</v>
      </c>
      <c r="BM3" s="19">
        <f t="shared" ref="BM3:BM25" si="41">BK3+BL3</f>
        <v>0</v>
      </c>
      <c r="BN3" s="36">
        <f t="shared" ref="BN3:BN25" si="42">2*PI()^2*BL$1*2*SQRT($C$2*$C$11)*BH3*$C$7^2*BI3^2/SQRT(2)</f>
        <v>0</v>
      </c>
      <c r="BO3" s="17">
        <f t="shared" ref="BO3:BO7" si="43">0.5926*0.5*$C$6*$F3^3*($C$7*BG3*2+$C$7)*$C$8</f>
        <v>1.4487053560282079</v>
      </c>
      <c r="BP3" s="76">
        <f t="shared" ref="BP3:BP26" si="44">BL3/BO3</f>
        <v>0</v>
      </c>
      <c r="BQ3" s="26">
        <v>0</v>
      </c>
      <c r="BR3" s="20">
        <v>0</v>
      </c>
      <c r="BS3" s="19">
        <v>0</v>
      </c>
      <c r="BT3" s="19">
        <f t="shared" ref="BT3:BT26" si="45">BS3/$C$14</f>
        <v>0</v>
      </c>
      <c r="BU3" s="19">
        <f t="shared" ref="BU3:BU25" si="46">4*PI()^2*$C$13*SQRT($C$11*$C$2)*($C$7*BQ3*BS3)^2</f>
        <v>0</v>
      </c>
      <c r="BV3" s="19">
        <f t="shared" ref="BV3:BV25" si="47">4*PI()^2*BV$1*SQRT($C$11*$C$2)*($C$7*BQ3*BS3)^2</f>
        <v>0</v>
      </c>
      <c r="BW3" s="19">
        <f t="shared" ref="BW3:BW25" si="48">BU3+BV3</f>
        <v>0</v>
      </c>
      <c r="BX3" s="36">
        <f t="shared" ref="BX3:BX25" si="49">2*PI()^2*BV$1*2*SQRT($C$2*$C$11)*BR3*$C$7^2*BS3^2/SQRT(2)</f>
        <v>0</v>
      </c>
      <c r="BY3" s="17">
        <f t="shared" ref="BY3:BY7" si="50">0.5926*0.5*$C$6*$F3^3*($C$7*BQ3*2+$C$7)*$C$8</f>
        <v>1.4487053560282079</v>
      </c>
      <c r="BZ3" s="76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3.4630107916825184</v>
      </c>
      <c r="H4" s="29">
        <f t="shared" si="2"/>
        <v>38869.15492957746</v>
      </c>
      <c r="I4" s="19">
        <v>0.46139999999999998</v>
      </c>
      <c r="J4" s="19">
        <v>1.6E-2</v>
      </c>
      <c r="K4" s="19">
        <v>1.2729999999999999</v>
      </c>
      <c r="L4" s="19">
        <f t="shared" si="3"/>
        <v>0.90176689459611847</v>
      </c>
      <c r="M4" s="19">
        <f t="shared" si="4"/>
        <v>0.18375667318536812</v>
      </c>
      <c r="N4" s="19">
        <f t="shared" si="5"/>
        <v>0</v>
      </c>
      <c r="O4" s="19">
        <f t="shared" si="6"/>
        <v>0.18375667318536812</v>
      </c>
      <c r="P4" s="36">
        <f t="shared" si="7"/>
        <v>0</v>
      </c>
      <c r="Q4" s="17">
        <f t="shared" si="8"/>
        <v>3.7214492636743284</v>
      </c>
      <c r="R4" s="76">
        <f t="shared" si="9"/>
        <v>0</v>
      </c>
      <c r="S4" s="26">
        <v>0.39700000000000002</v>
      </c>
      <c r="T4" s="20">
        <v>1.2999999999999999E-2</v>
      </c>
      <c r="U4" s="20">
        <v>1.2749999999999999</v>
      </c>
      <c r="V4" s="19">
        <f t="shared" si="10"/>
        <v>0.90318365326791128</v>
      </c>
      <c r="W4" s="19">
        <f t="shared" si="11"/>
        <v>0.13646853047218613</v>
      </c>
      <c r="X4" s="19">
        <f t="shared" si="12"/>
        <v>0.27293706094437226</v>
      </c>
      <c r="Y4" s="19">
        <f t="shared" si="13"/>
        <v>0.40940559141655841</v>
      </c>
      <c r="Z4" s="36">
        <f t="shared" si="14"/>
        <v>1.5918782596181631E-2</v>
      </c>
      <c r="AA4" s="17">
        <f t="shared" si="15"/>
        <v>3.4721655809401626</v>
      </c>
      <c r="AB4" s="76">
        <f t="shared" si="16"/>
        <v>7.8607155846084034E-2</v>
      </c>
      <c r="AC4" s="26">
        <v>0.34749999999999998</v>
      </c>
      <c r="AD4" s="20">
        <v>1.0999999999999999E-2</v>
      </c>
      <c r="AE4" s="20">
        <v>1.274</v>
      </c>
      <c r="AF4" s="19">
        <f t="shared" si="17"/>
        <v>0.90247527393201488</v>
      </c>
      <c r="AG4" s="19">
        <f t="shared" si="18"/>
        <v>0.10439497767899739</v>
      </c>
      <c r="AH4" s="19">
        <f t="shared" si="19"/>
        <v>0.41757991071598954</v>
      </c>
      <c r="AI4" s="19">
        <f t="shared" si="20"/>
        <v>0.52197488839498696</v>
      </c>
      <c r="AJ4" s="36">
        <f t="shared" si="21"/>
        <v>2.6897236806376821E-2</v>
      </c>
      <c r="AK4" s="17">
        <f t="shared" si="22"/>
        <v>3.2805577813230635</v>
      </c>
      <c r="AL4" s="76">
        <f t="shared" si="23"/>
        <v>0.12728930217091855</v>
      </c>
      <c r="AM4" s="26">
        <v>0.3019</v>
      </c>
      <c r="AN4" s="20">
        <v>1.2E-2</v>
      </c>
      <c r="AO4" s="20">
        <v>1.274</v>
      </c>
      <c r="AP4" s="19">
        <f t="shared" si="24"/>
        <v>0.90247527393201488</v>
      </c>
      <c r="AQ4" s="19">
        <f t="shared" si="25"/>
        <v>7.8794556236494923E-2</v>
      </c>
      <c r="AR4" s="19">
        <f t="shared" si="26"/>
        <v>0.47276733741896954</v>
      </c>
      <c r="AS4" s="19">
        <f t="shared" si="27"/>
        <v>0.55156189365546449</v>
      </c>
      <c r="AT4" s="36">
        <f t="shared" si="28"/>
        <v>4.4013660228616622E-2</v>
      </c>
      <c r="AU4" s="17">
        <f t="shared" si="29"/>
        <v>3.1040463537970089</v>
      </c>
      <c r="AV4" s="76">
        <f t="shared" si="30"/>
        <v>0.1523067904062255</v>
      </c>
      <c r="AW4" s="26">
        <v>0.23089999999999999</v>
      </c>
      <c r="AX4" s="20">
        <v>1.2999999999999999E-2</v>
      </c>
      <c r="AY4" s="20">
        <v>1.3140000000000001</v>
      </c>
      <c r="AZ4" s="19">
        <f t="shared" si="31"/>
        <v>0.930810447367871</v>
      </c>
      <c r="BA4" s="19">
        <f t="shared" si="32"/>
        <v>4.9030884540623071E-2</v>
      </c>
      <c r="BB4" s="19">
        <f t="shared" si="33"/>
        <v>0.39224707632498457</v>
      </c>
      <c r="BC4" s="19">
        <f t="shared" si="34"/>
        <v>0.44127796086560767</v>
      </c>
      <c r="BD4" s="36">
        <f t="shared" si="35"/>
        <v>6.7630127133716134E-2</v>
      </c>
      <c r="BE4" s="17">
        <f t="shared" si="36"/>
        <v>2.82921496444723</v>
      </c>
      <c r="BF4" s="76">
        <f t="shared" si="37"/>
        <v>0.13864166606428985</v>
      </c>
      <c r="BG4" s="26">
        <v>0.16259999999999999</v>
      </c>
      <c r="BH4" s="20">
        <v>2.7E-2</v>
      </c>
      <c r="BI4" s="20">
        <v>1.381</v>
      </c>
      <c r="BJ4" s="19">
        <f t="shared" si="38"/>
        <v>0.97827186287292978</v>
      </c>
      <c r="BK4" s="19">
        <f t="shared" si="39"/>
        <v>2.6857128160000503E-2</v>
      </c>
      <c r="BL4" s="19">
        <f t="shared" si="40"/>
        <v>0.26857128160000504</v>
      </c>
      <c r="BM4" s="19">
        <f t="shared" si="41"/>
        <v>0.29542840976000556</v>
      </c>
      <c r="BN4" s="36">
        <f t="shared" si="42"/>
        <v>0.19393993932339434</v>
      </c>
      <c r="BO4" s="17">
        <f t="shared" si="43"/>
        <v>2.5648349096220202</v>
      </c>
      <c r="BP4" s="76">
        <f t="shared" si="44"/>
        <v>0.10471289227718146</v>
      </c>
      <c r="BQ4" s="26">
        <v>0</v>
      </c>
      <c r="BR4" s="20">
        <v>0</v>
      </c>
      <c r="BS4" s="20">
        <v>0</v>
      </c>
      <c r="BT4" s="19">
        <f t="shared" si="45"/>
        <v>0</v>
      </c>
      <c r="BU4" s="19">
        <f t="shared" si="46"/>
        <v>0</v>
      </c>
      <c r="BV4" s="19">
        <f t="shared" si="47"/>
        <v>0</v>
      </c>
      <c r="BW4" s="19">
        <f t="shared" si="48"/>
        <v>0</v>
      </c>
      <c r="BX4" s="36">
        <f t="shared" si="49"/>
        <v>0</v>
      </c>
      <c r="BY4" s="17">
        <f t="shared" si="50"/>
        <v>1.9354323193646394</v>
      </c>
      <c r="BZ4" s="76">
        <f t="shared" si="51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3.7817416514784248</v>
      </c>
      <c r="H5" s="29">
        <f t="shared" si="2"/>
        <v>42446.619718309856</v>
      </c>
      <c r="I5" s="19">
        <v>0.65010000000000001</v>
      </c>
      <c r="J5" s="19">
        <v>1.6E-2</v>
      </c>
      <c r="K5" s="19">
        <v>1.26</v>
      </c>
      <c r="L5" s="19">
        <f t="shared" si="3"/>
        <v>0.89255796322946535</v>
      </c>
      <c r="M5" s="19">
        <f t="shared" si="4"/>
        <v>0.35738190067906289</v>
      </c>
      <c r="N5" s="19">
        <f t="shared" si="5"/>
        <v>0</v>
      </c>
      <c r="O5" s="19">
        <f t="shared" si="6"/>
        <v>0.35738190067906289</v>
      </c>
      <c r="P5" s="36">
        <f t="shared" si="7"/>
        <v>0</v>
      </c>
      <c r="Q5" s="17">
        <f t="shared" si="8"/>
        <v>5.7977251587147771</v>
      </c>
      <c r="R5" s="76">
        <f t="shared" si="9"/>
        <v>0</v>
      </c>
      <c r="S5" s="26">
        <v>0.5645</v>
      </c>
      <c r="T5" s="20">
        <v>1.4999999999999999E-2</v>
      </c>
      <c r="U5" s="20">
        <v>1.2629999999999999</v>
      </c>
      <c r="V5" s="19">
        <f t="shared" si="10"/>
        <v>0.89468310123715444</v>
      </c>
      <c r="W5" s="19">
        <f t="shared" si="11"/>
        <v>0.27074829197732664</v>
      </c>
      <c r="X5" s="19">
        <f t="shared" si="12"/>
        <v>0.54149658395465328</v>
      </c>
      <c r="Y5" s="19">
        <f t="shared" si="13"/>
        <v>0.81224487593197991</v>
      </c>
      <c r="Z5" s="36">
        <f t="shared" si="14"/>
        <v>1.802370580439603E-2</v>
      </c>
      <c r="AA5" s="17">
        <f t="shared" si="15"/>
        <v>5.366210269934685</v>
      </c>
      <c r="AB5" s="76">
        <f t="shared" si="16"/>
        <v>0.10090856614182658</v>
      </c>
      <c r="AC5" s="26">
        <v>0.48099999999999998</v>
      </c>
      <c r="AD5" s="20">
        <v>1.4999999999999999E-2</v>
      </c>
      <c r="AE5" s="20">
        <v>1.2629999999999999</v>
      </c>
      <c r="AF5" s="19">
        <f t="shared" si="17"/>
        <v>0.89468310123715444</v>
      </c>
      <c r="AG5" s="19">
        <f t="shared" si="18"/>
        <v>0.19657486486050985</v>
      </c>
      <c r="AH5" s="19">
        <f t="shared" si="19"/>
        <v>0.78629945944203938</v>
      </c>
      <c r="AI5" s="19">
        <f t="shared" si="20"/>
        <v>0.98287432430254928</v>
      </c>
      <c r="AJ5" s="36">
        <f t="shared" si="21"/>
        <v>3.604741160879206E-2</v>
      </c>
      <c r="AK5" s="17">
        <f t="shared" si="22"/>
        <v>4.9452816109027014</v>
      </c>
      <c r="AL5" s="76">
        <f t="shared" si="23"/>
        <v>0.15899993596087847</v>
      </c>
      <c r="AM5" s="26">
        <v>0.41710000000000003</v>
      </c>
      <c r="AN5" s="20">
        <v>1.7999999999999999E-2</v>
      </c>
      <c r="AO5" s="20">
        <v>1.2689999999999999</v>
      </c>
      <c r="AP5" s="19">
        <f t="shared" si="24"/>
        <v>0.89893337725253286</v>
      </c>
      <c r="AQ5" s="19">
        <f t="shared" si="25"/>
        <v>0.14922265260092338</v>
      </c>
      <c r="AR5" s="19">
        <f t="shared" si="26"/>
        <v>0.89533591560554027</v>
      </c>
      <c r="AS5" s="19">
        <f t="shared" si="27"/>
        <v>1.0445585682064635</v>
      </c>
      <c r="AT5" s="36">
        <f t="shared" si="28"/>
        <v>6.550329303687745E-2</v>
      </c>
      <c r="AU5" s="17">
        <f t="shared" si="29"/>
        <v>4.6231577628530758</v>
      </c>
      <c r="AV5" s="76">
        <f t="shared" si="30"/>
        <v>0.19366328417332751</v>
      </c>
      <c r="AW5" s="26">
        <v>0.36409999999999998</v>
      </c>
      <c r="AX5" s="20">
        <v>1.4999999999999999E-2</v>
      </c>
      <c r="AY5" s="20">
        <v>1.278</v>
      </c>
      <c r="AZ5" s="19">
        <f t="shared" si="31"/>
        <v>0.90530879127560049</v>
      </c>
      <c r="BA5" s="19">
        <f t="shared" si="32"/>
        <v>0.11532785044117526</v>
      </c>
      <c r="BB5" s="19">
        <f t="shared" si="33"/>
        <v>0.92262280352940207</v>
      </c>
      <c r="BC5" s="19">
        <f t="shared" si="34"/>
        <v>1.0379506539705774</v>
      </c>
      <c r="BD5" s="36">
        <f t="shared" si="35"/>
        <v>7.3817458365921518E-2</v>
      </c>
      <c r="BE5" s="17">
        <f t="shared" si="36"/>
        <v>4.3559814882579246</v>
      </c>
      <c r="BF5" s="76">
        <f t="shared" si="37"/>
        <v>0.21180595142941802</v>
      </c>
      <c r="BG5" s="26">
        <v>0.30099999999999999</v>
      </c>
      <c r="BH5" s="20">
        <v>1.4E-2</v>
      </c>
      <c r="BI5" s="20">
        <v>1.2889999999999999</v>
      </c>
      <c r="BJ5" s="19">
        <f t="shared" si="38"/>
        <v>0.91310096397046092</v>
      </c>
      <c r="BK5" s="19">
        <f t="shared" si="39"/>
        <v>8.0180721114598688E-2</v>
      </c>
      <c r="BL5" s="19">
        <f t="shared" si="40"/>
        <v>0.80180721114598685</v>
      </c>
      <c r="BM5" s="19">
        <f t="shared" si="41"/>
        <v>0.88198793226058558</v>
      </c>
      <c r="BN5" s="36">
        <f t="shared" si="42"/>
        <v>8.7609258472626309E-2</v>
      </c>
      <c r="BO5" s="17">
        <f t="shared" si="43"/>
        <v>4.0378904896361503</v>
      </c>
      <c r="BP5" s="76">
        <f t="shared" si="44"/>
        <v>0.19857081642108546</v>
      </c>
      <c r="BQ5" s="26">
        <v>0.26540000000000002</v>
      </c>
      <c r="BR5" s="20">
        <v>1.2999999999999999E-2</v>
      </c>
      <c r="BS5" s="20">
        <v>1.3009999999999999</v>
      </c>
      <c r="BT5" s="19">
        <f t="shared" si="45"/>
        <v>0.92160151600121765</v>
      </c>
      <c r="BU5" s="19">
        <f t="shared" si="46"/>
        <v>6.3502023168711147E-2</v>
      </c>
      <c r="BV5" s="19">
        <f t="shared" si="47"/>
        <v>0.76202427802453376</v>
      </c>
      <c r="BW5" s="19">
        <f t="shared" si="48"/>
        <v>0.82552630119324488</v>
      </c>
      <c r="BX5" s="36">
        <f t="shared" si="49"/>
        <v>9.9447833323477272E-2</v>
      </c>
      <c r="BY5" s="17">
        <f t="shared" si="50"/>
        <v>3.8584286900967655</v>
      </c>
      <c r="BZ5" s="76">
        <f t="shared" si="51"/>
        <v>0.19749601177815806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4.1004725112743312</v>
      </c>
      <c r="H6" s="29">
        <f t="shared" si="2"/>
        <v>46024.084507042258</v>
      </c>
      <c r="I6" s="19">
        <v>0.87080000000000002</v>
      </c>
      <c r="J6" s="19">
        <v>2.1999999999999999E-2</v>
      </c>
      <c r="K6" s="19">
        <v>1.3160000000000001</v>
      </c>
      <c r="L6" s="19">
        <f t="shared" si="3"/>
        <v>0.9322272060396638</v>
      </c>
      <c r="M6" s="19">
        <f t="shared" si="4"/>
        <v>0.69948716700694014</v>
      </c>
      <c r="N6" s="19">
        <f t="shared" si="5"/>
        <v>0</v>
      </c>
      <c r="O6" s="19">
        <f t="shared" si="6"/>
        <v>0.69948716700694014</v>
      </c>
      <c r="P6" s="36">
        <f t="shared" si="7"/>
        <v>0</v>
      </c>
      <c r="Q6" s="17">
        <f t="shared" si="8"/>
        <v>8.8089117687389518</v>
      </c>
      <c r="R6" s="76">
        <f t="shared" si="9"/>
        <v>0</v>
      </c>
      <c r="S6" s="26">
        <v>0.77229999999999999</v>
      </c>
      <c r="T6" s="20">
        <v>1.4999999999999999E-2</v>
      </c>
      <c r="U6" s="20">
        <v>1.296</v>
      </c>
      <c r="V6" s="19">
        <f t="shared" si="10"/>
        <v>0.91805961932173574</v>
      </c>
      <c r="W6" s="19">
        <f t="shared" si="11"/>
        <v>0.53359678553280443</v>
      </c>
      <c r="X6" s="19">
        <f t="shared" si="12"/>
        <v>1.0671935710656089</v>
      </c>
      <c r="Y6" s="19">
        <f t="shared" si="13"/>
        <v>1.6007903565984134</v>
      </c>
      <c r="Z6" s="36">
        <f t="shared" si="14"/>
        <v>1.8977866701494601E-2</v>
      </c>
      <c r="AA6" s="17">
        <f t="shared" si="15"/>
        <v>8.1759399207517998</v>
      </c>
      <c r="AB6" s="76">
        <f t="shared" si="16"/>
        <v>0.13052854857175583</v>
      </c>
      <c r="AC6" s="26">
        <v>0.68620000000000003</v>
      </c>
      <c r="AD6" s="20">
        <v>1.2999999999999999E-2</v>
      </c>
      <c r="AE6" s="20">
        <v>1.274</v>
      </c>
      <c r="AF6" s="19">
        <f t="shared" si="17"/>
        <v>0.90247527393201488</v>
      </c>
      <c r="AG6" s="19">
        <f t="shared" si="18"/>
        <v>0.40707217285647468</v>
      </c>
      <c r="AH6" s="19">
        <f t="shared" si="19"/>
        <v>1.6282886914258987</v>
      </c>
      <c r="AI6" s="19">
        <f t="shared" si="20"/>
        <v>2.0353608642823735</v>
      </c>
      <c r="AJ6" s="36">
        <f t="shared" si="21"/>
        <v>3.1787643498445338E-2</v>
      </c>
      <c r="AK6" s="17">
        <f t="shared" si="22"/>
        <v>7.6226518383995803</v>
      </c>
      <c r="AL6" s="76">
        <f t="shared" si="23"/>
        <v>0.21361184085875387</v>
      </c>
      <c r="AM6" s="26">
        <v>0.57899999999999996</v>
      </c>
      <c r="AN6" s="20">
        <v>1.6E-2</v>
      </c>
      <c r="AO6" s="20">
        <v>1.2749999999999999</v>
      </c>
      <c r="AP6" s="19">
        <f t="shared" si="24"/>
        <v>0.90318365326791128</v>
      </c>
      <c r="AQ6" s="19">
        <f t="shared" si="25"/>
        <v>0.29027432839511785</v>
      </c>
      <c r="AR6" s="19">
        <f t="shared" si="26"/>
        <v>1.741645970370707</v>
      </c>
      <c r="AS6" s="19">
        <f t="shared" si="27"/>
        <v>2.0319202987658249</v>
      </c>
      <c r="AT6" s="36">
        <f t="shared" si="28"/>
        <v>5.8777043432055254E-2</v>
      </c>
      <c r="AU6" s="17">
        <f t="shared" si="29"/>
        <v>6.9337728322653396</v>
      </c>
      <c r="AV6" s="76">
        <f t="shared" si="30"/>
        <v>0.25118301572647456</v>
      </c>
      <c r="AW6" s="26">
        <v>0.50380000000000003</v>
      </c>
      <c r="AX6" s="20">
        <v>2.1999999999999999E-2</v>
      </c>
      <c r="AY6" s="20">
        <v>1.278</v>
      </c>
      <c r="AZ6" s="19">
        <f t="shared" si="31"/>
        <v>0.90530879127560049</v>
      </c>
      <c r="BA6" s="19">
        <f t="shared" si="32"/>
        <v>0.22080513339548466</v>
      </c>
      <c r="BB6" s="19">
        <f t="shared" si="33"/>
        <v>1.7664410671638773</v>
      </c>
      <c r="BC6" s="19">
        <f t="shared" si="34"/>
        <v>1.9872462005593619</v>
      </c>
      <c r="BD6" s="36">
        <f t="shared" si="35"/>
        <v>0.10826560560335155</v>
      </c>
      <c r="BE6" s="17">
        <f t="shared" si="36"/>
        <v>6.4505293503502763</v>
      </c>
      <c r="BF6" s="76">
        <f t="shared" si="37"/>
        <v>0.2738443577608024</v>
      </c>
      <c r="BG6" s="26">
        <v>0.438</v>
      </c>
      <c r="BH6" s="20">
        <v>0.02</v>
      </c>
      <c r="BI6" s="20">
        <v>1.284</v>
      </c>
      <c r="BJ6" s="19">
        <f t="shared" si="38"/>
        <v>0.90955906729097891</v>
      </c>
      <c r="BK6" s="19">
        <f t="shared" si="39"/>
        <v>0.16846488909347138</v>
      </c>
      <c r="BL6" s="19">
        <f t="shared" si="40"/>
        <v>1.6846488909347137</v>
      </c>
      <c r="BM6" s="19">
        <f t="shared" si="41"/>
        <v>1.8531137800281852</v>
      </c>
      <c r="BN6" s="36">
        <f t="shared" si="42"/>
        <v>0.12418701181150647</v>
      </c>
      <c r="BO6" s="17">
        <f t="shared" si="43"/>
        <v>6.0276913036745956</v>
      </c>
      <c r="BP6" s="76">
        <f t="shared" si="44"/>
        <v>0.27948493147081366</v>
      </c>
      <c r="BQ6" s="26">
        <v>0.38669999999999999</v>
      </c>
      <c r="BR6" s="20">
        <v>1.4999999999999999E-2</v>
      </c>
      <c r="BS6" s="20">
        <v>1.292</v>
      </c>
      <c r="BT6" s="19">
        <f t="shared" si="45"/>
        <v>0.91522610197815013</v>
      </c>
      <c r="BU6" s="19">
        <f t="shared" si="46"/>
        <v>0.1329549476557384</v>
      </c>
      <c r="BV6" s="19">
        <f t="shared" si="47"/>
        <v>1.5954593718688606</v>
      </c>
      <c r="BW6" s="19">
        <f t="shared" si="48"/>
        <v>1.7284143195245989</v>
      </c>
      <c r="BX6" s="36">
        <f t="shared" si="49"/>
        <v>0.11316540095451706</v>
      </c>
      <c r="BY6" s="17">
        <f t="shared" si="50"/>
        <v>5.6980318539107291</v>
      </c>
      <c r="BZ6" s="76">
        <f t="shared" si="51"/>
        <v>0.280001834453391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4.4192033710702372</v>
      </c>
      <c r="H7" s="29">
        <f t="shared" si="2"/>
        <v>49601.549295774654</v>
      </c>
      <c r="I7" s="19">
        <v>0.90800000000000003</v>
      </c>
      <c r="J7" s="19">
        <v>2.5000000000000001E-2</v>
      </c>
      <c r="K7" s="19">
        <v>1.3680000000000001</v>
      </c>
      <c r="L7" s="19">
        <f t="shared" si="3"/>
        <v>0.96906293150627665</v>
      </c>
      <c r="M7" s="19">
        <f t="shared" si="4"/>
        <v>0.82181681634719128</v>
      </c>
      <c r="N7" s="19">
        <f t="shared" si="5"/>
        <v>0</v>
      </c>
      <c r="O7" s="19">
        <f t="shared" si="6"/>
        <v>0.82181681634719128</v>
      </c>
      <c r="P7" s="36">
        <f t="shared" si="7"/>
        <v>0</v>
      </c>
      <c r="Q7" s="17">
        <f t="shared" si="8"/>
        <v>11.326117667212708</v>
      </c>
      <c r="R7" s="76">
        <f t="shared" si="9"/>
        <v>0</v>
      </c>
      <c r="S7" s="26">
        <v>0.83540000000000003</v>
      </c>
      <c r="T7" s="20">
        <v>2.4E-2</v>
      </c>
      <c r="U7" s="20">
        <v>1.35</v>
      </c>
      <c r="V7" s="19">
        <f t="shared" si="10"/>
        <v>0.9563121034601415</v>
      </c>
      <c r="W7" s="19">
        <f t="shared" si="11"/>
        <v>0.677466166313067</v>
      </c>
      <c r="X7" s="19">
        <f t="shared" si="12"/>
        <v>1.354932332626134</v>
      </c>
      <c r="Y7" s="19">
        <f t="shared" si="13"/>
        <v>2.0323984989392008</v>
      </c>
      <c r="Z7" s="36">
        <f t="shared" si="14"/>
        <v>3.2947685245650359E-2</v>
      </c>
      <c r="AA7" s="17">
        <f t="shared" si="15"/>
        <v>10.742114724997053</v>
      </c>
      <c r="AB7" s="76">
        <f t="shared" si="16"/>
        <v>0.12613273711117487</v>
      </c>
      <c r="AC7" s="26">
        <v>0.77769999999999995</v>
      </c>
      <c r="AD7" s="20">
        <v>1.4999999999999999E-2</v>
      </c>
      <c r="AE7" s="20">
        <v>1.3380000000000001</v>
      </c>
      <c r="AF7" s="19">
        <f t="shared" si="17"/>
        <v>0.94781155142938467</v>
      </c>
      <c r="AG7" s="19">
        <f t="shared" si="18"/>
        <v>0.5767233785373187</v>
      </c>
      <c r="AH7" s="19">
        <f t="shared" si="19"/>
        <v>2.3068935141492748</v>
      </c>
      <c r="AI7" s="19">
        <f t="shared" si="20"/>
        <v>2.8836168926865935</v>
      </c>
      <c r="AJ7" s="36">
        <f t="shared" si="21"/>
        <v>4.0455689866196208E-2</v>
      </c>
      <c r="AK7" s="17">
        <f t="shared" si="22"/>
        <v>10.27796913593585</v>
      </c>
      <c r="AL7" s="76">
        <f t="shared" si="23"/>
        <v>0.22445032512147381</v>
      </c>
      <c r="AM7" s="26">
        <v>0.70409999999999995</v>
      </c>
      <c r="AN7" s="20">
        <v>0.01</v>
      </c>
      <c r="AO7" s="20">
        <v>1.321</v>
      </c>
      <c r="AP7" s="19">
        <f t="shared" si="24"/>
        <v>0.93576910271914571</v>
      </c>
      <c r="AQ7" s="19">
        <f t="shared" si="25"/>
        <v>0.46079255731416929</v>
      </c>
      <c r="AR7" s="19">
        <f t="shared" si="26"/>
        <v>2.7647553438850156</v>
      </c>
      <c r="AS7" s="19">
        <f t="shared" si="27"/>
        <v>3.2255479011991848</v>
      </c>
      <c r="AT7" s="36">
        <f t="shared" si="28"/>
        <v>3.9434198634262639E-2</v>
      </c>
      <c r="AU7" s="17">
        <f t="shared" si="29"/>
        <v>9.6859220760588229</v>
      </c>
      <c r="AV7" s="76">
        <f t="shared" si="30"/>
        <v>0.28544059328319393</v>
      </c>
      <c r="AW7" s="26">
        <v>0.63360000000000005</v>
      </c>
      <c r="AX7" s="20">
        <v>1.4E-2</v>
      </c>
      <c r="AY7" s="20">
        <v>1.3129999999999999</v>
      </c>
      <c r="AZ7" s="19">
        <f t="shared" si="31"/>
        <v>0.93010206803197448</v>
      </c>
      <c r="BA7" s="19">
        <f t="shared" si="32"/>
        <v>0.36863020795790247</v>
      </c>
      <c r="BB7" s="19">
        <f t="shared" si="33"/>
        <v>2.9490416636632197</v>
      </c>
      <c r="BC7" s="19">
        <f t="shared" si="34"/>
        <v>3.3176718716211222</v>
      </c>
      <c r="BD7" s="36">
        <f t="shared" si="35"/>
        <v>7.2721630708150006E-2</v>
      </c>
      <c r="BE7" s="17">
        <f t="shared" si="36"/>
        <v>9.1188117809320506</v>
      </c>
      <c r="BF7" s="76">
        <f t="shared" si="37"/>
        <v>0.32340196667177978</v>
      </c>
      <c r="BG7" s="26">
        <v>0.56689999999999996</v>
      </c>
      <c r="BH7" s="20">
        <v>1.6E-2</v>
      </c>
      <c r="BI7" s="20">
        <v>1.3069999999999999</v>
      </c>
      <c r="BJ7" s="19">
        <f t="shared" si="38"/>
        <v>0.92585179201659606</v>
      </c>
      <c r="BK7" s="19">
        <f t="shared" si="39"/>
        <v>0.29241202008818334</v>
      </c>
      <c r="BL7" s="19">
        <f t="shared" si="40"/>
        <v>2.9241202008818332</v>
      </c>
      <c r="BM7" s="19">
        <f t="shared" si="41"/>
        <v>3.2165322209700165</v>
      </c>
      <c r="BN7" s="36">
        <f t="shared" si="42"/>
        <v>0.10294074142331405</v>
      </c>
      <c r="BO7" s="17">
        <f t="shared" si="43"/>
        <v>8.5822691329184941</v>
      </c>
      <c r="BP7" s="76">
        <f t="shared" si="44"/>
        <v>0.34071644172354848</v>
      </c>
      <c r="BQ7" s="26">
        <v>0.51</v>
      </c>
      <c r="BR7" s="20">
        <v>1.7999999999999999E-2</v>
      </c>
      <c r="BS7" s="20">
        <v>1.3080000000000001</v>
      </c>
      <c r="BT7" s="19">
        <f t="shared" si="45"/>
        <v>0.92656017135249258</v>
      </c>
      <c r="BU7" s="19">
        <f t="shared" si="46"/>
        <v>0.23702107967719233</v>
      </c>
      <c r="BV7" s="19">
        <f t="shared" si="47"/>
        <v>2.8442529561263079</v>
      </c>
      <c r="BW7" s="19">
        <f t="shared" si="48"/>
        <v>3.0812740358035002</v>
      </c>
      <c r="BX7" s="36">
        <f t="shared" si="49"/>
        <v>0.13918273721015886</v>
      </c>
      <c r="BY7" s="17">
        <f t="shared" si="50"/>
        <v>8.1245588379863882</v>
      </c>
      <c r="BZ7" s="76">
        <f t="shared" si="51"/>
        <v>0.35008091058778462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4.7379342308661432</v>
      </c>
      <c r="H8" s="29">
        <f t="shared" si="2"/>
        <v>53179.014084507042</v>
      </c>
      <c r="I8" s="19">
        <v>0.91979999999999995</v>
      </c>
      <c r="J8" s="19">
        <v>3.1E-2</v>
      </c>
      <c r="K8" s="19">
        <v>1.365</v>
      </c>
      <c r="L8" s="19">
        <f t="shared" si="3"/>
        <v>0.96693779349858744</v>
      </c>
      <c r="M8" s="19">
        <f t="shared" si="4"/>
        <v>0.83962090881725326</v>
      </c>
      <c r="N8" s="19">
        <f t="shared" si="5"/>
        <v>0</v>
      </c>
      <c r="O8" s="19">
        <f t="shared" si="6"/>
        <v>0.83962090881725326</v>
      </c>
      <c r="P8" s="36">
        <f t="shared" si="7"/>
        <v>0</v>
      </c>
      <c r="Q8" s="17">
        <f>0.5926*0.5*$C$6*$F8^3*($C$7*I8*2+$C$7)*$C$8</f>
        <v>14.074750505519049</v>
      </c>
      <c r="R8" s="76">
        <f t="shared" si="9"/>
        <v>0</v>
      </c>
      <c r="S8" s="26">
        <v>0.83709999999999996</v>
      </c>
      <c r="T8" s="20">
        <v>3.3000000000000002E-2</v>
      </c>
      <c r="U8" s="20">
        <v>1.363</v>
      </c>
      <c r="V8" s="19">
        <f t="shared" si="10"/>
        <v>0.96552103482679463</v>
      </c>
      <c r="W8" s="19">
        <f t="shared" si="11"/>
        <v>0.69338992564282753</v>
      </c>
      <c r="X8" s="19">
        <f t="shared" si="12"/>
        <v>1.3867798512856551</v>
      </c>
      <c r="Y8" s="19">
        <f t="shared" si="13"/>
        <v>2.0801697769284826</v>
      </c>
      <c r="Z8" s="36">
        <f t="shared" si="14"/>
        <v>4.6179771672317751E-2</v>
      </c>
      <c r="AA8" s="17">
        <f>0.5926*0.5*$C$6*$F8^3*($C$7*S8*2+$C$7)*$C$8</f>
        <v>13.254929497766954</v>
      </c>
      <c r="AB8" s="76">
        <f t="shared" si="16"/>
        <v>0.10462370633652066</v>
      </c>
      <c r="AC8" s="26">
        <v>0.77859999999999996</v>
      </c>
      <c r="AD8" s="20">
        <v>2.7E-2</v>
      </c>
      <c r="AE8" s="20">
        <v>1.3819999999999999</v>
      </c>
      <c r="AF8" s="19">
        <f t="shared" si="17"/>
        <v>0.97898024220882618</v>
      </c>
      <c r="AG8" s="19">
        <f t="shared" si="18"/>
        <v>0.61670293704379753</v>
      </c>
      <c r="AH8" s="19">
        <f t="shared" si="19"/>
        <v>2.4668117481751901</v>
      </c>
      <c r="AI8" s="19">
        <f t="shared" si="20"/>
        <v>3.0835146852189874</v>
      </c>
      <c r="AJ8" s="36">
        <f t="shared" si="21"/>
        <v>7.768836394458456E-2</v>
      </c>
      <c r="AK8" s="17">
        <f>0.5926*0.5*$C$6*$F8^3*($C$7*AC8*2+$C$7)*$C$8</f>
        <v>12.675007745003983</v>
      </c>
      <c r="AL8" s="76">
        <f t="shared" si="23"/>
        <v>0.19462013734449318</v>
      </c>
      <c r="AM8" s="26">
        <v>0.77910000000000001</v>
      </c>
      <c r="AN8" s="20">
        <v>2.1000000000000001E-2</v>
      </c>
      <c r="AO8" s="20">
        <v>1.3939999999999999</v>
      </c>
      <c r="AP8" s="19">
        <f t="shared" si="24"/>
        <v>0.98748079423958302</v>
      </c>
      <c r="AQ8" s="19">
        <f t="shared" si="25"/>
        <v>0.62826532093338727</v>
      </c>
      <c r="AR8" s="19">
        <f t="shared" si="26"/>
        <v>3.7695919256003232</v>
      </c>
      <c r="AS8" s="19">
        <f t="shared" si="27"/>
        <v>4.3978572465337109</v>
      </c>
      <c r="AT8" s="36">
        <f t="shared" si="28"/>
        <v>9.2217262675332562E-2</v>
      </c>
      <c r="AU8" s="17">
        <f>0.5926*0.5*$C$6*$F8^3*($C$7*AM8*2+$C$7)*$C$8</f>
        <v>12.679964341181444</v>
      </c>
      <c r="AV8" s="76">
        <f t="shared" si="30"/>
        <v>0.29728726549786927</v>
      </c>
      <c r="AW8" s="26">
        <v>0.7208</v>
      </c>
      <c r="AX8" s="20">
        <v>1.4E-2</v>
      </c>
      <c r="AY8" s="20">
        <v>1.377</v>
      </c>
      <c r="AZ8" s="19">
        <f t="shared" si="31"/>
        <v>0.97543834552934416</v>
      </c>
      <c r="BA8" s="19">
        <f t="shared" si="32"/>
        <v>0.52472114837959682</v>
      </c>
      <c r="BB8" s="19">
        <f t="shared" si="33"/>
        <v>4.1977691870367746</v>
      </c>
      <c r="BC8" s="19">
        <f t="shared" si="34"/>
        <v>4.7224903354163716</v>
      </c>
      <c r="BD8" s="36">
        <f t="shared" si="35"/>
        <v>7.998380070234079E-2</v>
      </c>
      <c r="BE8" s="17">
        <f>0.5926*0.5*$C$6*$F8^3*($C$7*AW8*2+$C$7)*$C$8</f>
        <v>12.102025226889459</v>
      </c>
      <c r="BF8" s="76">
        <f t="shared" si="37"/>
        <v>0.34686501708075784</v>
      </c>
      <c r="BG8" s="26">
        <v>0.66779999999999995</v>
      </c>
      <c r="BH8" s="20">
        <v>1.4E-2</v>
      </c>
      <c r="BI8" s="20">
        <v>1.3660000000000001</v>
      </c>
      <c r="BJ8" s="19">
        <f t="shared" si="38"/>
        <v>0.96764617283448384</v>
      </c>
      <c r="BK8" s="19">
        <f t="shared" si="39"/>
        <v>0.44322613421005658</v>
      </c>
      <c r="BL8" s="19">
        <f t="shared" si="40"/>
        <v>4.4322613421005661</v>
      </c>
      <c r="BM8" s="19">
        <f t="shared" si="41"/>
        <v>4.8754874763106226</v>
      </c>
      <c r="BN8" s="36">
        <f t="shared" si="42"/>
        <v>9.8388778416010361E-2</v>
      </c>
      <c r="BO8" s="17">
        <f>0.5926*0.5*$C$6*$F8^3*($C$7*BG8*2+$C$7)*$C$8</f>
        <v>11.576626032078563</v>
      </c>
      <c r="BP8" s="76">
        <f t="shared" si="44"/>
        <v>0.38286296281998505</v>
      </c>
      <c r="BQ8" s="26">
        <v>0.59819999999999995</v>
      </c>
      <c r="BR8" s="20">
        <v>1.4999999999999999E-2</v>
      </c>
      <c r="BS8" s="20">
        <v>1.357</v>
      </c>
      <c r="BT8" s="19">
        <f t="shared" si="45"/>
        <v>0.96127075881141621</v>
      </c>
      <c r="BU8" s="19">
        <f t="shared" si="46"/>
        <v>0.35098103039821826</v>
      </c>
      <c r="BV8" s="19">
        <f t="shared" si="47"/>
        <v>4.2117723647786187</v>
      </c>
      <c r="BW8" s="19">
        <f t="shared" si="48"/>
        <v>4.5627533951768369</v>
      </c>
      <c r="BX8" s="36">
        <f t="shared" si="49"/>
        <v>0.12483844042781397</v>
      </c>
      <c r="BY8" s="17">
        <f>0.5926*0.5*$C$6*$F8^3*($C$7*BQ8*2+$C$7)*$C$8</f>
        <v>10.886667844175953</v>
      </c>
      <c r="BZ8" s="76">
        <f t="shared" si="51"/>
        <v>0.38687433336471205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5.0566650906620492</v>
      </c>
      <c r="H9" s="29">
        <f t="shared" si="2"/>
        <v>56756.478873239437</v>
      </c>
      <c r="I9" s="19">
        <v>1.0828</v>
      </c>
      <c r="J9" s="19">
        <v>1.9E-2</v>
      </c>
      <c r="K9" s="19">
        <v>1.508</v>
      </c>
      <c r="L9" s="19">
        <f t="shared" si="3"/>
        <v>1.0682360385317728</v>
      </c>
      <c r="M9" s="19">
        <f t="shared" si="4"/>
        <v>1.4201372177010458</v>
      </c>
      <c r="N9" s="19">
        <f t="shared" si="5"/>
        <v>0</v>
      </c>
      <c r="O9" s="19">
        <f t="shared" si="6"/>
        <v>1.4201372177010458</v>
      </c>
      <c r="P9" s="36">
        <f t="shared" si="7"/>
        <v>0</v>
      </c>
      <c r="Q9" s="17">
        <f t="shared" ref="Q9:Q25" si="52">0.5926*0.5*$C$6*$F9^3*($C$7*I9*2+$C$7)*$C$8</f>
        <v>19.075022704721924</v>
      </c>
      <c r="R9" s="76">
        <f t="shared" si="9"/>
        <v>0</v>
      </c>
      <c r="S9" s="26">
        <v>1.0114000000000001</v>
      </c>
      <c r="T9" s="20">
        <v>0.02</v>
      </c>
      <c r="U9" s="20">
        <v>1.494</v>
      </c>
      <c r="V9" s="19">
        <f t="shared" si="10"/>
        <v>1.0583187278292232</v>
      </c>
      <c r="W9" s="19">
        <f t="shared" si="11"/>
        <v>1.2161250253880165</v>
      </c>
      <c r="X9" s="19">
        <f t="shared" si="12"/>
        <v>2.432250050776033</v>
      </c>
      <c r="Y9" s="19">
        <f t="shared" si="13"/>
        <v>3.6483750761640494</v>
      </c>
      <c r="Z9" s="36">
        <f t="shared" si="14"/>
        <v>3.3626163504783001E-2</v>
      </c>
      <c r="AA9" s="17">
        <f t="shared" ref="AA9:AA25" si="53">0.5926*0.5*$C$6*$F9^3*($C$7*S9*2+$C$7)*$C$8</f>
        <v>18.214549732067674</v>
      </c>
      <c r="AB9" s="76">
        <f t="shared" si="16"/>
        <v>0.13353336132673807</v>
      </c>
      <c r="AC9" s="26">
        <v>0.86180000000000001</v>
      </c>
      <c r="AD9" s="20">
        <v>2.1000000000000001E-2</v>
      </c>
      <c r="AE9" s="20">
        <v>1.413</v>
      </c>
      <c r="AF9" s="19">
        <f t="shared" si="17"/>
        <v>1.0009400016216148</v>
      </c>
      <c r="AG9" s="19">
        <f t="shared" si="18"/>
        <v>0.78982056063695183</v>
      </c>
      <c r="AH9" s="19">
        <f t="shared" si="19"/>
        <v>3.1592822425478073</v>
      </c>
      <c r="AI9" s="19">
        <f t="shared" si="20"/>
        <v>3.949102803184759</v>
      </c>
      <c r="AJ9" s="36">
        <f t="shared" si="21"/>
        <v>6.3165471726002773E-2</v>
      </c>
      <c r="AK9" s="17">
        <f t="shared" ref="AK9:AK25" si="54">0.5926*0.5*$C$6*$F9^3*($C$7*AC9*2+$C$7)*$C$8</f>
        <v>16.411653979839723</v>
      </c>
      <c r="AL9" s="76">
        <f t="shared" si="23"/>
        <v>0.1925023673073237</v>
      </c>
      <c r="AM9" s="26">
        <v>0.86699999999999999</v>
      </c>
      <c r="AN9" s="20">
        <v>1.7999999999999999E-2</v>
      </c>
      <c r="AO9" s="20">
        <v>1.4570000000000001</v>
      </c>
      <c r="AP9" s="19">
        <f t="shared" si="24"/>
        <v>1.0321086924010563</v>
      </c>
      <c r="AQ9" s="19">
        <f t="shared" si="25"/>
        <v>0.84994031676279502</v>
      </c>
      <c r="AR9" s="19">
        <f t="shared" si="26"/>
        <v>5.0996419005767697</v>
      </c>
      <c r="AS9" s="19">
        <f t="shared" si="27"/>
        <v>5.9495822173395645</v>
      </c>
      <c r="AT9" s="36">
        <f t="shared" si="28"/>
        <v>8.6349334167955066E-2</v>
      </c>
      <c r="AU9" s="17">
        <f t="shared" ref="AU9:AU25" si="55">0.5926*0.5*$C$6*$F9^3*($C$7*AM9*2+$C$7)*$C$8</f>
        <v>16.474321479248715</v>
      </c>
      <c r="AV9" s="76">
        <f t="shared" si="30"/>
        <v>0.30955095218946344</v>
      </c>
      <c r="AW9" s="26">
        <v>0.80530000000000002</v>
      </c>
      <c r="AX9" s="20">
        <v>1.6E-2</v>
      </c>
      <c r="AY9" s="20">
        <v>1.4390000000000001</v>
      </c>
      <c r="AZ9" s="19">
        <f t="shared" si="31"/>
        <v>1.019357864354921</v>
      </c>
      <c r="BA9" s="19">
        <f t="shared" si="32"/>
        <v>0.71526688363401336</v>
      </c>
      <c r="BB9" s="19">
        <f t="shared" si="33"/>
        <v>5.7221350690721069</v>
      </c>
      <c r="BC9" s="19">
        <f t="shared" si="34"/>
        <v>6.4374019527061206</v>
      </c>
      <c r="BD9" s="36">
        <f t="shared" si="35"/>
        <v>9.9826924538905681E-2</v>
      </c>
      <c r="BE9" s="17">
        <f t="shared" ref="BE9:BE25" si="56">0.5926*0.5*$C$6*$F9^3*($C$7*AW9*2+$C$7)*$C$8</f>
        <v>15.730747495876628</v>
      </c>
      <c r="BF9" s="76">
        <f t="shared" si="37"/>
        <v>0.36375481016220007</v>
      </c>
      <c r="BG9" s="26">
        <v>0.74399999999999999</v>
      </c>
      <c r="BH9" s="20">
        <v>1.0999999999999999E-2</v>
      </c>
      <c r="BI9" s="20">
        <v>1.4259999999999999</v>
      </c>
      <c r="BJ9" s="19">
        <f t="shared" si="38"/>
        <v>1.0101489329882678</v>
      </c>
      <c r="BK9" s="19">
        <f t="shared" si="39"/>
        <v>0.59953708780077508</v>
      </c>
      <c r="BL9" s="19">
        <f t="shared" si="40"/>
        <v>5.9953708780077504</v>
      </c>
      <c r="BM9" s="19">
        <f t="shared" si="41"/>
        <v>6.5949079658085257</v>
      </c>
      <c r="BN9" s="36">
        <f t="shared" si="42"/>
        <v>8.4245724648882594E-2</v>
      </c>
      <c r="BO9" s="17">
        <f t="shared" ref="BO9:BO25" si="57">0.5926*0.5*$C$6*$F9^3*($C$7*BG9*2+$C$7)*$C$8</f>
        <v>14.991994089382153</v>
      </c>
      <c r="BP9" s="76">
        <f t="shared" si="44"/>
        <v>0.39990483202323823</v>
      </c>
      <c r="BQ9" s="26">
        <v>0.69320000000000004</v>
      </c>
      <c r="BR9" s="20">
        <v>1.2E-2</v>
      </c>
      <c r="BS9" s="20">
        <v>1.411</v>
      </c>
      <c r="BT9" s="19">
        <f t="shared" si="45"/>
        <v>0.99952324294982187</v>
      </c>
      <c r="BU9" s="19">
        <f t="shared" si="46"/>
        <v>0.50956814112242643</v>
      </c>
      <c r="BV9" s="19">
        <f t="shared" si="47"/>
        <v>6.1148176934691163</v>
      </c>
      <c r="BW9" s="19">
        <f t="shared" si="48"/>
        <v>6.6243858345915427</v>
      </c>
      <c r="BX9" s="36">
        <f t="shared" si="49"/>
        <v>0.10797734725424767</v>
      </c>
      <c r="BY9" s="17">
        <f t="shared" ref="BY9:BY25" si="58">0.5926*0.5*$C$6*$F9^3*($C$7*BQ9*2+$C$7)*$C$8</f>
        <v>14.379780825925069</v>
      </c>
      <c r="BZ9" s="76">
        <f t="shared" si="51"/>
        <v>0.42523719710976488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5.3753959504579552</v>
      </c>
      <c r="H10" s="29">
        <f t="shared" si="2"/>
        <v>60333.94366197184</v>
      </c>
      <c r="I10" s="19">
        <v>1.024</v>
      </c>
      <c r="J10" s="19">
        <v>0.04</v>
      </c>
      <c r="K10" s="19">
        <v>1.302</v>
      </c>
      <c r="L10" s="19">
        <f t="shared" si="3"/>
        <v>0.92230989533711416</v>
      </c>
      <c r="M10" s="19">
        <f t="shared" si="4"/>
        <v>0.94678858600714644</v>
      </c>
      <c r="N10" s="19">
        <f t="shared" si="5"/>
        <v>0</v>
      </c>
      <c r="O10" s="19">
        <f t="shared" si="6"/>
        <v>0.94678858600714644</v>
      </c>
      <c r="P10" s="36">
        <f t="shared" si="7"/>
        <v>0</v>
      </c>
      <c r="Q10" s="17">
        <f t="shared" si="52"/>
        <v>22.062910144227757</v>
      </c>
      <c r="R10" s="76">
        <f t="shared" si="9"/>
        <v>0</v>
      </c>
      <c r="S10" s="26">
        <v>0.94579999999999997</v>
      </c>
      <c r="T10" s="20">
        <v>3.9E-2</v>
      </c>
      <c r="U10" s="20">
        <v>1.3089999999999999</v>
      </c>
      <c r="V10" s="19">
        <f t="shared" si="10"/>
        <v>0.92726855068838887</v>
      </c>
      <c r="W10" s="19">
        <f t="shared" si="11"/>
        <v>0.81641136991715713</v>
      </c>
      <c r="X10" s="19">
        <f t="shared" si="12"/>
        <v>1.6328227398343143</v>
      </c>
      <c r="Y10" s="19">
        <f t="shared" si="13"/>
        <v>2.4492341097514716</v>
      </c>
      <c r="Z10" s="36">
        <f t="shared" si="14"/>
        <v>5.033731307347248E-2</v>
      </c>
      <c r="AA10" s="17">
        <f t="shared" si="53"/>
        <v>20.93081068669586</v>
      </c>
      <c r="AB10" s="76">
        <f t="shared" si="16"/>
        <v>7.8010487232211059E-2</v>
      </c>
      <c r="AC10" s="26">
        <v>0.84850000000000003</v>
      </c>
      <c r="AD10" s="20">
        <v>2.7E-2</v>
      </c>
      <c r="AE10" s="20">
        <v>1.3109999999999999</v>
      </c>
      <c r="AF10" s="19">
        <f t="shared" si="17"/>
        <v>0.92868530936018168</v>
      </c>
      <c r="AG10" s="19">
        <f t="shared" si="18"/>
        <v>0.65908314987026506</v>
      </c>
      <c r="AH10" s="19">
        <f t="shared" si="19"/>
        <v>2.6363325994810602</v>
      </c>
      <c r="AI10" s="19">
        <f t="shared" si="20"/>
        <v>3.2954157493513252</v>
      </c>
      <c r="AJ10" s="36">
        <f t="shared" si="21"/>
        <v>6.9910961151962242E-2</v>
      </c>
      <c r="AK10" s="17">
        <f t="shared" si="54"/>
        <v>19.522201003603108</v>
      </c>
      <c r="AL10" s="76">
        <f t="shared" si="23"/>
        <v>0.13504279558408841</v>
      </c>
      <c r="AM10" s="26">
        <v>0.76819999999999999</v>
      </c>
      <c r="AN10" s="20">
        <v>2.9000000000000001E-2</v>
      </c>
      <c r="AO10" s="20">
        <v>1.3149999999999999</v>
      </c>
      <c r="AP10" s="19">
        <f t="shared" si="24"/>
        <v>0.93151882670376729</v>
      </c>
      <c r="AQ10" s="19">
        <f t="shared" si="25"/>
        <v>0.54353966606681592</v>
      </c>
      <c r="AR10" s="19">
        <f t="shared" si="26"/>
        <v>3.2612379964008955</v>
      </c>
      <c r="AS10" s="19">
        <f t="shared" si="27"/>
        <v>3.8047776624677114</v>
      </c>
      <c r="AT10" s="36">
        <f t="shared" si="28"/>
        <v>0.11332269338466269</v>
      </c>
      <c r="AU10" s="17">
        <f t="shared" si="55"/>
        <v>18.359699898234673</v>
      </c>
      <c r="AV10" s="76">
        <f t="shared" si="30"/>
        <v>0.17763024529145333</v>
      </c>
      <c r="AW10" s="26">
        <v>0.8397</v>
      </c>
      <c r="AX10" s="20">
        <v>2.1000000000000001E-2</v>
      </c>
      <c r="AY10" s="20">
        <v>1.4830000000000001</v>
      </c>
      <c r="AZ10" s="19">
        <f t="shared" si="31"/>
        <v>1.0505265551343628</v>
      </c>
      <c r="BA10" s="19">
        <f t="shared" si="32"/>
        <v>0.82596518204889346</v>
      </c>
      <c r="BB10" s="19">
        <f t="shared" si="33"/>
        <v>6.6077214563911477</v>
      </c>
      <c r="BC10" s="19">
        <f t="shared" si="34"/>
        <v>7.4336866384400411</v>
      </c>
      <c r="BD10" s="36">
        <f t="shared" si="35"/>
        <v>0.13915785244267431</v>
      </c>
      <c r="BE10" s="17">
        <f t="shared" si="56"/>
        <v>19.394803622192867</v>
      </c>
      <c r="BF10" s="76">
        <f t="shared" si="37"/>
        <v>0.34069545560286768</v>
      </c>
      <c r="BG10" s="26">
        <v>0.77929999999999999</v>
      </c>
      <c r="BH10" s="20">
        <v>2.5999999999999999E-2</v>
      </c>
      <c r="BI10" s="20">
        <v>1.4590000000000001</v>
      </c>
      <c r="BJ10" s="19">
        <f t="shared" si="38"/>
        <v>1.0335254510728491</v>
      </c>
      <c r="BK10" s="19">
        <f t="shared" si="39"/>
        <v>0.68857471048263319</v>
      </c>
      <c r="BL10" s="19">
        <f t="shared" si="40"/>
        <v>6.8857471048263319</v>
      </c>
      <c r="BM10" s="19">
        <f t="shared" si="41"/>
        <v>7.5743218153089646</v>
      </c>
      <c r="BN10" s="36">
        <f t="shared" si="42"/>
        <v>0.20844911991155718</v>
      </c>
      <c r="BO10" s="17">
        <f t="shared" si="57"/>
        <v>18.520394322513496</v>
      </c>
      <c r="BP10" s="76">
        <f t="shared" si="44"/>
        <v>0.37179268350976624</v>
      </c>
      <c r="BQ10" s="26">
        <v>0.73809999999999998</v>
      </c>
      <c r="BR10" s="20">
        <v>1.7999999999999999E-2</v>
      </c>
      <c r="BS10" s="20">
        <v>1.454</v>
      </c>
      <c r="BT10" s="19">
        <f t="shared" si="45"/>
        <v>1.0299835543933671</v>
      </c>
      <c r="BU10" s="19">
        <f t="shared" si="46"/>
        <v>0.61346579899241682</v>
      </c>
      <c r="BV10" s="19">
        <f t="shared" si="47"/>
        <v>7.3615895879090019</v>
      </c>
      <c r="BW10" s="19">
        <f t="shared" si="48"/>
        <v>7.9750553869014187</v>
      </c>
      <c r="BX10" s="36">
        <f t="shared" si="49"/>
        <v>0.17198821861924277</v>
      </c>
      <c r="BY10" s="17">
        <f t="shared" si="58"/>
        <v>17.923942945911016</v>
      </c>
      <c r="BZ10" s="76">
        <f t="shared" si="51"/>
        <v>0.41071262110820317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5.6941268102538602</v>
      </c>
      <c r="H11" s="29">
        <f t="shared" si="2"/>
        <v>63911.408450704221</v>
      </c>
      <c r="I11" s="19">
        <v>1.0478000000000001</v>
      </c>
      <c r="J11" s="19">
        <v>6.9000000000000006E-2</v>
      </c>
      <c r="K11" s="19">
        <v>1.29</v>
      </c>
      <c r="L11" s="19">
        <f t="shared" si="3"/>
        <v>0.91380934330635732</v>
      </c>
      <c r="M11" s="19">
        <f t="shared" si="4"/>
        <v>0.97312211134682403</v>
      </c>
      <c r="N11" s="19">
        <f t="shared" si="5"/>
        <v>0</v>
      </c>
      <c r="O11" s="19">
        <f t="shared" si="6"/>
        <v>0.97312211134682403</v>
      </c>
      <c r="P11" s="36">
        <f t="shared" si="7"/>
        <v>0</v>
      </c>
      <c r="Q11" s="17">
        <f t="shared" si="52"/>
        <v>26.634386436107462</v>
      </c>
      <c r="R11" s="76">
        <f t="shared" si="9"/>
        <v>0</v>
      </c>
      <c r="S11" s="26">
        <v>1.0327999999999999</v>
      </c>
      <c r="T11" s="20">
        <v>3.5000000000000003E-2</v>
      </c>
      <c r="U11" s="20">
        <v>1.2929999999999999</v>
      </c>
      <c r="V11" s="19">
        <f t="shared" si="10"/>
        <v>0.91593448131404653</v>
      </c>
      <c r="W11" s="19">
        <f t="shared" si="11"/>
        <v>0.94986227661700962</v>
      </c>
      <c r="X11" s="19">
        <f t="shared" si="12"/>
        <v>1.8997245532340192</v>
      </c>
      <c r="Y11" s="19">
        <f t="shared" si="13"/>
        <v>2.8495868298510287</v>
      </c>
      <c r="Z11" s="36">
        <f t="shared" si="14"/>
        <v>4.4076918428416448E-2</v>
      </c>
      <c r="AA11" s="17">
        <f t="shared" si="53"/>
        <v>26.376267947580768</v>
      </c>
      <c r="AB11" s="76">
        <f t="shared" si="16"/>
        <v>7.202400874185319E-2</v>
      </c>
      <c r="AC11" s="26">
        <v>0.94879999999999998</v>
      </c>
      <c r="AD11" s="20">
        <v>3.4000000000000002E-2</v>
      </c>
      <c r="AE11" s="20">
        <v>1.3080000000000001</v>
      </c>
      <c r="AF11" s="19">
        <f t="shared" si="17"/>
        <v>0.92656017135249258</v>
      </c>
      <c r="AG11" s="19">
        <f t="shared" si="18"/>
        <v>0.82034393562997598</v>
      </c>
      <c r="AH11" s="19">
        <f t="shared" si="19"/>
        <v>3.2813757425199039</v>
      </c>
      <c r="AI11" s="19">
        <f t="shared" si="20"/>
        <v>4.1017196781498804</v>
      </c>
      <c r="AJ11" s="36">
        <f t="shared" si="21"/>
        <v>8.7633575280470416E-2</v>
      </c>
      <c r="AK11" s="17">
        <f t="shared" si="54"/>
        <v>24.9308044118313</v>
      </c>
      <c r="AL11" s="76">
        <f t="shared" si="23"/>
        <v>0.13161932877555593</v>
      </c>
      <c r="AM11" s="26">
        <v>0.83779999999999999</v>
      </c>
      <c r="AN11" s="20">
        <v>3.3000000000000002E-2</v>
      </c>
      <c r="AO11" s="20">
        <v>1.306</v>
      </c>
      <c r="AP11" s="19">
        <f t="shared" si="24"/>
        <v>0.92514341268069977</v>
      </c>
      <c r="AQ11" s="19">
        <f t="shared" si="25"/>
        <v>0.63767324832671635</v>
      </c>
      <c r="AR11" s="19">
        <f t="shared" si="26"/>
        <v>3.8260394899602979</v>
      </c>
      <c r="AS11" s="19">
        <f t="shared" si="27"/>
        <v>4.4637127382870139</v>
      </c>
      <c r="AT11" s="36">
        <f t="shared" si="28"/>
        <v>0.12719430839262366</v>
      </c>
      <c r="AU11" s="17">
        <f t="shared" si="55"/>
        <v>23.020727596733789</v>
      </c>
      <c r="AV11" s="76">
        <f t="shared" si="30"/>
        <v>0.166199763838183</v>
      </c>
      <c r="AW11" s="26">
        <v>0.73260000000000003</v>
      </c>
      <c r="AX11" s="20">
        <v>3.1E-2</v>
      </c>
      <c r="AY11" s="20">
        <v>1.3080000000000001</v>
      </c>
      <c r="AZ11" s="19">
        <f t="shared" si="31"/>
        <v>0.92656017135249258</v>
      </c>
      <c r="BA11" s="19">
        <f t="shared" si="32"/>
        <v>0.48908061376750883</v>
      </c>
      <c r="BB11" s="19">
        <f t="shared" si="33"/>
        <v>3.9126449101400707</v>
      </c>
      <c r="BC11" s="19">
        <f t="shared" si="34"/>
        <v>4.4017255239075794</v>
      </c>
      <c r="BD11" s="36">
        <f t="shared" si="35"/>
        <v>0.15980240198203427</v>
      </c>
      <c r="BE11" s="17">
        <f t="shared" si="56"/>
        <v>21.210456597199933</v>
      </c>
      <c r="BF11" s="76">
        <f t="shared" si="37"/>
        <v>0.18446773610034367</v>
      </c>
      <c r="BG11" s="26">
        <v>0.78879999999999995</v>
      </c>
      <c r="BH11" s="20">
        <v>4.2999999999999997E-2</v>
      </c>
      <c r="BI11" s="20">
        <v>1.4450000000000001</v>
      </c>
      <c r="BJ11" s="19">
        <f t="shared" si="38"/>
        <v>1.0236081403702995</v>
      </c>
      <c r="BK11" s="19">
        <f t="shared" si="39"/>
        <v>0.69199129299709738</v>
      </c>
      <c r="BL11" s="19">
        <f t="shared" si="40"/>
        <v>6.9199129299709741</v>
      </c>
      <c r="BM11" s="19">
        <f t="shared" si="41"/>
        <v>7.6119042229680716</v>
      </c>
      <c r="BN11" s="36">
        <f t="shared" si="42"/>
        <v>0.33815848089358824</v>
      </c>
      <c r="BO11" s="17">
        <f t="shared" si="57"/>
        <v>22.177540534213264</v>
      </c>
      <c r="BP11" s="76">
        <f t="shared" si="44"/>
        <v>0.31202345991863401</v>
      </c>
      <c r="BQ11" s="26">
        <v>0.72489999999999999</v>
      </c>
      <c r="BR11" s="20">
        <v>4.2000000000000003E-2</v>
      </c>
      <c r="BS11" s="20">
        <v>1.4450000000000001</v>
      </c>
      <c r="BT11" s="19">
        <f t="shared" si="45"/>
        <v>1.0236081403702995</v>
      </c>
      <c r="BU11" s="19">
        <f t="shared" si="46"/>
        <v>0.58441724901027492</v>
      </c>
      <c r="BV11" s="19">
        <f t="shared" si="47"/>
        <v>7.0130069881232995</v>
      </c>
      <c r="BW11" s="19">
        <f t="shared" si="48"/>
        <v>7.5974242371335743</v>
      </c>
      <c r="BX11" s="36">
        <f t="shared" si="49"/>
        <v>0.3963531962101593</v>
      </c>
      <c r="BY11" s="17">
        <f t="shared" si="58"/>
        <v>21.077955773089567</v>
      </c>
      <c r="BZ11" s="76">
        <f t="shared" si="51"/>
        <v>0.33271760618631124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6.0128576700497671</v>
      </c>
      <c r="H12" s="29">
        <f t="shared" si="2"/>
        <v>67488.873239436623</v>
      </c>
      <c r="I12" s="19">
        <v>0.87350000000000005</v>
      </c>
      <c r="J12" s="19">
        <v>9.9000000000000005E-2</v>
      </c>
      <c r="K12" s="19">
        <v>1.341</v>
      </c>
      <c r="L12" s="19">
        <f t="shared" si="3"/>
        <v>0.94993668943707377</v>
      </c>
      <c r="M12" s="19">
        <f t="shared" si="4"/>
        <v>0.73082686959990772</v>
      </c>
      <c r="N12" s="19">
        <f t="shared" si="5"/>
        <v>0</v>
      </c>
      <c r="O12" s="19">
        <f t="shared" si="6"/>
        <v>0.73082686959990772</v>
      </c>
      <c r="P12" s="36">
        <f t="shared" si="7"/>
        <v>0</v>
      </c>
      <c r="Q12" s="17">
        <f t="shared" si="52"/>
        <v>27.830299816606157</v>
      </c>
      <c r="R12" s="76">
        <f t="shared" si="9"/>
        <v>0</v>
      </c>
      <c r="S12" s="26">
        <v>0.84130000000000005</v>
      </c>
      <c r="T12" s="20">
        <v>8.1000000000000003E-2</v>
      </c>
      <c r="U12" s="20">
        <v>1.2929999999999999</v>
      </c>
      <c r="V12" s="19">
        <f t="shared" si="10"/>
        <v>0.91593448131404653</v>
      </c>
      <c r="W12" s="19">
        <f t="shared" si="11"/>
        <v>0.63027482356808728</v>
      </c>
      <c r="X12" s="19">
        <f t="shared" si="12"/>
        <v>1.2605496471361746</v>
      </c>
      <c r="Y12" s="19">
        <f t="shared" si="13"/>
        <v>1.8908244707042619</v>
      </c>
      <c r="Z12" s="36">
        <f t="shared" si="14"/>
        <v>0.10200658264862091</v>
      </c>
      <c r="AA12" s="17">
        <f t="shared" si="53"/>
        <v>27.177853035321323</v>
      </c>
      <c r="AB12" s="76">
        <f t="shared" si="16"/>
        <v>4.6381502081783967E-2</v>
      </c>
      <c r="AC12" s="26">
        <v>0.86850000000000005</v>
      </c>
      <c r="AD12" s="20">
        <v>9.7000000000000003E-2</v>
      </c>
      <c r="AE12" s="20">
        <v>1.292</v>
      </c>
      <c r="AF12" s="19">
        <f t="shared" si="17"/>
        <v>0.91522610197815013</v>
      </c>
      <c r="AG12" s="19">
        <f t="shared" si="18"/>
        <v>0.67064980832408072</v>
      </c>
      <c r="AH12" s="19">
        <f t="shared" si="19"/>
        <v>2.6825992332963229</v>
      </c>
      <c r="AI12" s="19">
        <f t="shared" si="20"/>
        <v>3.3532490416204035</v>
      </c>
      <c r="AJ12" s="36">
        <f t="shared" si="21"/>
        <v>0.24393430872418123</v>
      </c>
      <c r="AK12" s="17">
        <f t="shared" si="54"/>
        <v>27.728988204605411</v>
      </c>
      <c r="AL12" s="76">
        <f t="shared" si="23"/>
        <v>9.6743495056584111E-2</v>
      </c>
      <c r="AM12" s="26">
        <v>0.87960000000000005</v>
      </c>
      <c r="AN12" s="20">
        <v>3.1E-2</v>
      </c>
      <c r="AO12" s="20">
        <v>1.292</v>
      </c>
      <c r="AP12" s="19">
        <f t="shared" si="24"/>
        <v>0.91522610197815013</v>
      </c>
      <c r="AQ12" s="19">
        <f t="shared" si="25"/>
        <v>0.68790204513579079</v>
      </c>
      <c r="AR12" s="19">
        <f t="shared" si="26"/>
        <v>4.1274122708147445</v>
      </c>
      <c r="AS12" s="19">
        <f t="shared" si="27"/>
        <v>4.8153143159505349</v>
      </c>
      <c r="AT12" s="36">
        <f t="shared" si="28"/>
        <v>0.11693758098633428</v>
      </c>
      <c r="AU12" s="17">
        <f t="shared" si="55"/>
        <v>27.953899983247076</v>
      </c>
      <c r="AV12" s="76">
        <f t="shared" si="30"/>
        <v>0.14765067748286734</v>
      </c>
      <c r="AW12" s="26">
        <v>0.79659999999999997</v>
      </c>
      <c r="AX12" s="20">
        <v>3.4000000000000002E-2</v>
      </c>
      <c r="AY12" s="20">
        <v>1.296</v>
      </c>
      <c r="AZ12" s="19">
        <f t="shared" si="31"/>
        <v>0.91805961932173574</v>
      </c>
      <c r="BA12" s="19">
        <f t="shared" si="32"/>
        <v>0.5677037188089783</v>
      </c>
      <c r="BB12" s="19">
        <f t="shared" si="33"/>
        <v>4.5416297504718264</v>
      </c>
      <c r="BC12" s="19">
        <f t="shared" si="34"/>
        <v>5.1093334692808048</v>
      </c>
      <c r="BD12" s="36">
        <f t="shared" si="35"/>
        <v>0.17206599142688442</v>
      </c>
      <c r="BE12" s="17">
        <f t="shared" si="56"/>
        <v>26.272127224034612</v>
      </c>
      <c r="BF12" s="76">
        <f t="shared" si="37"/>
        <v>0.17286874837896618</v>
      </c>
      <c r="BG12" s="26">
        <v>0.69489999999999996</v>
      </c>
      <c r="BH12" s="20">
        <v>4.1000000000000002E-2</v>
      </c>
      <c r="BI12" s="20">
        <v>1.3280000000000001</v>
      </c>
      <c r="BJ12" s="19">
        <f t="shared" si="38"/>
        <v>0.94072775807042064</v>
      </c>
      <c r="BK12" s="19">
        <f t="shared" si="39"/>
        <v>0.45359880875463021</v>
      </c>
      <c r="BL12" s="19">
        <f t="shared" si="40"/>
        <v>4.5359880875463015</v>
      </c>
      <c r="BM12" s="19">
        <f t="shared" si="41"/>
        <v>4.9895868963009313</v>
      </c>
      <c r="BN12" s="36">
        <f t="shared" si="42"/>
        <v>0.27233041060663771</v>
      </c>
      <c r="BO12" s="17">
        <f t="shared" si="57"/>
        <v>24.211449035939349</v>
      </c>
      <c r="BP12" s="76">
        <f t="shared" si="44"/>
        <v>0.18734888939580213</v>
      </c>
      <c r="BQ12" s="26">
        <v>0.63029999999999997</v>
      </c>
      <c r="BR12" s="20">
        <v>5.8999999999999997E-2</v>
      </c>
      <c r="BS12" s="20">
        <v>1.407</v>
      </c>
      <c r="BT12" s="19">
        <f t="shared" si="45"/>
        <v>0.99668972560623625</v>
      </c>
      <c r="BU12" s="19">
        <f t="shared" si="46"/>
        <v>0.4189034537644663</v>
      </c>
      <c r="BV12" s="19">
        <f t="shared" si="47"/>
        <v>5.026841445173595</v>
      </c>
      <c r="BW12" s="19">
        <f t="shared" si="48"/>
        <v>5.4457448989380612</v>
      </c>
      <c r="BX12" s="36">
        <f t="shared" si="49"/>
        <v>0.52788289119110032</v>
      </c>
      <c r="BY12" s="17">
        <f t="shared" si="58"/>
        <v>22.902503008889656</v>
      </c>
      <c r="BZ12" s="76">
        <f t="shared" si="51"/>
        <v>0.21948873637184615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6.3315885298456731</v>
      </c>
      <c r="H13" s="29">
        <f t="shared" si="2"/>
        <v>71066.338028169019</v>
      </c>
      <c r="I13" s="19">
        <v>1.2329000000000001</v>
      </c>
      <c r="J13" s="19">
        <v>0.158</v>
      </c>
      <c r="K13" s="19">
        <v>1.3520000000000001</v>
      </c>
      <c r="L13" s="19">
        <f t="shared" si="3"/>
        <v>0.95772886213193431</v>
      </c>
      <c r="M13" s="19">
        <f t="shared" si="4"/>
        <v>1.4799267502356108</v>
      </c>
      <c r="N13" s="19">
        <f t="shared" si="5"/>
        <v>0</v>
      </c>
      <c r="O13" s="19">
        <f t="shared" si="6"/>
        <v>1.4799267502356108</v>
      </c>
      <c r="P13" s="36">
        <f t="shared" si="7"/>
        <v>0</v>
      </c>
      <c r="Q13" s="17">
        <f t="shared" si="52"/>
        <v>40.997559284492212</v>
      </c>
      <c r="R13" s="76">
        <f t="shared" si="9"/>
        <v>0</v>
      </c>
      <c r="S13" s="26">
        <v>1.2005999999999999</v>
      </c>
      <c r="T13" s="20">
        <v>0.13600000000000001</v>
      </c>
      <c r="U13" s="20">
        <v>1.3540000000000001</v>
      </c>
      <c r="V13" s="19">
        <f t="shared" si="10"/>
        <v>0.95914562080372701</v>
      </c>
      <c r="W13" s="19">
        <f t="shared" si="11"/>
        <v>1.4075542377352008</v>
      </c>
      <c r="X13" s="19">
        <f t="shared" si="12"/>
        <v>2.8151084754704017</v>
      </c>
      <c r="Y13" s="19">
        <f t="shared" si="13"/>
        <v>4.2226627132056027</v>
      </c>
      <c r="Z13" s="36">
        <f t="shared" si="14"/>
        <v>0.1878115802295108</v>
      </c>
      <c r="AA13" s="17">
        <f t="shared" si="53"/>
        <v>40.23339449432018</v>
      </c>
      <c r="AB13" s="76">
        <f t="shared" si="16"/>
        <v>6.9969449778039872E-2</v>
      </c>
      <c r="AC13" s="26">
        <v>1.1175999999999999</v>
      </c>
      <c r="AD13" s="20">
        <v>0.114</v>
      </c>
      <c r="AE13" s="20">
        <v>1.339</v>
      </c>
      <c r="AF13" s="19">
        <f t="shared" si="17"/>
        <v>0.94851993076528096</v>
      </c>
      <c r="AG13" s="19">
        <f t="shared" si="18"/>
        <v>1.192792973607784</v>
      </c>
      <c r="AH13" s="19">
        <f t="shared" si="19"/>
        <v>4.7711718944311361</v>
      </c>
      <c r="AI13" s="19">
        <f t="shared" si="20"/>
        <v>5.9639648680389197</v>
      </c>
      <c r="AJ13" s="36">
        <f t="shared" si="21"/>
        <v>0.30792300103923648</v>
      </c>
      <c r="AK13" s="17">
        <f t="shared" si="54"/>
        <v>38.269751225457085</v>
      </c>
      <c r="AL13" s="76">
        <f t="shared" si="23"/>
        <v>0.12467214292360873</v>
      </c>
      <c r="AM13" s="26">
        <v>0.80430000000000001</v>
      </c>
      <c r="AN13" s="20">
        <v>9.1999999999999998E-2</v>
      </c>
      <c r="AO13" s="20">
        <v>1.2789999999999999</v>
      </c>
      <c r="AP13" s="19">
        <f t="shared" si="24"/>
        <v>0.90601717061149689</v>
      </c>
      <c r="AQ13" s="19">
        <f t="shared" si="25"/>
        <v>0.56364850350089324</v>
      </c>
      <c r="AR13" s="19">
        <f t="shared" si="26"/>
        <v>3.3818910210053592</v>
      </c>
      <c r="AS13" s="19">
        <f t="shared" si="27"/>
        <v>3.9455395245062523</v>
      </c>
      <c r="AT13" s="36">
        <f t="shared" si="28"/>
        <v>0.34009190966759617</v>
      </c>
      <c r="AU13" s="17">
        <f t="shared" si="55"/>
        <v>30.857589344314846</v>
      </c>
      <c r="AV13" s="76">
        <f t="shared" si="30"/>
        <v>0.10959673431613781</v>
      </c>
      <c r="AW13" s="26">
        <v>0.73839999999999995</v>
      </c>
      <c r="AX13" s="20">
        <v>4.5999999999999999E-2</v>
      </c>
      <c r="AY13" s="20">
        <v>1.2549999999999999</v>
      </c>
      <c r="AZ13" s="19">
        <f t="shared" si="31"/>
        <v>0.88901606654998322</v>
      </c>
      <c r="BA13" s="19">
        <f t="shared" si="32"/>
        <v>0.45740610789272379</v>
      </c>
      <c r="BB13" s="19">
        <f t="shared" si="33"/>
        <v>3.6592488631417903</v>
      </c>
      <c r="BC13" s="19">
        <f t="shared" si="34"/>
        <v>4.1166549710345137</v>
      </c>
      <c r="BD13" s="36">
        <f t="shared" si="35"/>
        <v>0.21829882815595794</v>
      </c>
      <c r="BE13" s="17">
        <f t="shared" si="56"/>
        <v>29.298503905542816</v>
      </c>
      <c r="BF13" s="76">
        <f t="shared" si="37"/>
        <v>0.12489541701306864</v>
      </c>
      <c r="BG13" s="26">
        <v>0.72309999999999997</v>
      </c>
      <c r="BH13" s="20">
        <v>2.4E-2</v>
      </c>
      <c r="BI13" s="20">
        <v>1.2609999999999999</v>
      </c>
      <c r="BJ13" s="19">
        <f t="shared" si="38"/>
        <v>0.89326634256536164</v>
      </c>
      <c r="BK13" s="19">
        <f t="shared" si="39"/>
        <v>0.44285140628592223</v>
      </c>
      <c r="BL13" s="19">
        <f t="shared" si="40"/>
        <v>4.4285140628592217</v>
      </c>
      <c r="BM13" s="19">
        <f t="shared" si="41"/>
        <v>4.871365469145144</v>
      </c>
      <c r="BN13" s="36">
        <f t="shared" si="42"/>
        <v>0.14373335037173876</v>
      </c>
      <c r="BO13" s="17">
        <f t="shared" si="57"/>
        <v>28.936531110198178</v>
      </c>
      <c r="BP13" s="76">
        <f t="shared" si="44"/>
        <v>0.1530423272227841</v>
      </c>
      <c r="BQ13" s="26">
        <v>0.69610000000000005</v>
      </c>
      <c r="BR13" s="20">
        <v>3.2000000000000001E-2</v>
      </c>
      <c r="BS13" s="20">
        <v>1.2669999999999999</v>
      </c>
      <c r="BT13" s="19">
        <f t="shared" si="45"/>
        <v>0.89751661858074006</v>
      </c>
      <c r="BU13" s="19">
        <f t="shared" si="46"/>
        <v>0.4143121115757365</v>
      </c>
      <c r="BV13" s="19">
        <f t="shared" si="47"/>
        <v>4.9717453389088373</v>
      </c>
      <c r="BW13" s="19">
        <f t="shared" si="48"/>
        <v>5.3860574504845742</v>
      </c>
      <c r="BX13" s="36">
        <f t="shared" si="49"/>
        <v>0.23216705273110474</v>
      </c>
      <c r="BY13" s="17">
        <f t="shared" si="58"/>
        <v>28.297755589001749</v>
      </c>
      <c r="BZ13" s="76">
        <f t="shared" si="51"/>
        <v>0.17569398121599311</v>
      </c>
    </row>
    <row r="14" spans="2:78" ht="20.100000000000001" customHeight="1" thickBot="1">
      <c r="B14" s="13" t="s">
        <v>16</v>
      </c>
      <c r="C14" s="14">
        <f>1/(2*PI())*SQRT($C$2/(C11+C12))</f>
        <v>1.4116730250672471</v>
      </c>
      <c r="D14" s="2"/>
      <c r="E14" s="38">
        <v>42</v>
      </c>
      <c r="F14" s="20">
        <f t="shared" si="0"/>
        <v>0.83460000000000001</v>
      </c>
      <c r="G14" s="20">
        <f t="shared" si="1"/>
        <v>6.6503193896415782</v>
      </c>
      <c r="H14" s="29">
        <f t="shared" si="2"/>
        <v>74643.8028169014</v>
      </c>
      <c r="I14" s="19">
        <v>1.4871000000000001</v>
      </c>
      <c r="J14" s="19">
        <v>0.114</v>
      </c>
      <c r="K14" s="19">
        <v>1.3560000000000001</v>
      </c>
      <c r="L14" s="19">
        <f t="shared" si="3"/>
        <v>0.96056237947551981</v>
      </c>
      <c r="M14" s="19">
        <f t="shared" si="4"/>
        <v>2.1658623817646747</v>
      </c>
      <c r="N14" s="19">
        <f t="shared" si="5"/>
        <v>0</v>
      </c>
      <c r="O14" s="19">
        <f t="shared" si="6"/>
        <v>2.1658623817646747</v>
      </c>
      <c r="P14" s="36">
        <f t="shared" si="7"/>
        <v>0</v>
      </c>
      <c r="Q14" s="17">
        <f t="shared" si="52"/>
        <v>54.474553990572332</v>
      </c>
      <c r="R14" s="76">
        <f t="shared" si="9"/>
        <v>0</v>
      </c>
      <c r="S14" s="26">
        <v>1.4246000000000001</v>
      </c>
      <c r="T14" s="20">
        <v>0.09</v>
      </c>
      <c r="U14" s="20">
        <v>1.3420000000000001</v>
      </c>
      <c r="V14" s="19">
        <f t="shared" si="10"/>
        <v>0.95064506877297028</v>
      </c>
      <c r="W14" s="19">
        <f t="shared" si="11"/>
        <v>1.9468031648898678</v>
      </c>
      <c r="X14" s="19">
        <f t="shared" si="12"/>
        <v>3.8936063297797356</v>
      </c>
      <c r="Y14" s="19">
        <f t="shared" si="13"/>
        <v>5.8404094946696032</v>
      </c>
      <c r="Z14" s="36">
        <f t="shared" si="14"/>
        <v>0.12209381689454209</v>
      </c>
      <c r="AA14" s="17">
        <f t="shared" si="53"/>
        <v>52.76117287014015</v>
      </c>
      <c r="AB14" s="76">
        <f t="shared" si="16"/>
        <v>7.3796811518253749E-2</v>
      </c>
      <c r="AC14" s="26">
        <v>1.3323</v>
      </c>
      <c r="AD14" s="20">
        <v>9.5000000000000001E-2</v>
      </c>
      <c r="AE14" s="20">
        <v>1.3180000000000001</v>
      </c>
      <c r="AF14" s="19">
        <f t="shared" si="17"/>
        <v>0.93364396471145661</v>
      </c>
      <c r="AG14" s="19">
        <f t="shared" si="18"/>
        <v>1.6423511095131595</v>
      </c>
      <c r="AH14" s="19">
        <f t="shared" si="19"/>
        <v>6.5694044380526382</v>
      </c>
      <c r="AI14" s="19">
        <f t="shared" si="20"/>
        <v>8.2117555475657973</v>
      </c>
      <c r="AJ14" s="36">
        <f t="shared" si="21"/>
        <v>0.24861684520087729</v>
      </c>
      <c r="AK14" s="17">
        <f t="shared" si="54"/>
        <v>50.230851631485926</v>
      </c>
      <c r="AL14" s="76">
        <f t="shared" si="23"/>
        <v>0.1307842535947524</v>
      </c>
      <c r="AM14" s="26">
        <v>1.1576</v>
      </c>
      <c r="AN14" s="20">
        <v>0.09</v>
      </c>
      <c r="AO14" s="20">
        <v>1.302</v>
      </c>
      <c r="AP14" s="19">
        <f t="shared" si="24"/>
        <v>0.92230989533711416</v>
      </c>
      <c r="AQ14" s="19">
        <f t="shared" si="25"/>
        <v>1.209957557665428</v>
      </c>
      <c r="AR14" s="19">
        <f t="shared" si="26"/>
        <v>7.2597453459925676</v>
      </c>
      <c r="AS14" s="19">
        <f t="shared" si="27"/>
        <v>8.4697029036579963</v>
      </c>
      <c r="AT14" s="36">
        <f t="shared" si="28"/>
        <v>0.3447719001183176</v>
      </c>
      <c r="AU14" s="17">
        <f t="shared" si="55"/>
        <v>45.441608723653914</v>
      </c>
      <c r="AV14" s="76">
        <f t="shared" si="30"/>
        <v>0.15975986656065769</v>
      </c>
      <c r="AW14" s="26">
        <v>1.0873999999999999</v>
      </c>
      <c r="AX14" s="20">
        <v>0.08</v>
      </c>
      <c r="AY14" s="20">
        <v>1.3260000000000001</v>
      </c>
      <c r="AZ14" s="19">
        <f t="shared" si="31"/>
        <v>0.93931099939862783</v>
      </c>
      <c r="BA14" s="19">
        <f t="shared" si="32"/>
        <v>1.1073804125051181</v>
      </c>
      <c r="BB14" s="19">
        <f t="shared" si="33"/>
        <v>8.8590433000409448</v>
      </c>
      <c r="BC14" s="19">
        <f t="shared" si="34"/>
        <v>9.9664237125460637</v>
      </c>
      <c r="BD14" s="36">
        <f t="shared" si="35"/>
        <v>0.42382166784073982</v>
      </c>
      <c r="BE14" s="17">
        <f t="shared" si="56"/>
        <v>43.5171390491845</v>
      </c>
      <c r="BF14" s="76">
        <f t="shared" si="37"/>
        <v>0.20357595865914263</v>
      </c>
      <c r="BG14" s="26">
        <v>0.83709999999999996</v>
      </c>
      <c r="BH14" s="20">
        <v>6.5000000000000002E-2</v>
      </c>
      <c r="BI14" s="20">
        <v>1.2350000000000001</v>
      </c>
      <c r="BJ14" s="19">
        <f t="shared" si="38"/>
        <v>0.87484847983205538</v>
      </c>
      <c r="BK14" s="19">
        <f t="shared" si="39"/>
        <v>0.56927187897880838</v>
      </c>
      <c r="BL14" s="19">
        <f t="shared" si="40"/>
        <v>5.692718789788084</v>
      </c>
      <c r="BM14" s="19">
        <f t="shared" si="41"/>
        <v>6.2619906687668925</v>
      </c>
      <c r="BN14" s="36">
        <f t="shared" si="42"/>
        <v>0.37339062184177063</v>
      </c>
      <c r="BO14" s="17">
        <f t="shared" si="57"/>
        <v>36.65539033807773</v>
      </c>
      <c r="BP14" s="76">
        <f t="shared" si="44"/>
        <v>0.15530372851805294</v>
      </c>
      <c r="BQ14" s="26">
        <v>0.74590000000000001</v>
      </c>
      <c r="BR14" s="20">
        <v>2.7E-2</v>
      </c>
      <c r="BS14" s="20">
        <v>1.212</v>
      </c>
      <c r="BT14" s="19">
        <f t="shared" si="45"/>
        <v>0.858555755106438</v>
      </c>
      <c r="BU14" s="19">
        <f t="shared" si="46"/>
        <v>0.43530893946350341</v>
      </c>
      <c r="BV14" s="19">
        <f t="shared" si="47"/>
        <v>5.2237072735620407</v>
      </c>
      <c r="BW14" s="19">
        <f t="shared" si="48"/>
        <v>5.6590162130255441</v>
      </c>
      <c r="BX14" s="36">
        <f t="shared" si="49"/>
        <v>0.17925297983513558</v>
      </c>
      <c r="BY14" s="17">
        <f t="shared" si="58"/>
        <v>34.155224607143097</v>
      </c>
      <c r="BZ14" s="76">
        <f t="shared" si="51"/>
        <v>0.15294021145068312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6.9690502494374851</v>
      </c>
      <c r="H15" s="29">
        <f t="shared" si="2"/>
        <v>78221.267605633795</v>
      </c>
      <c r="I15" s="19">
        <v>1.8251999999999999</v>
      </c>
      <c r="J15" s="19">
        <v>4.5999999999999999E-2</v>
      </c>
      <c r="K15" s="19">
        <v>1.391</v>
      </c>
      <c r="L15" s="19">
        <f t="shared" si="3"/>
        <v>0.98535565623189381</v>
      </c>
      <c r="M15" s="19">
        <f t="shared" si="4"/>
        <v>3.4332569833661677</v>
      </c>
      <c r="N15" s="19">
        <f t="shared" si="5"/>
        <v>0</v>
      </c>
      <c r="O15" s="19">
        <f t="shared" si="6"/>
        <v>3.4332569833661677</v>
      </c>
      <c r="P15" s="36">
        <f t="shared" si="7"/>
        <v>0</v>
      </c>
      <c r="Q15" s="17">
        <f t="shared" si="52"/>
        <v>73.35463356849553</v>
      </c>
      <c r="R15" s="76">
        <f t="shared" si="9"/>
        <v>0</v>
      </c>
      <c r="S15" s="26">
        <v>1.6926000000000001</v>
      </c>
      <c r="T15" s="20">
        <v>3.5999999999999997E-2</v>
      </c>
      <c r="U15" s="20">
        <v>1.377</v>
      </c>
      <c r="V15" s="19">
        <f t="shared" si="10"/>
        <v>0.97543834552934416</v>
      </c>
      <c r="W15" s="19">
        <f t="shared" si="11"/>
        <v>2.8933947259971382</v>
      </c>
      <c r="X15" s="19">
        <f t="shared" si="12"/>
        <v>5.7867894519942764</v>
      </c>
      <c r="Y15" s="19">
        <f t="shared" si="13"/>
        <v>8.6801841779914142</v>
      </c>
      <c r="Z15" s="36">
        <f t="shared" si="14"/>
        <v>5.1418157594361941E-2</v>
      </c>
      <c r="AA15" s="17">
        <f t="shared" si="53"/>
        <v>69.171413023517687</v>
      </c>
      <c r="AB15" s="76">
        <f t="shared" si="16"/>
        <v>8.3658684983445655E-2</v>
      </c>
      <c r="AC15" s="26">
        <v>1.6043000000000001</v>
      </c>
      <c r="AD15" s="20">
        <v>2.9000000000000001E-2</v>
      </c>
      <c r="AE15" s="20">
        <v>1.3580000000000001</v>
      </c>
      <c r="AF15" s="19">
        <f t="shared" si="17"/>
        <v>0.96197913814731262</v>
      </c>
      <c r="AG15" s="19">
        <f t="shared" si="18"/>
        <v>2.5281441839882421</v>
      </c>
      <c r="AH15" s="19">
        <f t="shared" si="19"/>
        <v>10.112576735952969</v>
      </c>
      <c r="AI15" s="19">
        <f t="shared" si="20"/>
        <v>12.640720919941211</v>
      </c>
      <c r="AJ15" s="36">
        <f t="shared" si="21"/>
        <v>8.0570055573270558E-2</v>
      </c>
      <c r="AK15" s="17">
        <f t="shared" si="54"/>
        <v>66.385754093490945</v>
      </c>
      <c r="AL15" s="76">
        <f t="shared" si="23"/>
        <v>0.15233052443317047</v>
      </c>
      <c r="AM15" s="26">
        <v>1.4016999999999999</v>
      </c>
      <c r="AN15" s="20">
        <v>8.3000000000000004E-2</v>
      </c>
      <c r="AO15" s="20">
        <v>1.3080000000000001</v>
      </c>
      <c r="AP15" s="19">
        <f t="shared" si="24"/>
        <v>0.92656017135249258</v>
      </c>
      <c r="AQ15" s="19">
        <f t="shared" si="25"/>
        <v>1.7904276105247234</v>
      </c>
      <c r="AR15" s="19">
        <f t="shared" si="26"/>
        <v>10.742565663148341</v>
      </c>
      <c r="AS15" s="19">
        <f t="shared" si="27"/>
        <v>12.532993273673064</v>
      </c>
      <c r="AT15" s="36">
        <f t="shared" si="28"/>
        <v>0.32089353301231077</v>
      </c>
      <c r="AU15" s="17">
        <f t="shared" si="55"/>
        <v>59.994196910892803</v>
      </c>
      <c r="AV15" s="76">
        <f t="shared" si="30"/>
        <v>0.17906007941241187</v>
      </c>
      <c r="AW15" s="26">
        <v>1.2121999999999999</v>
      </c>
      <c r="AX15" s="20">
        <v>6.6000000000000003E-2</v>
      </c>
      <c r="AY15" s="20">
        <v>1.292</v>
      </c>
      <c r="AZ15" s="19">
        <f t="shared" si="31"/>
        <v>0.91522610197815013</v>
      </c>
      <c r="BA15" s="19">
        <f t="shared" si="32"/>
        <v>1.3064858745292369</v>
      </c>
      <c r="BB15" s="19">
        <f t="shared" si="33"/>
        <v>10.451886996233895</v>
      </c>
      <c r="BC15" s="19">
        <f t="shared" si="34"/>
        <v>11.758372870763132</v>
      </c>
      <c r="BD15" s="36">
        <f t="shared" si="35"/>
        <v>0.33195184279991674</v>
      </c>
      <c r="BE15" s="17">
        <f t="shared" si="56"/>
        <v>54.015914156192181</v>
      </c>
      <c r="BF15" s="76">
        <f t="shared" si="37"/>
        <v>0.19349643821654605</v>
      </c>
      <c r="BG15" s="26">
        <v>1.0855999999999999</v>
      </c>
      <c r="BH15" s="20">
        <v>4.4999999999999998E-2</v>
      </c>
      <c r="BI15" s="20">
        <v>1.2729999999999999</v>
      </c>
      <c r="BJ15" s="19">
        <f t="shared" si="38"/>
        <v>0.90176689459611847</v>
      </c>
      <c r="BK15" s="19">
        <f t="shared" si="39"/>
        <v>1.0172497891940735</v>
      </c>
      <c r="BL15" s="19">
        <f t="shared" si="40"/>
        <v>10.172497891940735</v>
      </c>
      <c r="BM15" s="19">
        <f t="shared" si="41"/>
        <v>11.189747681134808</v>
      </c>
      <c r="BN15" s="36">
        <f t="shared" si="42"/>
        <v>0.27465370073790385</v>
      </c>
      <c r="BO15" s="17">
        <f t="shared" si="57"/>
        <v>50.021979608724628</v>
      </c>
      <c r="BP15" s="76">
        <f t="shared" si="44"/>
        <v>0.20336056212710321</v>
      </c>
      <c r="BQ15" s="26">
        <v>0.97470000000000001</v>
      </c>
      <c r="BR15" s="20">
        <v>3.1E-2</v>
      </c>
      <c r="BS15" s="20">
        <v>1.2529999999999999</v>
      </c>
      <c r="BT15" s="19">
        <f t="shared" si="45"/>
        <v>0.88759930787819041</v>
      </c>
      <c r="BU15" s="19">
        <f t="shared" si="46"/>
        <v>0.7944657990970887</v>
      </c>
      <c r="BV15" s="19">
        <f t="shared" si="47"/>
        <v>9.5335895891650626</v>
      </c>
      <c r="BW15" s="19">
        <f t="shared" si="48"/>
        <v>10.32805538826215</v>
      </c>
      <c r="BX15" s="36">
        <f t="shared" si="49"/>
        <v>0.21996886602331767</v>
      </c>
      <c r="BY15" s="17">
        <f t="shared" si="58"/>
        <v>46.523343421409074</v>
      </c>
      <c r="BZ15" s="76">
        <f t="shared" si="51"/>
        <v>0.20492056004680659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7.2877811092333911</v>
      </c>
      <c r="H16" s="29">
        <f t="shared" si="2"/>
        <v>81798.732394366205</v>
      </c>
      <c r="I16" s="19">
        <v>1.8325</v>
      </c>
      <c r="J16" s="19">
        <v>4.3999999999999997E-2</v>
      </c>
      <c r="K16" s="19">
        <v>1.4</v>
      </c>
      <c r="L16" s="19">
        <f t="shared" si="3"/>
        <v>0.99173107025496143</v>
      </c>
      <c r="M16" s="19">
        <f t="shared" si="4"/>
        <v>3.5057034005345376</v>
      </c>
      <c r="N16" s="19">
        <f t="shared" si="5"/>
        <v>0</v>
      </c>
      <c r="O16" s="19">
        <f t="shared" si="6"/>
        <v>3.5057034005345376</v>
      </c>
      <c r="P16" s="36">
        <f t="shared" si="7"/>
        <v>0</v>
      </c>
      <c r="Q16" s="17">
        <f t="shared" si="52"/>
        <v>84.149988745331171</v>
      </c>
      <c r="R16" s="76">
        <f t="shared" si="9"/>
        <v>0</v>
      </c>
      <c r="S16" s="26">
        <v>1.7312000000000001</v>
      </c>
      <c r="T16" s="20">
        <v>4.3999999999999997E-2</v>
      </c>
      <c r="U16" s="20">
        <v>1.3859999999999999</v>
      </c>
      <c r="V16" s="19">
        <f t="shared" si="10"/>
        <v>0.98181375955241179</v>
      </c>
      <c r="W16" s="19">
        <f t="shared" si="11"/>
        <v>3.0665643273579835</v>
      </c>
      <c r="X16" s="19">
        <f t="shared" si="12"/>
        <v>6.1331286547159669</v>
      </c>
      <c r="Y16" s="19">
        <f t="shared" si="13"/>
        <v>9.1996929820739499</v>
      </c>
      <c r="Z16" s="36">
        <f t="shared" si="14"/>
        <v>6.3668595082550225E-2</v>
      </c>
      <c r="AA16" s="17">
        <f t="shared" si="53"/>
        <v>80.495371870775102</v>
      </c>
      <c r="AB16" s="76">
        <f t="shared" si="16"/>
        <v>7.6192314069458686E-2</v>
      </c>
      <c r="AC16" s="26">
        <v>1.6629</v>
      </c>
      <c r="AD16" s="20">
        <v>3.6999999999999998E-2</v>
      </c>
      <c r="AE16" s="20">
        <v>1.363</v>
      </c>
      <c r="AF16" s="19">
        <f t="shared" si="17"/>
        <v>0.96552103482679463</v>
      </c>
      <c r="AG16" s="19">
        <f t="shared" si="18"/>
        <v>2.7362458141924422</v>
      </c>
      <c r="AH16" s="19">
        <f t="shared" si="19"/>
        <v>10.944983256769769</v>
      </c>
      <c r="AI16" s="19">
        <f t="shared" si="20"/>
        <v>13.68122907096221</v>
      </c>
      <c r="AJ16" s="36">
        <f t="shared" si="21"/>
        <v>0.1035546395076216</v>
      </c>
      <c r="AK16" s="17">
        <f t="shared" si="54"/>
        <v>78.031301460783197</v>
      </c>
      <c r="AL16" s="76">
        <f t="shared" si="23"/>
        <v>0.1402640101071552</v>
      </c>
      <c r="AM16" s="26">
        <v>1.5456000000000001</v>
      </c>
      <c r="AN16" s="20">
        <v>0.03</v>
      </c>
      <c r="AO16" s="20">
        <v>1.345</v>
      </c>
      <c r="AP16" s="19">
        <f t="shared" si="24"/>
        <v>0.95277020678065938</v>
      </c>
      <c r="AQ16" s="19">
        <f t="shared" si="25"/>
        <v>2.3018123651841624</v>
      </c>
      <c r="AR16" s="19">
        <f t="shared" si="26"/>
        <v>13.810874191104974</v>
      </c>
      <c r="AS16" s="19">
        <f t="shared" si="27"/>
        <v>16.112686556289137</v>
      </c>
      <c r="AT16" s="36">
        <f t="shared" si="28"/>
        <v>0.12264030103191899</v>
      </c>
      <c r="AU16" s="17">
        <f t="shared" si="55"/>
        <v>73.799449936741468</v>
      </c>
      <c r="AV16" s="76">
        <f t="shared" si="30"/>
        <v>0.18714061152140313</v>
      </c>
      <c r="AW16" s="26">
        <v>1.4018999999999999</v>
      </c>
      <c r="AX16" s="20">
        <v>5.1999999999999998E-2</v>
      </c>
      <c r="AY16" s="20">
        <v>1.3129999999999999</v>
      </c>
      <c r="AZ16" s="19">
        <f t="shared" si="31"/>
        <v>0.93010206803197448</v>
      </c>
      <c r="BA16" s="19">
        <f t="shared" si="32"/>
        <v>1.8046569383536963</v>
      </c>
      <c r="BB16" s="19">
        <f t="shared" si="33"/>
        <v>14.437255506829571</v>
      </c>
      <c r="BC16" s="19">
        <f t="shared" si="34"/>
        <v>16.241912445183267</v>
      </c>
      <c r="BD16" s="36">
        <f t="shared" si="35"/>
        <v>0.27010891405884285</v>
      </c>
      <c r="BE16" s="17">
        <f t="shared" si="56"/>
        <v>68.615161241048384</v>
      </c>
      <c r="BF16" s="76">
        <f t="shared" si="37"/>
        <v>0.21040911725195535</v>
      </c>
      <c r="BG16" s="26">
        <v>1.1041000000000001</v>
      </c>
      <c r="BH16" s="20">
        <v>2.9000000000000001E-2</v>
      </c>
      <c r="BI16" s="20">
        <v>1.218</v>
      </c>
      <c r="BJ16" s="19">
        <f t="shared" si="38"/>
        <v>0.86280603112181642</v>
      </c>
      <c r="BK16" s="19">
        <f t="shared" si="39"/>
        <v>0.96325778638391479</v>
      </c>
      <c r="BL16" s="19">
        <f t="shared" si="40"/>
        <v>9.6325778638391473</v>
      </c>
      <c r="BM16" s="19">
        <f t="shared" si="41"/>
        <v>10.595835650223062</v>
      </c>
      <c r="BN16" s="36">
        <f t="shared" si="42"/>
        <v>0.16203495340474139</v>
      </c>
      <c r="BO16" s="17">
        <f t="shared" si="57"/>
        <v>57.871381327496579</v>
      </c>
      <c r="BP16" s="76">
        <f t="shared" si="44"/>
        <v>0.16644803774991968</v>
      </c>
      <c r="BQ16" s="26">
        <v>1.0338000000000001</v>
      </c>
      <c r="BR16" s="20">
        <v>3.1E-2</v>
      </c>
      <c r="BS16" s="20">
        <v>1.2090000000000001</v>
      </c>
      <c r="BT16" s="19">
        <f t="shared" si="45"/>
        <v>0.8564306170987489</v>
      </c>
      <c r="BU16" s="19">
        <f t="shared" si="46"/>
        <v>0.83206410925684793</v>
      </c>
      <c r="BV16" s="19">
        <f t="shared" si="47"/>
        <v>9.9847693110821751</v>
      </c>
      <c r="BW16" s="19">
        <f t="shared" si="48"/>
        <v>10.816833420339023</v>
      </c>
      <c r="BX16" s="36">
        <f t="shared" si="49"/>
        <v>0.20479138148751319</v>
      </c>
      <c r="BY16" s="17">
        <f t="shared" si="58"/>
        <v>55.335156586318959</v>
      </c>
      <c r="BZ16" s="76">
        <f t="shared" si="51"/>
        <v>0.18044169253423248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7.606511969029297</v>
      </c>
      <c r="H17" s="29">
        <f t="shared" si="2"/>
        <v>85376.1971830986</v>
      </c>
      <c r="I17" s="19">
        <v>1.8504</v>
      </c>
      <c r="J17" s="19">
        <v>3.5999999999999997E-2</v>
      </c>
      <c r="K17" s="19">
        <v>1.4159999999999999</v>
      </c>
      <c r="L17" s="19">
        <f t="shared" si="3"/>
        <v>1.0030651396293038</v>
      </c>
      <c r="M17" s="19">
        <f t="shared" si="4"/>
        <v>3.6566961806020508</v>
      </c>
      <c r="N17" s="19">
        <f t="shared" si="5"/>
        <v>0</v>
      </c>
      <c r="O17" s="19">
        <f t="shared" si="6"/>
        <v>3.6566961806020508</v>
      </c>
      <c r="P17" s="36">
        <f t="shared" si="7"/>
        <v>0</v>
      </c>
      <c r="Q17" s="17">
        <f t="shared" si="52"/>
        <v>96.415062521440987</v>
      </c>
      <c r="R17" s="76">
        <f t="shared" si="9"/>
        <v>0</v>
      </c>
      <c r="S17" s="22">
        <v>1.7658</v>
      </c>
      <c r="T17" s="19">
        <v>4.1000000000000002E-2</v>
      </c>
      <c r="U17" s="19">
        <v>1.399</v>
      </c>
      <c r="V17" s="19">
        <f t="shared" si="10"/>
        <v>0.99102269091906503</v>
      </c>
      <c r="W17" s="19">
        <f t="shared" si="11"/>
        <v>3.2504956252065491</v>
      </c>
      <c r="X17" s="19">
        <f t="shared" si="12"/>
        <v>6.5009912504130982</v>
      </c>
      <c r="Y17" s="19">
        <f t="shared" si="13"/>
        <v>9.7514868756196478</v>
      </c>
      <c r="Z17" s="36">
        <f t="shared" si="14"/>
        <v>6.0445700569944145E-2</v>
      </c>
      <c r="AA17" s="17">
        <f t="shared" si="53"/>
        <v>92.944710968805737</v>
      </c>
      <c r="AB17" s="76">
        <f t="shared" si="16"/>
        <v>6.9944714257005672E-2</v>
      </c>
      <c r="AC17" s="22">
        <v>1.6871</v>
      </c>
      <c r="AD17" s="19">
        <v>3.6999999999999998E-2</v>
      </c>
      <c r="AE17" s="19">
        <v>1.38</v>
      </c>
      <c r="AF17" s="19">
        <f t="shared" si="17"/>
        <v>0.97756348353703337</v>
      </c>
      <c r="AG17" s="19">
        <f t="shared" si="18"/>
        <v>2.8871606872638771</v>
      </c>
      <c r="AH17" s="19">
        <f t="shared" si="19"/>
        <v>11.548642749055508</v>
      </c>
      <c r="AI17" s="19">
        <f t="shared" si="20"/>
        <v>14.435803436319386</v>
      </c>
      <c r="AJ17" s="36">
        <f t="shared" si="21"/>
        <v>0.1061539165947513</v>
      </c>
      <c r="AK17" s="17">
        <f t="shared" si="54"/>
        <v>89.716381569368437</v>
      </c>
      <c r="AL17" s="76">
        <f t="shared" si="23"/>
        <v>0.12872390244724852</v>
      </c>
      <c r="AM17" s="26">
        <v>1.573</v>
      </c>
      <c r="AN17" s="20">
        <v>3.1E-2</v>
      </c>
      <c r="AO17" s="20">
        <v>1.3640000000000001</v>
      </c>
      <c r="AP17" s="19">
        <f t="shared" si="24"/>
        <v>0.96622941416269104</v>
      </c>
      <c r="AQ17" s="19">
        <f t="shared" si="25"/>
        <v>2.4519822264033699</v>
      </c>
      <c r="AR17" s="19">
        <f t="shared" si="26"/>
        <v>14.71189335842022</v>
      </c>
      <c r="AS17" s="19">
        <f t="shared" si="27"/>
        <v>17.16387558482359</v>
      </c>
      <c r="AT17" s="36">
        <f t="shared" si="28"/>
        <v>0.13033402845490649</v>
      </c>
      <c r="AU17" s="17">
        <f t="shared" si="55"/>
        <v>85.035919250743348</v>
      </c>
      <c r="AV17" s="76">
        <f t="shared" si="30"/>
        <v>0.17300798871873915</v>
      </c>
      <c r="AW17" s="26">
        <v>1.4154</v>
      </c>
      <c r="AX17" s="20">
        <v>2.9000000000000001E-2</v>
      </c>
      <c r="AY17" s="20">
        <v>1.355</v>
      </c>
      <c r="AZ17" s="19">
        <f t="shared" si="31"/>
        <v>0.95985400013962341</v>
      </c>
      <c r="BA17" s="19">
        <f t="shared" si="32"/>
        <v>1.9591518782650201</v>
      </c>
      <c r="BB17" s="19">
        <f t="shared" si="33"/>
        <v>15.673215026120161</v>
      </c>
      <c r="BC17" s="19">
        <f t="shared" si="34"/>
        <v>17.632366904385179</v>
      </c>
      <c r="BD17" s="36">
        <f t="shared" si="35"/>
        <v>0.16042893829823598</v>
      </c>
      <c r="BE17" s="17">
        <f t="shared" si="56"/>
        <v>78.571056311082401</v>
      </c>
      <c r="BF17" s="76">
        <f t="shared" si="37"/>
        <v>0.1994782272503248</v>
      </c>
      <c r="BG17" s="22">
        <v>1.3029999999999999</v>
      </c>
      <c r="BH17" s="19">
        <v>1.9E-2</v>
      </c>
      <c r="BI17" s="19">
        <v>1.3440000000000001</v>
      </c>
      <c r="BJ17" s="19">
        <f t="shared" si="38"/>
        <v>0.95206182744476309</v>
      </c>
      <c r="BK17" s="19">
        <f t="shared" si="39"/>
        <v>1.6334976001766222</v>
      </c>
      <c r="BL17" s="19">
        <f t="shared" si="40"/>
        <v>16.334976001766222</v>
      </c>
      <c r="BM17" s="19">
        <f t="shared" si="41"/>
        <v>17.968473601942843</v>
      </c>
      <c r="BN17" s="36">
        <f t="shared" si="42"/>
        <v>0.12926122651370078</v>
      </c>
      <c r="BO17" s="17">
        <f t="shared" si="57"/>
        <v>73.960329189141461</v>
      </c>
      <c r="BP17" s="76">
        <f t="shared" si="44"/>
        <v>0.22086132093858302</v>
      </c>
      <c r="BQ17" s="22">
        <v>1.21</v>
      </c>
      <c r="BR17" s="19">
        <v>1.6E-2</v>
      </c>
      <c r="BS17" s="19">
        <v>1.3320000000000001</v>
      </c>
      <c r="BT17" s="19">
        <f t="shared" si="45"/>
        <v>0.94356127541400625</v>
      </c>
      <c r="BU17" s="19">
        <f t="shared" si="46"/>
        <v>1.3835992636672125</v>
      </c>
      <c r="BV17" s="19">
        <f t="shared" si="47"/>
        <v>16.603191164006549</v>
      </c>
      <c r="BW17" s="19">
        <f t="shared" si="48"/>
        <v>17.98679042767376</v>
      </c>
      <c r="BX17" s="36">
        <f t="shared" si="49"/>
        <v>0.12829975068812896</v>
      </c>
      <c r="BY17" s="17">
        <f t="shared" si="58"/>
        <v>70.145403723478594</v>
      </c>
      <c r="BZ17" s="76">
        <f t="shared" si="51"/>
        <v>0.23669677958456517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7.9252428288252039</v>
      </c>
      <c r="H18" s="29">
        <f t="shared" si="2"/>
        <v>88953.661971830996</v>
      </c>
      <c r="I18" s="19">
        <v>1.9116</v>
      </c>
      <c r="J18" s="19">
        <v>5.6000000000000001E-2</v>
      </c>
      <c r="K18" s="19">
        <v>1.427</v>
      </c>
      <c r="L18" s="19">
        <f t="shared" si="3"/>
        <v>1.0108573123241642</v>
      </c>
      <c r="M18" s="19">
        <f t="shared" si="4"/>
        <v>3.9634476091343376</v>
      </c>
      <c r="N18" s="19">
        <f t="shared" si="5"/>
        <v>0</v>
      </c>
      <c r="O18" s="19">
        <f t="shared" si="6"/>
        <v>3.9634476091343376</v>
      </c>
      <c r="P18" s="36">
        <f t="shared" si="7"/>
        <v>0</v>
      </c>
      <c r="Q18" s="17">
        <f t="shared" si="52"/>
        <v>111.88953231595599</v>
      </c>
      <c r="R18" s="76">
        <f t="shared" si="9"/>
        <v>0</v>
      </c>
      <c r="S18" s="22">
        <v>1.8090999999999999</v>
      </c>
      <c r="T18" s="19">
        <v>3.9E-2</v>
      </c>
      <c r="U18" s="19">
        <v>1.4119999999999999</v>
      </c>
      <c r="V18" s="19">
        <f t="shared" si="10"/>
        <v>1.0002316222857182</v>
      </c>
      <c r="W18" s="19">
        <f t="shared" si="11"/>
        <v>3.475567060818189</v>
      </c>
      <c r="X18" s="19">
        <f t="shared" si="12"/>
        <v>6.951134121636378</v>
      </c>
      <c r="Y18" s="19">
        <f t="shared" si="13"/>
        <v>10.426701182454567</v>
      </c>
      <c r="Z18" s="36">
        <f t="shared" si="14"/>
        <v>5.857066166263724E-2</v>
      </c>
      <c r="AA18" s="17">
        <f t="shared" si="53"/>
        <v>107.13390241780309</v>
      </c>
      <c r="AB18" s="76">
        <f t="shared" si="16"/>
        <v>6.4882674529377238E-2</v>
      </c>
      <c r="AC18" s="22">
        <v>1.7036</v>
      </c>
      <c r="AD18" s="19">
        <v>4.9000000000000002E-2</v>
      </c>
      <c r="AE18" s="19">
        <v>1.395</v>
      </c>
      <c r="AF18" s="19">
        <f t="shared" si="17"/>
        <v>0.98818917357547942</v>
      </c>
      <c r="AG18" s="19">
        <f t="shared" si="18"/>
        <v>3.0082561271654211</v>
      </c>
      <c r="AH18" s="19">
        <f t="shared" si="19"/>
        <v>12.033024508661684</v>
      </c>
      <c r="AI18" s="19">
        <f t="shared" si="20"/>
        <v>15.041280635827105</v>
      </c>
      <c r="AJ18" s="36">
        <f t="shared" si="21"/>
        <v>0.1436549583826324</v>
      </c>
      <c r="AK18" s="17">
        <f t="shared" si="54"/>
        <v>102.2390833518994</v>
      </c>
      <c r="AL18" s="76">
        <f t="shared" si="23"/>
        <v>0.11769495690062967</v>
      </c>
      <c r="AM18" s="22">
        <v>1.5432999999999999</v>
      </c>
      <c r="AN18" s="19">
        <v>3.7999999999999999E-2</v>
      </c>
      <c r="AO18" s="19">
        <v>1.387</v>
      </c>
      <c r="AP18" s="19">
        <f t="shared" si="24"/>
        <v>0.98252213888830819</v>
      </c>
      <c r="AQ18" s="19">
        <f t="shared" si="25"/>
        <v>2.4405334609742866</v>
      </c>
      <c r="AR18" s="19">
        <f t="shared" si="26"/>
        <v>14.643200765845718</v>
      </c>
      <c r="AS18" s="19">
        <f t="shared" si="27"/>
        <v>17.083734226820006</v>
      </c>
      <c r="AT18" s="36">
        <f t="shared" si="28"/>
        <v>0.16519766453353238</v>
      </c>
      <c r="AU18" s="17">
        <f t="shared" si="55"/>
        <v>94.801742155080802</v>
      </c>
      <c r="AV18" s="76">
        <f t="shared" si="30"/>
        <v>0.15446130453902138</v>
      </c>
      <c r="AW18" s="22">
        <v>1.401</v>
      </c>
      <c r="AX18" s="19">
        <v>2.3E-2</v>
      </c>
      <c r="AY18" s="19">
        <v>1.385</v>
      </c>
      <c r="AZ18" s="19">
        <f t="shared" si="31"/>
        <v>0.98110538021651539</v>
      </c>
      <c r="BA18" s="19">
        <f t="shared" si="32"/>
        <v>2.005427422671878</v>
      </c>
      <c r="BB18" s="19">
        <f t="shared" si="33"/>
        <v>16.043419381375024</v>
      </c>
      <c r="BC18" s="19">
        <f t="shared" si="34"/>
        <v>18.048846804046903</v>
      </c>
      <c r="BD18" s="36">
        <f t="shared" si="35"/>
        <v>0.13293321364405725</v>
      </c>
      <c r="BE18" s="17">
        <f t="shared" si="56"/>
        <v>88.199535964767094</v>
      </c>
      <c r="BF18" s="76">
        <f t="shared" si="37"/>
        <v>0.18189913592951168</v>
      </c>
      <c r="BG18" s="22">
        <v>1.3119000000000001</v>
      </c>
      <c r="BH18" s="19">
        <v>2.3E-2</v>
      </c>
      <c r="BI18" s="19">
        <v>1.371</v>
      </c>
      <c r="BJ18" s="19">
        <f t="shared" si="38"/>
        <v>0.97118806951396586</v>
      </c>
      <c r="BK18" s="19">
        <f t="shared" si="39"/>
        <v>1.7230881892996572</v>
      </c>
      <c r="BL18" s="19">
        <f t="shared" si="40"/>
        <v>17.230881892996571</v>
      </c>
      <c r="BM18" s="19">
        <f t="shared" si="41"/>
        <v>18.953970082296227</v>
      </c>
      <c r="BN18" s="36">
        <f t="shared" si="42"/>
        <v>0.16282417249483858</v>
      </c>
      <c r="BO18" s="17">
        <f t="shared" si="57"/>
        <v>84.065617682567861</v>
      </c>
      <c r="BP18" s="76">
        <f t="shared" si="44"/>
        <v>0.20496943183193461</v>
      </c>
      <c r="BQ18" s="22">
        <v>1.2177</v>
      </c>
      <c r="BR18" s="19">
        <v>2.7E-2</v>
      </c>
      <c r="BS18" s="19">
        <v>1.357</v>
      </c>
      <c r="BT18" s="19">
        <f t="shared" si="45"/>
        <v>0.96127075881141621</v>
      </c>
      <c r="BU18" s="19">
        <f t="shared" si="46"/>
        <v>1.4543583855091518</v>
      </c>
      <c r="BV18" s="19">
        <f t="shared" si="47"/>
        <v>17.452300626109821</v>
      </c>
      <c r="BW18" s="19">
        <f t="shared" si="48"/>
        <v>18.906659011618974</v>
      </c>
      <c r="BX18" s="36">
        <f t="shared" si="49"/>
        <v>0.2247091927700651</v>
      </c>
      <c r="BY18" s="17">
        <f t="shared" si="58"/>
        <v>79.695077815192221</v>
      </c>
      <c r="BZ18" s="76">
        <f t="shared" si="51"/>
        <v>0.21898843823931746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8.2439736886211072</v>
      </c>
      <c r="H19" s="29">
        <f t="shared" si="2"/>
        <v>92531.126760563377</v>
      </c>
      <c r="I19" s="19">
        <v>1.9238</v>
      </c>
      <c r="J19" s="19">
        <v>3.6999999999999998E-2</v>
      </c>
      <c r="K19" s="19">
        <v>1.4390000000000001</v>
      </c>
      <c r="L19" s="19">
        <f t="shared" si="3"/>
        <v>1.019357864354921</v>
      </c>
      <c r="M19" s="19">
        <f t="shared" si="4"/>
        <v>4.0819958663094154</v>
      </c>
      <c r="N19" s="19">
        <f t="shared" si="5"/>
        <v>0</v>
      </c>
      <c r="O19" s="19">
        <f t="shared" si="6"/>
        <v>4.0819958663094154</v>
      </c>
      <c r="P19" s="36">
        <f t="shared" si="7"/>
        <v>0</v>
      </c>
      <c r="Q19" s="17">
        <f t="shared" si="52"/>
        <v>126.57648231392047</v>
      </c>
      <c r="R19" s="76">
        <f t="shared" si="9"/>
        <v>0</v>
      </c>
      <c r="S19" s="26">
        <v>1.8118000000000001</v>
      </c>
      <c r="T19" s="20">
        <v>4.2000000000000003E-2</v>
      </c>
      <c r="U19" s="19">
        <v>1.4219999999999999</v>
      </c>
      <c r="V19" s="19">
        <f t="shared" si="10"/>
        <v>1.0073154156446822</v>
      </c>
      <c r="W19" s="19">
        <f t="shared" si="11"/>
        <v>3.5354999492546497</v>
      </c>
      <c r="X19" s="19">
        <f t="shared" si="12"/>
        <v>7.0709998985092994</v>
      </c>
      <c r="Y19" s="19">
        <f t="shared" si="13"/>
        <v>10.606499847763949</v>
      </c>
      <c r="Z19" s="36">
        <f t="shared" si="14"/>
        <v>6.3972690014521202E-2</v>
      </c>
      <c r="AA19" s="17">
        <f t="shared" si="53"/>
        <v>120.72758140660179</v>
      </c>
      <c r="AB19" s="76">
        <f t="shared" si="16"/>
        <v>5.8569879526490981E-2</v>
      </c>
      <c r="AC19" s="26">
        <v>1.6931</v>
      </c>
      <c r="AD19" s="20">
        <v>4.4999999999999998E-2</v>
      </c>
      <c r="AE19" s="19">
        <v>1.4139999999999999</v>
      </c>
      <c r="AF19" s="19">
        <f t="shared" si="17"/>
        <v>1.001648380957511</v>
      </c>
      <c r="AG19" s="19">
        <f t="shared" si="18"/>
        <v>3.0527776273987528</v>
      </c>
      <c r="AH19" s="19">
        <f t="shared" si="19"/>
        <v>12.211110509595011</v>
      </c>
      <c r="AI19" s="19">
        <f t="shared" si="20"/>
        <v>15.263888136993764</v>
      </c>
      <c r="AJ19" s="36">
        <f t="shared" si="21"/>
        <v>0.13554623475187721</v>
      </c>
      <c r="AK19" s="17">
        <f t="shared" si="54"/>
        <v>114.52879089143454</v>
      </c>
      <c r="AL19" s="76">
        <f t="shared" si="23"/>
        <v>0.10662044377269563</v>
      </c>
      <c r="AM19" s="22">
        <v>1.4866999999999999</v>
      </c>
      <c r="AN19" s="19">
        <v>2.5000000000000001E-2</v>
      </c>
      <c r="AO19" s="19">
        <v>1.415</v>
      </c>
      <c r="AP19" s="19">
        <f t="shared" si="24"/>
        <v>1.0023567602934076</v>
      </c>
      <c r="AQ19" s="19">
        <f t="shared" si="25"/>
        <v>2.3571688567001532</v>
      </c>
      <c r="AR19" s="19">
        <f t="shared" si="26"/>
        <v>14.143013140200919</v>
      </c>
      <c r="AS19" s="19">
        <f t="shared" si="27"/>
        <v>16.500181996901073</v>
      </c>
      <c r="AT19" s="36">
        <f t="shared" si="28"/>
        <v>0.11311501901744218</v>
      </c>
      <c r="AU19" s="17">
        <f t="shared" si="55"/>
        <v>103.7501020765186</v>
      </c>
      <c r="AV19" s="76">
        <f t="shared" si="30"/>
        <v>0.13631806482243317</v>
      </c>
      <c r="AW19" s="26">
        <v>1.3745000000000001</v>
      </c>
      <c r="AX19" s="20">
        <v>2.3E-2</v>
      </c>
      <c r="AY19" s="19">
        <v>1.411</v>
      </c>
      <c r="AZ19" s="19">
        <f t="shared" si="31"/>
        <v>0.99952324294982187</v>
      </c>
      <c r="BA19" s="19">
        <f t="shared" si="32"/>
        <v>2.0034321913566662</v>
      </c>
      <c r="BB19" s="19">
        <f t="shared" si="33"/>
        <v>16.027457530853329</v>
      </c>
      <c r="BC19" s="19">
        <f t="shared" si="34"/>
        <v>18.030889722209995</v>
      </c>
      <c r="BD19" s="36">
        <f t="shared" si="35"/>
        <v>0.13797105482487201</v>
      </c>
      <c r="BE19" s="17">
        <f t="shared" si="56"/>
        <v>97.890756703293974</v>
      </c>
      <c r="BF19" s="76">
        <f t="shared" si="37"/>
        <v>0.16372799711245886</v>
      </c>
      <c r="BG19" s="26">
        <v>1.2726</v>
      </c>
      <c r="BH19" s="20">
        <v>2.1000000000000001E-2</v>
      </c>
      <c r="BI19" s="19">
        <v>1.401</v>
      </c>
      <c r="BJ19" s="19">
        <f t="shared" si="38"/>
        <v>0.99243944959085784</v>
      </c>
      <c r="BK19" s="19">
        <f t="shared" si="39"/>
        <v>1.6931336466870015</v>
      </c>
      <c r="BL19" s="19">
        <f t="shared" si="40"/>
        <v>16.931336466870015</v>
      </c>
      <c r="BM19" s="19">
        <f t="shared" si="41"/>
        <v>18.624470113557017</v>
      </c>
      <c r="BN19" s="36">
        <f t="shared" si="42"/>
        <v>0.15524288300237801</v>
      </c>
      <c r="BO19" s="17">
        <f t="shared" si="57"/>
        <v>92.56930132422454</v>
      </c>
      <c r="BP19" s="76">
        <f t="shared" si="44"/>
        <v>0.18290444266796296</v>
      </c>
      <c r="BQ19" s="26">
        <v>1.1954</v>
      </c>
      <c r="BR19" s="20">
        <v>0.02</v>
      </c>
      <c r="BS19" s="19">
        <v>1.389</v>
      </c>
      <c r="BT19" s="19">
        <f t="shared" si="45"/>
        <v>0.983938897560101</v>
      </c>
      <c r="BU19" s="19">
        <f t="shared" si="46"/>
        <v>1.4684600179074021</v>
      </c>
      <c r="BV19" s="19">
        <f t="shared" si="47"/>
        <v>17.621520214888825</v>
      </c>
      <c r="BW19" s="19">
        <f t="shared" si="48"/>
        <v>19.089980232796229</v>
      </c>
      <c r="BX19" s="36">
        <f t="shared" si="49"/>
        <v>0.17439413181295851</v>
      </c>
      <c r="BY19" s="17">
        <f t="shared" si="58"/>
        <v>88.537737484537004</v>
      </c>
      <c r="BZ19" s="76">
        <f t="shared" si="51"/>
        <v>0.19902835463766397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8.562704548417015</v>
      </c>
      <c r="H20" s="29">
        <f t="shared" si="2"/>
        <v>96108.591549295772</v>
      </c>
      <c r="I20" s="19">
        <v>1.9393</v>
      </c>
      <c r="J20" s="19">
        <v>0.04</v>
      </c>
      <c r="K20" s="19">
        <v>1.45</v>
      </c>
      <c r="L20" s="19">
        <f t="shared" si="3"/>
        <v>1.0271500370497815</v>
      </c>
      <c r="M20" s="19">
        <f t="shared" si="4"/>
        <v>4.2116971153321545</v>
      </c>
      <c r="N20" s="19">
        <f t="shared" si="5"/>
        <v>0</v>
      </c>
      <c r="O20" s="19">
        <f t="shared" si="6"/>
        <v>4.2116971153321545</v>
      </c>
      <c r="P20" s="36">
        <f t="shared" si="7"/>
        <v>0</v>
      </c>
      <c r="Q20" s="17">
        <f t="shared" si="52"/>
        <v>142.73962227067304</v>
      </c>
      <c r="R20" s="76">
        <f t="shared" si="9"/>
        <v>0</v>
      </c>
      <c r="S20" s="22">
        <v>1.8127</v>
      </c>
      <c r="T20" s="19">
        <v>4.3999999999999997E-2</v>
      </c>
      <c r="U20" s="19">
        <v>1.4390000000000001</v>
      </c>
      <c r="V20" s="19">
        <f t="shared" si="10"/>
        <v>1.019357864354921</v>
      </c>
      <c r="W20" s="19">
        <f t="shared" si="11"/>
        <v>3.6241368558557419</v>
      </c>
      <c r="X20" s="19">
        <f t="shared" si="12"/>
        <v>7.2482737117114837</v>
      </c>
      <c r="Y20" s="19">
        <f t="shared" si="13"/>
        <v>10.872410567567226</v>
      </c>
      <c r="Z20" s="36">
        <f t="shared" si="14"/>
        <v>6.8631010620497646E-2</v>
      </c>
      <c r="AA20" s="17">
        <f t="shared" si="53"/>
        <v>135.33141656433631</v>
      </c>
      <c r="AB20" s="76">
        <f t="shared" si="16"/>
        <v>5.3559431325878919E-2</v>
      </c>
      <c r="AC20" s="22">
        <v>1.623</v>
      </c>
      <c r="AD20" s="19">
        <v>4.1000000000000002E-2</v>
      </c>
      <c r="AE20" s="19">
        <v>1.4379999999999999</v>
      </c>
      <c r="AF20" s="19">
        <f t="shared" si="17"/>
        <v>1.0186494850190246</v>
      </c>
      <c r="AG20" s="19">
        <f t="shared" si="18"/>
        <v>2.901255278820408</v>
      </c>
      <c r="AH20" s="19">
        <f t="shared" si="19"/>
        <v>11.605021115281632</v>
      </c>
      <c r="AI20" s="19">
        <f t="shared" si="20"/>
        <v>14.50627639410204</v>
      </c>
      <c r="AJ20" s="36">
        <f t="shared" si="21"/>
        <v>0.12772554198506497</v>
      </c>
      <c r="AK20" s="17">
        <f t="shared" si="54"/>
        <v>124.23081133138149</v>
      </c>
      <c r="AL20" s="76">
        <f t="shared" si="23"/>
        <v>9.3414998991881576E-2</v>
      </c>
      <c r="AM20" s="26">
        <v>1.4689000000000001</v>
      </c>
      <c r="AN20" s="20">
        <v>0.03</v>
      </c>
      <c r="AO20" s="19">
        <v>1.4379999999999999</v>
      </c>
      <c r="AP20" s="19">
        <f t="shared" si="24"/>
        <v>1.0186494850190246</v>
      </c>
      <c r="AQ20" s="19">
        <f t="shared" si="25"/>
        <v>2.3764756331030878</v>
      </c>
      <c r="AR20" s="19">
        <f t="shared" si="26"/>
        <v>14.258853798618524</v>
      </c>
      <c r="AS20" s="19">
        <f t="shared" si="27"/>
        <v>16.635329431721612</v>
      </c>
      <c r="AT20" s="36">
        <f t="shared" si="28"/>
        <v>0.14018657047141278</v>
      </c>
      <c r="AU20" s="17">
        <f t="shared" si="55"/>
        <v>115.2133982243792</v>
      </c>
      <c r="AV20" s="76">
        <f t="shared" si="30"/>
        <v>0.12376037872651989</v>
      </c>
      <c r="AW20" s="22">
        <v>1.3748</v>
      </c>
      <c r="AX20" s="19">
        <v>2.9000000000000001E-2</v>
      </c>
      <c r="AY20" s="19">
        <v>1.431</v>
      </c>
      <c r="AZ20" s="19">
        <f t="shared" si="31"/>
        <v>1.0136908296677498</v>
      </c>
      <c r="BA20" s="19">
        <f t="shared" si="32"/>
        <v>2.0615289898656819</v>
      </c>
      <c r="BB20" s="19">
        <f t="shared" si="33"/>
        <v>16.492231918925455</v>
      </c>
      <c r="BC20" s="19">
        <f t="shared" si="34"/>
        <v>18.553760908791137</v>
      </c>
      <c r="BD20" s="36">
        <f t="shared" si="35"/>
        <v>0.17893009251972825</v>
      </c>
      <c r="BE20" s="17">
        <f t="shared" si="56"/>
        <v>109.7069830824654</v>
      </c>
      <c r="BF20" s="76">
        <f t="shared" si="37"/>
        <v>0.15032982819815988</v>
      </c>
      <c r="BG20" s="22">
        <v>1.2899</v>
      </c>
      <c r="BH20" s="19">
        <v>0.03</v>
      </c>
      <c r="BI20" s="19">
        <v>1.421</v>
      </c>
      <c r="BJ20" s="19">
        <f t="shared" si="38"/>
        <v>1.0066070363087858</v>
      </c>
      <c r="BK20" s="19">
        <f t="shared" si="39"/>
        <v>1.789498642530122</v>
      </c>
      <c r="BL20" s="19">
        <f t="shared" si="40"/>
        <v>17.894986425301219</v>
      </c>
      <c r="BM20" s="19">
        <f t="shared" si="41"/>
        <v>19.684485067831343</v>
      </c>
      <c r="BN20" s="36">
        <f t="shared" si="42"/>
        <v>0.22815266427679101</v>
      </c>
      <c r="BO20" s="17">
        <f t="shared" si="57"/>
        <v>104.73892096186516</v>
      </c>
      <c r="BP20" s="76">
        <f t="shared" si="44"/>
        <v>0.17085326315149532</v>
      </c>
      <c r="BQ20" s="22">
        <v>1.2217</v>
      </c>
      <c r="BR20" s="19">
        <v>2.4E-2</v>
      </c>
      <c r="BS20" s="19">
        <v>1.411</v>
      </c>
      <c r="BT20" s="19">
        <f t="shared" si="45"/>
        <v>0.99952324294982187</v>
      </c>
      <c r="BU20" s="19">
        <f t="shared" si="46"/>
        <v>1.5827572341271585</v>
      </c>
      <c r="BV20" s="19">
        <f t="shared" si="47"/>
        <v>18.993086809525899</v>
      </c>
      <c r="BW20" s="19">
        <f t="shared" si="48"/>
        <v>20.575844043653056</v>
      </c>
      <c r="BX20" s="36">
        <f t="shared" si="49"/>
        <v>0.21595469450849533</v>
      </c>
      <c r="BY20" s="17">
        <f t="shared" si="58"/>
        <v>100.74808660821458</v>
      </c>
      <c r="BZ20" s="76">
        <f t="shared" si="51"/>
        <v>0.18852057095025049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8.881435408212921</v>
      </c>
      <c r="H21" s="30">
        <f t="shared" si="2"/>
        <v>99686.056338028182</v>
      </c>
      <c r="I21" s="19">
        <v>1.9379999999999999</v>
      </c>
      <c r="J21" s="19">
        <v>4.8000000000000001E-2</v>
      </c>
      <c r="K21" s="19">
        <v>1.462</v>
      </c>
      <c r="L21" s="19">
        <f t="shared" si="3"/>
        <v>1.0356505890805383</v>
      </c>
      <c r="M21" s="19">
        <f t="shared" si="4"/>
        <v>4.2759579195368573</v>
      </c>
      <c r="N21" s="19">
        <f t="shared" si="5"/>
        <v>0</v>
      </c>
      <c r="O21" s="19">
        <f t="shared" si="6"/>
        <v>4.2759579195368573</v>
      </c>
      <c r="P21" s="36">
        <f t="shared" si="7"/>
        <v>0</v>
      </c>
      <c r="Q21" s="17">
        <f>0.5926*0.5*$C$6*$F21^3*($C$7*I21*2+$C$7)*$C$8</f>
        <v>159.1950780157178</v>
      </c>
      <c r="R21" s="76">
        <f t="shared" si="9"/>
        <v>0</v>
      </c>
      <c r="S21" s="27">
        <v>1.7164999999999999</v>
      </c>
      <c r="T21" s="21">
        <v>4.2999999999999997E-2</v>
      </c>
      <c r="U21" s="21">
        <v>1.468</v>
      </c>
      <c r="V21" s="19">
        <f t="shared" si="10"/>
        <v>1.0399008650959167</v>
      </c>
      <c r="W21" s="19">
        <f t="shared" si="11"/>
        <v>3.3819786264374732</v>
      </c>
      <c r="X21" s="19">
        <f t="shared" si="12"/>
        <v>6.7639572528749463</v>
      </c>
      <c r="Y21" s="19">
        <f t="shared" si="13"/>
        <v>10.14593587931242</v>
      </c>
      <c r="Z21" s="36">
        <f t="shared" si="14"/>
        <v>6.9801811963862898E-2</v>
      </c>
      <c r="AA21" s="17">
        <f>0.5926*0.5*$C$6*$F21^3*($C$7*S21*2+$C$7)*$C$8</f>
        <v>144.73170238795674</v>
      </c>
      <c r="AB21" s="76">
        <f t="shared" si="16"/>
        <v>4.6734455141997838E-2</v>
      </c>
      <c r="AC21" s="27">
        <v>1.571</v>
      </c>
      <c r="AD21" s="21">
        <v>3.4000000000000002E-2</v>
      </c>
      <c r="AE21" s="21">
        <v>1.468</v>
      </c>
      <c r="AF21" s="19">
        <f t="shared" si="17"/>
        <v>1.0399008650959167</v>
      </c>
      <c r="AG21" s="19">
        <f t="shared" si="18"/>
        <v>2.8329284974671363</v>
      </c>
      <c r="AH21" s="19">
        <f t="shared" si="19"/>
        <v>11.331713989868545</v>
      </c>
      <c r="AI21" s="19">
        <f t="shared" si="20"/>
        <v>14.164642487335682</v>
      </c>
      <c r="AJ21" s="36">
        <f t="shared" si="21"/>
        <v>0.11038426078006228</v>
      </c>
      <c r="AK21" s="17">
        <f>0.5926*0.5*$C$6*$F21^3*($C$7*AC21*2+$C$7)*$C$8</f>
        <v>135.2309296843936</v>
      </c>
      <c r="AL21" s="76">
        <f t="shared" si="23"/>
        <v>8.3795282753101469E-2</v>
      </c>
      <c r="AM21" s="22">
        <v>1.4357</v>
      </c>
      <c r="AN21" s="19">
        <v>2.8000000000000001E-2</v>
      </c>
      <c r="AO21" s="19">
        <v>1.462</v>
      </c>
      <c r="AP21" s="19">
        <f t="shared" si="24"/>
        <v>1.0356505890805383</v>
      </c>
      <c r="AQ21" s="19">
        <f t="shared" si="25"/>
        <v>2.34667678996732</v>
      </c>
      <c r="AR21" s="19">
        <f t="shared" si="26"/>
        <v>14.080060739803919</v>
      </c>
      <c r="AS21" s="19">
        <f t="shared" si="27"/>
        <v>16.426737529771238</v>
      </c>
      <c r="AT21" s="36">
        <f t="shared" si="28"/>
        <v>0.13524467078063843</v>
      </c>
      <c r="AU21" s="17">
        <f>0.5926*0.5*$C$6*$F21^3*($C$7*AM21*2+$C$7)*$C$8</f>
        <v>126.39619053118335</v>
      </c>
      <c r="AV21" s="76">
        <f t="shared" si="30"/>
        <v>0.11139624288225847</v>
      </c>
      <c r="AW21" s="27">
        <v>1.3434999999999999</v>
      </c>
      <c r="AX21" s="21">
        <v>2.9000000000000001E-2</v>
      </c>
      <c r="AY21" s="21">
        <v>1.454</v>
      </c>
      <c r="AZ21" s="19">
        <f t="shared" si="31"/>
        <v>1.0299835543933671</v>
      </c>
      <c r="BA21" s="19">
        <f t="shared" si="32"/>
        <v>2.0325221469937285</v>
      </c>
      <c r="BB21" s="19">
        <f t="shared" si="33"/>
        <v>16.260177175949828</v>
      </c>
      <c r="BC21" s="19">
        <f t="shared" si="34"/>
        <v>18.292699322943555</v>
      </c>
      <c r="BD21" s="36">
        <f t="shared" si="35"/>
        <v>0.18472808666511267</v>
      </c>
      <c r="BE21" s="17">
        <f>0.5926*0.5*$C$6*$F21^3*($C$7*AW21*2+$C$7)*$C$8</f>
        <v>120.37576961524847</v>
      </c>
      <c r="BF21" s="76">
        <f t="shared" si="37"/>
        <v>0.13507848986487467</v>
      </c>
      <c r="BG21" s="27">
        <v>1.2767999999999999</v>
      </c>
      <c r="BH21" s="21">
        <v>2.5999999999999999E-2</v>
      </c>
      <c r="BI21" s="21">
        <v>1.4450000000000001</v>
      </c>
      <c r="BJ21" s="19">
        <f t="shared" si="38"/>
        <v>1.0236081403702995</v>
      </c>
      <c r="BK21" s="19">
        <f t="shared" si="39"/>
        <v>1.813061659771172</v>
      </c>
      <c r="BL21" s="19">
        <f t="shared" si="40"/>
        <v>18.130616597711718</v>
      </c>
      <c r="BM21" s="19">
        <f t="shared" si="41"/>
        <v>19.94367825748289</v>
      </c>
      <c r="BN21" s="36">
        <f t="shared" si="42"/>
        <v>0.2044679186798441</v>
      </c>
      <c r="BO21" s="17">
        <f>0.5926*0.5*$C$6*$F21^3*($C$7*BG21*2+$C$7)*$C$8</f>
        <v>116.02043257519583</v>
      </c>
      <c r="BP21" s="76">
        <f t="shared" si="44"/>
        <v>0.15627089293914501</v>
      </c>
      <c r="BQ21" s="27">
        <v>1.2128000000000001</v>
      </c>
      <c r="BR21" s="21">
        <v>2.1999999999999999E-2</v>
      </c>
      <c r="BS21" s="21">
        <v>1.4339999999999999</v>
      </c>
      <c r="BT21" s="19">
        <f t="shared" si="45"/>
        <v>1.015815967675439</v>
      </c>
      <c r="BU21" s="19">
        <f t="shared" si="46"/>
        <v>1.6110455185021142</v>
      </c>
      <c r="BV21" s="19">
        <f t="shared" si="47"/>
        <v>19.332546222025368</v>
      </c>
      <c r="BW21" s="19">
        <f t="shared" si="48"/>
        <v>20.943591740527481</v>
      </c>
      <c r="BX21" s="36">
        <f t="shared" si="49"/>
        <v>0.20446471128972571</v>
      </c>
      <c r="BY21" s="17">
        <f>0.5926*0.5*$C$6*$F21^3*($C$7*BQ21*2+$C$7)*$C$8</f>
        <v>111.841398533766</v>
      </c>
      <c r="BZ21" s="76">
        <f t="shared" si="51"/>
        <v>0.17285679967770329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9.2001662680088252</v>
      </c>
      <c r="H22" s="30">
        <f t="shared" si="2"/>
        <v>103263.52112676055</v>
      </c>
      <c r="I22" s="19">
        <v>1.8344</v>
      </c>
      <c r="J22" s="19">
        <v>3.6999999999999998E-2</v>
      </c>
      <c r="K22" s="19">
        <v>1.488</v>
      </c>
      <c r="L22" s="19">
        <f t="shared" si="3"/>
        <v>1.0540684518138448</v>
      </c>
      <c r="M22" s="19">
        <f t="shared" si="4"/>
        <v>3.9684880581545676</v>
      </c>
      <c r="N22" s="19">
        <f t="shared" si="5"/>
        <v>0</v>
      </c>
      <c r="O22" s="19">
        <f t="shared" si="6"/>
        <v>3.9684880581545676</v>
      </c>
      <c r="P22" s="36">
        <f t="shared" si="7"/>
        <v>0</v>
      </c>
      <c r="Q22" s="17">
        <f t="shared" si="52"/>
        <v>169.43719482440386</v>
      </c>
      <c r="R22" s="76">
        <f t="shared" si="9"/>
        <v>0</v>
      </c>
      <c r="S22" s="27">
        <v>1.5766</v>
      </c>
      <c r="T22" s="21">
        <v>3.5000000000000003E-2</v>
      </c>
      <c r="U22" s="21">
        <v>1.496</v>
      </c>
      <c r="V22" s="19">
        <f t="shared" si="10"/>
        <v>1.059735486501016</v>
      </c>
      <c r="W22" s="19">
        <f t="shared" si="11"/>
        <v>2.9630389703474029</v>
      </c>
      <c r="X22" s="19">
        <f t="shared" si="12"/>
        <v>5.9260779406948059</v>
      </c>
      <c r="Y22" s="19">
        <f t="shared" si="13"/>
        <v>8.8891169110422084</v>
      </c>
      <c r="Z22" s="36">
        <f t="shared" si="14"/>
        <v>5.9003443895645408E-2</v>
      </c>
      <c r="AA22" s="17">
        <f t="shared" ref="AA22:AA38" si="59">0.5926*0.5*$C$6*$F22^3*($C$7*S22*2+$C$7)*$C$8</f>
        <v>150.72535930961146</v>
      </c>
      <c r="AB22" s="76">
        <f t="shared" si="16"/>
        <v>3.9317059636406596E-2</v>
      </c>
      <c r="AC22" s="27">
        <v>1.4092</v>
      </c>
      <c r="AD22" s="21">
        <v>2.5000000000000001E-2</v>
      </c>
      <c r="AE22" s="21">
        <v>1.4910000000000001</v>
      </c>
      <c r="AF22" s="19">
        <f t="shared" si="17"/>
        <v>1.056193589821534</v>
      </c>
      <c r="AG22" s="19">
        <f t="shared" si="18"/>
        <v>2.3514280136282832</v>
      </c>
      <c r="AH22" s="19">
        <f t="shared" si="19"/>
        <v>9.405712054513133</v>
      </c>
      <c r="AI22" s="19">
        <f t="shared" si="20"/>
        <v>11.757140068141416</v>
      </c>
      <c r="AJ22" s="36">
        <f t="shared" si="21"/>
        <v>8.3728135646531379E-2</v>
      </c>
      <c r="AK22" s="17">
        <f t="shared" ref="AK22:AK38" si="60">0.5926*0.5*$C$6*$F22^3*($C$7*AC22*2+$C$7)*$C$8</f>
        <v>138.57500529418772</v>
      </c>
      <c r="AL22" s="76">
        <f t="shared" si="23"/>
        <v>6.7874520621848664E-2</v>
      </c>
      <c r="AM22" s="27">
        <v>1.3673</v>
      </c>
      <c r="AN22" s="21">
        <v>3.3000000000000002E-2</v>
      </c>
      <c r="AO22" s="21">
        <v>1.478</v>
      </c>
      <c r="AP22" s="19">
        <f t="shared" si="24"/>
        <v>1.0469846584548808</v>
      </c>
      <c r="AQ22" s="19">
        <f t="shared" si="25"/>
        <v>2.1752422380577228</v>
      </c>
      <c r="AR22" s="19">
        <f t="shared" si="26"/>
        <v>13.051453428346335</v>
      </c>
      <c r="AS22" s="19">
        <f t="shared" si="27"/>
        <v>15.226695666404058</v>
      </c>
      <c r="AT22" s="36">
        <f t="shared" si="28"/>
        <v>0.16290341642340572</v>
      </c>
      <c r="AU22" s="17">
        <f t="shared" ref="AU22:AU38" si="61">0.5926*0.5*$C$6*$F22^3*($C$7*AM22*2+$C$7)*$C$8</f>
        <v>135.53378765233435</v>
      </c>
      <c r="AV22" s="76">
        <f t="shared" si="30"/>
        <v>9.6296677414678192E-2</v>
      </c>
      <c r="AW22" s="27">
        <v>1.3129999999999999</v>
      </c>
      <c r="AX22" s="21">
        <v>3.1E-2</v>
      </c>
      <c r="AY22" s="21">
        <v>1.4670000000000001</v>
      </c>
      <c r="AZ22" s="19">
        <f t="shared" si="31"/>
        <v>1.0391924857600203</v>
      </c>
      <c r="BA22" s="19">
        <f t="shared" si="32"/>
        <v>1.9761541183564513</v>
      </c>
      <c r="BB22" s="19">
        <f t="shared" si="33"/>
        <v>15.80923294685161</v>
      </c>
      <c r="BC22" s="19">
        <f t="shared" si="34"/>
        <v>17.785387065208063</v>
      </c>
      <c r="BD22" s="36">
        <f t="shared" si="35"/>
        <v>0.20101480391142379</v>
      </c>
      <c r="BE22" s="17">
        <f t="shared" ref="BE22:BE38" si="62">0.5926*0.5*$C$6*$F22^3*($C$7*AW22*2+$C$7)*$C$8</f>
        <v>131.59254378711623</v>
      </c>
      <c r="BF22" s="76">
        <f t="shared" si="37"/>
        <v>0.120137756227488</v>
      </c>
      <c r="BG22" s="27">
        <v>1.2683</v>
      </c>
      <c r="BH22" s="21">
        <v>2.5999999999999999E-2</v>
      </c>
      <c r="BI22" s="21">
        <v>1.46</v>
      </c>
      <c r="BJ22" s="19">
        <f t="shared" si="38"/>
        <v>1.0342338304087455</v>
      </c>
      <c r="BK22" s="19">
        <f t="shared" si="39"/>
        <v>1.8263366247098227</v>
      </c>
      <c r="BL22" s="19">
        <f t="shared" si="40"/>
        <v>18.263366247098226</v>
      </c>
      <c r="BM22" s="19">
        <f t="shared" si="41"/>
        <v>20.089702871808047</v>
      </c>
      <c r="BN22" s="36">
        <f t="shared" si="42"/>
        <v>0.20873496028924729</v>
      </c>
      <c r="BO22" s="17">
        <f t="shared" ref="BO22:BO38" si="63">0.5926*0.5*$C$6*$F22^3*($C$7*BG22*2+$C$7)*$C$8</f>
        <v>128.34809441740634</v>
      </c>
      <c r="BP22" s="76">
        <f t="shared" si="44"/>
        <v>0.14229557774113225</v>
      </c>
      <c r="BQ22" s="27">
        <v>1.2333000000000001</v>
      </c>
      <c r="BR22" s="21">
        <v>3.2000000000000001E-2</v>
      </c>
      <c r="BS22" s="21">
        <v>1.448</v>
      </c>
      <c r="BT22" s="19">
        <f t="shared" si="45"/>
        <v>1.0257332783779887</v>
      </c>
      <c r="BU22" s="19">
        <f t="shared" si="46"/>
        <v>1.698657099710833</v>
      </c>
      <c r="BV22" s="19">
        <f t="shared" si="47"/>
        <v>20.383885196529995</v>
      </c>
      <c r="BW22" s="19">
        <f t="shared" si="48"/>
        <v>22.082542296240828</v>
      </c>
      <c r="BX22" s="36">
        <f t="shared" si="49"/>
        <v>0.30323859948552456</v>
      </c>
      <c r="BY22" s="17">
        <f t="shared" ref="BY22:BY38" si="64">0.5926*0.5*$C$6*$F22^3*($C$7*BQ22*2+$C$7)*$C$8</f>
        <v>125.80769781919946</v>
      </c>
      <c r="BZ22" s="76">
        <f t="shared" si="51"/>
        <v>0.16202414915678728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9.5188971278047312</v>
      </c>
      <c r="H23" s="30">
        <f t="shared" si="2"/>
        <v>106840.98591549294</v>
      </c>
      <c r="I23" s="19">
        <v>1.6400999999999999</v>
      </c>
      <c r="J23" s="19">
        <v>3.7999999999999999E-2</v>
      </c>
      <c r="K23" s="19">
        <v>1.5109999999999999</v>
      </c>
      <c r="L23" s="19">
        <f t="shared" si="3"/>
        <v>1.0703611765394618</v>
      </c>
      <c r="M23" s="19">
        <f t="shared" si="4"/>
        <v>3.2711519468424544</v>
      </c>
      <c r="N23" s="19">
        <f t="shared" si="5"/>
        <v>0</v>
      </c>
      <c r="O23" s="19">
        <f t="shared" si="6"/>
        <v>3.2711519468424544</v>
      </c>
      <c r="P23" s="36">
        <f t="shared" si="7"/>
        <v>0</v>
      </c>
      <c r="Q23" s="17">
        <f t="shared" si="52"/>
        <v>172.04435083879679</v>
      </c>
      <c r="R23" s="76">
        <f t="shared" si="9"/>
        <v>0</v>
      </c>
      <c r="S23" s="27">
        <v>1.6048</v>
      </c>
      <c r="T23" s="21">
        <v>5.5E-2</v>
      </c>
      <c r="U23" s="21">
        <v>1.45</v>
      </c>
      <c r="V23" s="19">
        <f t="shared" si="10"/>
        <v>1.0271500370497815</v>
      </c>
      <c r="W23" s="19">
        <f t="shared" si="11"/>
        <v>2.8840910560492525</v>
      </c>
      <c r="X23" s="19">
        <f t="shared" si="12"/>
        <v>5.7681821120985051</v>
      </c>
      <c r="Y23" s="19">
        <f t="shared" si="13"/>
        <v>8.652273168147758</v>
      </c>
      <c r="Z23" s="36">
        <f t="shared" si="14"/>
        <v>8.7105348710422789E-2</v>
      </c>
      <c r="AA23" s="17">
        <f t="shared" si="59"/>
        <v>169.20655560277535</v>
      </c>
      <c r="AB23" s="76">
        <f t="shared" si="16"/>
        <v>3.4089590037159855E-2</v>
      </c>
      <c r="AC23" s="27">
        <v>1.3816999999999999</v>
      </c>
      <c r="AD23" s="21">
        <v>4.1000000000000002E-2</v>
      </c>
      <c r="AE23" s="21">
        <v>1.488</v>
      </c>
      <c r="AF23" s="19">
        <f t="shared" si="17"/>
        <v>1.0540684518138448</v>
      </c>
      <c r="AG23" s="19">
        <f t="shared" si="18"/>
        <v>2.2514614201218817</v>
      </c>
      <c r="AH23" s="19">
        <f t="shared" si="19"/>
        <v>9.0058456804875266</v>
      </c>
      <c r="AI23" s="19">
        <f t="shared" si="20"/>
        <v>11.257307100609408</v>
      </c>
      <c r="AJ23" s="36">
        <f t="shared" si="21"/>
        <v>0.13676212636590562</v>
      </c>
      <c r="AK23" s="17">
        <f t="shared" si="60"/>
        <v>151.27136814792016</v>
      </c>
      <c r="AL23" s="76">
        <f t="shared" si="23"/>
        <v>5.9534370520673771E-2</v>
      </c>
      <c r="AM23" s="27">
        <v>1.3475999999999999</v>
      </c>
      <c r="AN23" s="21">
        <v>3.1E-2</v>
      </c>
      <c r="AO23" s="21">
        <v>1.484</v>
      </c>
      <c r="AP23" s="19">
        <f t="shared" si="24"/>
        <v>1.0512349344702592</v>
      </c>
      <c r="AQ23" s="19">
        <f t="shared" si="25"/>
        <v>2.1302027373190677</v>
      </c>
      <c r="AR23" s="19">
        <f t="shared" si="26"/>
        <v>12.781216423914405</v>
      </c>
      <c r="AS23" s="19">
        <f t="shared" si="27"/>
        <v>14.911419161233471</v>
      </c>
      <c r="AT23" s="36">
        <f t="shared" si="28"/>
        <v>0.15427547071801737</v>
      </c>
      <c r="AU23" s="17">
        <f t="shared" si="61"/>
        <v>148.53004187176342</v>
      </c>
      <c r="AV23" s="76">
        <f t="shared" si="30"/>
        <v>8.6051389084972729E-2</v>
      </c>
      <c r="AW23" s="27">
        <v>1.3086</v>
      </c>
      <c r="AX23" s="21">
        <v>3.1E-2</v>
      </c>
      <c r="AY23" s="21">
        <v>1.476</v>
      </c>
      <c r="AZ23" s="19">
        <f t="shared" si="31"/>
        <v>1.045567899783088</v>
      </c>
      <c r="BA23" s="19">
        <f t="shared" si="32"/>
        <v>1.9870906453012736</v>
      </c>
      <c r="BB23" s="19">
        <f t="shared" si="33"/>
        <v>15.896725162410188</v>
      </c>
      <c r="BC23" s="19">
        <f t="shared" si="34"/>
        <v>17.883815807711461</v>
      </c>
      <c r="BD23" s="36">
        <f t="shared" si="35"/>
        <v>0.2034888089879805</v>
      </c>
      <c r="BE23" s="17">
        <f t="shared" si="62"/>
        <v>145.39480067615898</v>
      </c>
      <c r="BF23" s="76">
        <f t="shared" si="37"/>
        <v>0.10933489429114671</v>
      </c>
      <c r="BG23" s="27">
        <v>1.2665999999999999</v>
      </c>
      <c r="BH23" s="21">
        <v>2.8000000000000001E-2</v>
      </c>
      <c r="BI23" s="21">
        <v>1.4670000000000001</v>
      </c>
      <c r="BJ23" s="19">
        <f t="shared" si="38"/>
        <v>1.0391924857600203</v>
      </c>
      <c r="BK23" s="19">
        <f t="shared" si="39"/>
        <v>1.8389517183154704</v>
      </c>
      <c r="BL23" s="19">
        <f t="shared" si="40"/>
        <v>18.389517183154702</v>
      </c>
      <c r="BM23" s="19">
        <f t="shared" si="41"/>
        <v>20.228468901470173</v>
      </c>
      <c r="BN23" s="36">
        <f t="shared" si="42"/>
        <v>0.22695219796451072</v>
      </c>
      <c r="BO23" s="17">
        <f t="shared" si="63"/>
        <v>142.01838708089267</v>
      </c>
      <c r="BP23" s="76">
        <f t="shared" si="44"/>
        <v>0.1294868753345309</v>
      </c>
      <c r="BQ23" s="27">
        <v>1.2635000000000001</v>
      </c>
      <c r="BR23" s="21">
        <v>2.8000000000000001E-2</v>
      </c>
      <c r="BS23" s="21">
        <v>1.452</v>
      </c>
      <c r="BT23" s="19">
        <f t="shared" si="45"/>
        <v>1.0285667957215743</v>
      </c>
      <c r="BU23" s="19">
        <f t="shared" si="46"/>
        <v>1.7927298803624638</v>
      </c>
      <c r="BV23" s="19">
        <f t="shared" si="47"/>
        <v>21.512758564349564</v>
      </c>
      <c r="BW23" s="19">
        <f t="shared" si="48"/>
        <v>23.305488444712029</v>
      </c>
      <c r="BX23" s="36">
        <f t="shared" si="49"/>
        <v>0.26680173177449623</v>
      </c>
      <c r="BY23" s="17">
        <f t="shared" si="64"/>
        <v>141.76917560124207</v>
      </c>
      <c r="BZ23" s="76">
        <f t="shared" si="51"/>
        <v>0.15174496482126038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9.8376279876006389</v>
      </c>
      <c r="H24" s="30">
        <f t="shared" si="2"/>
        <v>110418.45070422534</v>
      </c>
      <c r="I24" s="19">
        <v>1.7361</v>
      </c>
      <c r="J24" s="19">
        <v>6.0999999999999999E-2</v>
      </c>
      <c r="K24" s="19">
        <v>1.472</v>
      </c>
      <c r="L24" s="19">
        <f t="shared" si="3"/>
        <v>1.0427343824395023</v>
      </c>
      <c r="M24" s="19">
        <f t="shared" si="4"/>
        <v>3.4785337875449382</v>
      </c>
      <c r="N24" s="19">
        <f t="shared" si="5"/>
        <v>0</v>
      </c>
      <c r="O24" s="19">
        <f t="shared" si="6"/>
        <v>3.4785337875449382</v>
      </c>
      <c r="P24" s="36">
        <f t="shared" si="7"/>
        <v>0</v>
      </c>
      <c r="Q24" s="17">
        <f t="shared" si="52"/>
        <v>198.43069714027303</v>
      </c>
      <c r="R24" s="76">
        <f t="shared" si="9"/>
        <v>0</v>
      </c>
      <c r="S24" s="27">
        <v>1.5933999999999999</v>
      </c>
      <c r="T24" s="21">
        <v>8.5000000000000006E-2</v>
      </c>
      <c r="U24" s="21">
        <v>1.4379999999999999</v>
      </c>
      <c r="V24" s="19">
        <f t="shared" si="10"/>
        <v>1.0186494850190246</v>
      </c>
      <c r="W24" s="19">
        <f t="shared" si="11"/>
        <v>2.7963950820068049</v>
      </c>
      <c r="X24" s="19">
        <f t="shared" si="12"/>
        <v>5.5927901640136097</v>
      </c>
      <c r="Y24" s="19">
        <f t="shared" si="13"/>
        <v>8.3891852460204142</v>
      </c>
      <c r="Z24" s="36">
        <f t="shared" si="14"/>
        <v>0.13239842766744542</v>
      </c>
      <c r="AA24" s="17">
        <f t="shared" si="59"/>
        <v>185.76755126937414</v>
      </c>
      <c r="AB24" s="76">
        <f t="shared" si="16"/>
        <v>3.0106389010337586E-2</v>
      </c>
      <c r="AC24" s="27">
        <v>1.3624000000000001</v>
      </c>
      <c r="AD24" s="21">
        <v>2.8000000000000001E-2</v>
      </c>
      <c r="AE24" s="21">
        <v>1.4910000000000001</v>
      </c>
      <c r="AF24" s="19">
        <f t="shared" si="17"/>
        <v>1.056193589821534</v>
      </c>
      <c r="AG24" s="19">
        <f t="shared" si="18"/>
        <v>2.1978380545948437</v>
      </c>
      <c r="AH24" s="19">
        <f t="shared" si="19"/>
        <v>8.7913522183793749</v>
      </c>
      <c r="AI24" s="19">
        <f t="shared" si="20"/>
        <v>10.989190272974218</v>
      </c>
      <c r="AJ24" s="36">
        <f t="shared" si="21"/>
        <v>9.3775511924115137E-2</v>
      </c>
      <c r="AK24" s="17">
        <f t="shared" si="60"/>
        <v>165.26869565495485</v>
      </c>
      <c r="AL24" s="76">
        <f t="shared" si="23"/>
        <v>5.3194297828390982E-2</v>
      </c>
      <c r="AM24" s="27">
        <v>1.5653999999999999</v>
      </c>
      <c r="AN24" s="21">
        <v>3.2000000000000001E-2</v>
      </c>
      <c r="AO24" s="21">
        <v>1.2969999999999999</v>
      </c>
      <c r="AP24" s="19">
        <f t="shared" si="24"/>
        <v>0.91876799865763203</v>
      </c>
      <c r="AQ24" s="19">
        <f t="shared" si="25"/>
        <v>2.1956430785185437</v>
      </c>
      <c r="AR24" s="19">
        <f t="shared" si="26"/>
        <v>13.173858471111261</v>
      </c>
      <c r="AS24" s="19">
        <f t="shared" si="27"/>
        <v>15.369501549629804</v>
      </c>
      <c r="AT24" s="36">
        <f t="shared" si="28"/>
        <v>0.1216458549232378</v>
      </c>
      <c r="AU24" s="17">
        <f t="shared" si="61"/>
        <v>183.28284149792938</v>
      </c>
      <c r="AV24" s="76">
        <f t="shared" si="30"/>
        <v>7.1877205544415845E-2</v>
      </c>
      <c r="AW24" s="27">
        <v>1.4396</v>
      </c>
      <c r="AX24" s="21">
        <v>4.5999999999999999E-2</v>
      </c>
      <c r="AY24" s="21">
        <v>1.2569999999999999</v>
      </c>
      <c r="AZ24" s="19">
        <f t="shared" si="31"/>
        <v>0.89043282522177603</v>
      </c>
      <c r="BA24" s="19">
        <f t="shared" si="32"/>
        <v>1.744156148383845</v>
      </c>
      <c r="BB24" s="19">
        <f t="shared" si="33"/>
        <v>13.95324918707076</v>
      </c>
      <c r="BC24" s="19">
        <f t="shared" si="34"/>
        <v>15.697405335454604</v>
      </c>
      <c r="BD24" s="36">
        <f t="shared" si="35"/>
        <v>0.21899515571434947</v>
      </c>
      <c r="BE24" s="17">
        <f t="shared" si="62"/>
        <v>172.11939545336685</v>
      </c>
      <c r="BF24" s="76">
        <f t="shared" si="37"/>
        <v>8.1067268161833531E-2</v>
      </c>
      <c r="BG24" s="27">
        <v>1.3592</v>
      </c>
      <c r="BH24" s="21">
        <v>3.7999999999999999E-2</v>
      </c>
      <c r="BI24" s="21">
        <v>1.2370000000000001</v>
      </c>
      <c r="BJ24" s="19">
        <f t="shared" si="38"/>
        <v>0.87626523850384819</v>
      </c>
      <c r="BK24" s="19">
        <f t="shared" si="39"/>
        <v>1.5056958829187455</v>
      </c>
      <c r="BL24" s="19">
        <f t="shared" si="40"/>
        <v>15.056958829187453</v>
      </c>
      <c r="BM24" s="19">
        <f t="shared" si="41"/>
        <v>16.562654712106198</v>
      </c>
      <c r="BN24" s="36">
        <f t="shared" si="42"/>
        <v>0.21899748630735705</v>
      </c>
      <c r="BO24" s="17">
        <f t="shared" si="63"/>
        <v>164.98472882393258</v>
      </c>
      <c r="BP24" s="76">
        <f t="shared" si="44"/>
        <v>9.1262742536952296E-2</v>
      </c>
      <c r="BQ24" s="27">
        <v>1.3171999999999999</v>
      </c>
      <c r="BR24" s="21">
        <v>0.02</v>
      </c>
      <c r="BS24" s="21">
        <v>1.232</v>
      </c>
      <c r="BT24" s="19">
        <f t="shared" si="45"/>
        <v>0.87272334182436606</v>
      </c>
      <c r="BU24" s="19">
        <f t="shared" si="46"/>
        <v>1.4026715604899518</v>
      </c>
      <c r="BV24" s="19">
        <f t="shared" si="47"/>
        <v>16.832058725879421</v>
      </c>
      <c r="BW24" s="19">
        <f t="shared" si="48"/>
        <v>18.234730286369373</v>
      </c>
      <c r="BX24" s="36">
        <f t="shared" si="49"/>
        <v>0.13719831936980523</v>
      </c>
      <c r="BY24" s="17">
        <f t="shared" si="64"/>
        <v>161.25766416676541</v>
      </c>
      <c r="BZ24" s="76">
        <f t="shared" si="51"/>
        <v>0.10437989916852859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10.156358847396545</v>
      </c>
      <c r="H25" s="31">
        <f t="shared" si="2"/>
        <v>113995.91549295773</v>
      </c>
      <c r="I25" s="19">
        <v>1.7484</v>
      </c>
      <c r="J25" s="19">
        <v>7.8E-2</v>
      </c>
      <c r="K25" s="19">
        <v>1.4510000000000001</v>
      </c>
      <c r="L25" s="35">
        <f t="shared" si="3"/>
        <v>1.0278584163856779</v>
      </c>
      <c r="M25" s="35">
        <f t="shared" si="4"/>
        <v>3.4280531944832182</v>
      </c>
      <c r="N25" s="35">
        <f t="shared" si="5"/>
        <v>0</v>
      </c>
      <c r="O25" s="35">
        <f t="shared" si="6"/>
        <v>3.4280531944832182</v>
      </c>
      <c r="P25" s="37">
        <f t="shared" si="7"/>
        <v>0</v>
      </c>
      <c r="Q25" s="17">
        <f t="shared" si="52"/>
        <v>219.55035199577267</v>
      </c>
      <c r="R25" s="76">
        <f t="shared" si="9"/>
        <v>0</v>
      </c>
      <c r="S25" s="28">
        <v>1.6686000000000001</v>
      </c>
      <c r="T25" s="25">
        <v>8.8999999999999996E-2</v>
      </c>
      <c r="U25" s="25">
        <v>1.425</v>
      </c>
      <c r="V25" s="35">
        <f t="shared" si="10"/>
        <v>1.0094405536523714</v>
      </c>
      <c r="W25" s="35">
        <f t="shared" si="11"/>
        <v>3.0113784563617529</v>
      </c>
      <c r="X25" s="35">
        <f t="shared" si="12"/>
        <v>6.0227569127235059</v>
      </c>
      <c r="Y25" s="35">
        <f t="shared" si="13"/>
        <v>9.0341353690852593</v>
      </c>
      <c r="Z25" s="37">
        <f t="shared" si="14"/>
        <v>0.13613376790862916</v>
      </c>
      <c r="AA25" s="17">
        <f t="shared" si="59"/>
        <v>211.75809168209958</v>
      </c>
      <c r="AB25" s="76">
        <f t="shared" si="16"/>
        <v>2.8441684872024298E-2</v>
      </c>
      <c r="AC25" s="28">
        <v>1.3937999999999999</v>
      </c>
      <c r="AD25" s="25">
        <v>3.2000000000000001E-2</v>
      </c>
      <c r="AE25" s="25">
        <v>1.4950000000000001</v>
      </c>
      <c r="AF25" s="35">
        <f t="shared" si="17"/>
        <v>1.0590271071651196</v>
      </c>
      <c r="AG25" s="35">
        <f t="shared" si="18"/>
        <v>2.3126741048882695</v>
      </c>
      <c r="AH25" s="35">
        <f t="shared" si="19"/>
        <v>9.2506964195530781</v>
      </c>
      <c r="AI25" s="35">
        <f t="shared" si="20"/>
        <v>11.563370524441348</v>
      </c>
      <c r="AJ25" s="37">
        <f t="shared" si="21"/>
        <v>0.10774781924632419</v>
      </c>
      <c r="AK25" s="17">
        <f t="shared" si="60"/>
        <v>184.92459375982668</v>
      </c>
      <c r="AL25" s="76">
        <f t="shared" si="23"/>
        <v>5.00241543402688E-2</v>
      </c>
      <c r="AM25" s="28">
        <v>1.2985</v>
      </c>
      <c r="AN25" s="25">
        <v>2.5000000000000001E-2</v>
      </c>
      <c r="AO25" s="25">
        <v>1.494</v>
      </c>
      <c r="AP25" s="35">
        <f t="shared" si="24"/>
        <v>1.0583187278292232</v>
      </c>
      <c r="AQ25" s="35">
        <f t="shared" si="25"/>
        <v>2.0045469599776324</v>
      </c>
      <c r="AR25" s="35">
        <f t="shared" si="26"/>
        <v>12.027281759865796</v>
      </c>
      <c r="AS25" s="35">
        <f t="shared" si="27"/>
        <v>14.031828719843428</v>
      </c>
      <c r="AT25" s="37">
        <f t="shared" si="28"/>
        <v>0.12609811314293626</v>
      </c>
      <c r="AU25" s="17">
        <f t="shared" si="61"/>
        <v>175.61879917470077</v>
      </c>
      <c r="AV25" s="76">
        <f t="shared" si="30"/>
        <v>6.8485161135291586E-2</v>
      </c>
      <c r="AW25" s="28">
        <v>1.2911999999999999</v>
      </c>
      <c r="AX25" s="25">
        <v>2.4E-2</v>
      </c>
      <c r="AY25" s="25">
        <v>1.4970000000000001</v>
      </c>
      <c r="AZ25" s="35">
        <f t="shared" si="31"/>
        <v>1.0604438658369124</v>
      </c>
      <c r="BA25" s="35">
        <f t="shared" si="32"/>
        <v>1.9900398235750911</v>
      </c>
      <c r="BB25" s="35">
        <f t="shared" si="33"/>
        <v>15.920318588600729</v>
      </c>
      <c r="BC25" s="35">
        <f t="shared" si="34"/>
        <v>17.910358412175821</v>
      </c>
      <c r="BD25" s="37">
        <f t="shared" si="35"/>
        <v>0.16205445084152464</v>
      </c>
      <c r="BE25" s="17">
        <f t="shared" si="62"/>
        <v>174.90597335653268</v>
      </c>
      <c r="BF25" s="76">
        <f t="shared" si="37"/>
        <v>9.1022154836006411E-2</v>
      </c>
      <c r="BG25" s="28">
        <v>1.2437</v>
      </c>
      <c r="BH25" s="25">
        <v>2.1999999999999999E-2</v>
      </c>
      <c r="BI25" s="25">
        <v>1.492</v>
      </c>
      <c r="BJ25" s="35">
        <f t="shared" si="38"/>
        <v>1.0569019691574304</v>
      </c>
      <c r="BK25" s="35">
        <f t="shared" si="39"/>
        <v>1.8340030215630654</v>
      </c>
      <c r="BL25" s="35">
        <f t="shared" si="40"/>
        <v>18.340030215630652</v>
      </c>
      <c r="BM25" s="35">
        <f t="shared" si="41"/>
        <v>20.174033237193719</v>
      </c>
      <c r="BN25" s="37">
        <f t="shared" si="42"/>
        <v>0.18444906632268118</v>
      </c>
      <c r="BO25" s="17">
        <f t="shared" si="63"/>
        <v>170.26772316982249</v>
      </c>
      <c r="BP25" s="76">
        <f t="shared" si="44"/>
        <v>0.10771289986263914</v>
      </c>
      <c r="BQ25" s="28">
        <v>1.2162999999999999</v>
      </c>
      <c r="BR25" s="25">
        <v>0.02</v>
      </c>
      <c r="BS25" s="25">
        <v>1.4850000000000001</v>
      </c>
      <c r="BT25" s="35">
        <f t="shared" si="45"/>
        <v>1.0519433138061556</v>
      </c>
      <c r="BU25" s="35">
        <f t="shared" si="46"/>
        <v>1.7376625955214693</v>
      </c>
      <c r="BV25" s="35">
        <f t="shared" si="47"/>
        <v>20.85195114625763</v>
      </c>
      <c r="BW25" s="35">
        <f t="shared" si="48"/>
        <v>22.5896137417791</v>
      </c>
      <c r="BX25" s="37">
        <f t="shared" si="49"/>
        <v>0.19933349573618467</v>
      </c>
      <c r="BY25" s="17">
        <f t="shared" si="64"/>
        <v>167.59218516738332</v>
      </c>
      <c r="BZ25" s="76">
        <f t="shared" si="51"/>
        <v>0.12442078445025145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10.475089707192451</v>
      </c>
      <c r="H26" s="29">
        <f t="shared" si="2"/>
        <v>117573.38028169014</v>
      </c>
      <c r="I26" s="19">
        <v>1.8059000000000001</v>
      </c>
      <c r="J26" s="19">
        <v>9.7000000000000003E-2</v>
      </c>
      <c r="K26" s="19">
        <v>1.4319999999999999</v>
      </c>
      <c r="L26" s="19">
        <f t="shared" si="3"/>
        <v>1.0143992090036462</v>
      </c>
      <c r="M26" s="19">
        <f>4*PI()^2*$C$13*SQRT($C$11*$C$2)*($C$7*I26*K26)^2</f>
        <v>3.5620873398953257</v>
      </c>
      <c r="N26" s="19">
        <f>4*PI()^2*N$1*SQRT($C$11*$C$2)*($C$7*I26*K26)^2</f>
        <v>0</v>
      </c>
      <c r="O26" s="19">
        <f>M26+N26</f>
        <v>3.5620873398953257</v>
      </c>
      <c r="P26" s="36">
        <f>2*PI()^2*N$1*2*SQRT($C$2*$C$11)*J26*$C$7^2*K26^2/SQRT(2)</f>
        <v>0</v>
      </c>
      <c r="Q26" s="17">
        <f>0.5926*0.5*$C$6*$F26^3*($C$7*I26*2+$C$7)*$C$8</f>
        <v>247.0359574469031</v>
      </c>
      <c r="R26" s="76">
        <f t="shared" ref="R26" si="65">N26/Q26</f>
        <v>0</v>
      </c>
      <c r="S26" s="22">
        <v>1.6761999999999999</v>
      </c>
      <c r="T26" s="19">
        <v>8.5000000000000006E-2</v>
      </c>
      <c r="U26" s="19">
        <v>1.448</v>
      </c>
      <c r="V26" s="19">
        <f t="shared" si="10"/>
        <v>1.0257332783779887</v>
      </c>
      <c r="W26" s="19">
        <f>4*PI()^2*$C$13*SQRT($C$11*$C$2)*($C$7*S26*U26)^2</f>
        <v>3.1377614878723743</v>
      </c>
      <c r="X26" s="19">
        <f>4*PI()^2*X$1*SQRT($C$11*$C$2)*($C$7*S26*U26)^2</f>
        <v>6.2755229757447486</v>
      </c>
      <c r="Y26" s="19">
        <f>W26+X26</f>
        <v>9.4132844636171225</v>
      </c>
      <c r="Z26" s="36">
        <f>2*PI()^2*X$1*2*SQRT($C$2*$C$11)*T26*$C$7^2*U26^2/SQRT(2)</f>
        <v>0.1342462549805708</v>
      </c>
      <c r="AA26" s="17">
        <f>0.5926*0.5*$C$6*$F26^3*($C$7*S26*2+$C$7)*$C$8</f>
        <v>233.14092137384549</v>
      </c>
      <c r="AB26" s="76">
        <f t="shared" si="16"/>
        <v>2.6917295079579098E-2</v>
      </c>
      <c r="AC26" s="26">
        <v>1.6775</v>
      </c>
      <c r="AD26" s="20">
        <v>7.2999999999999995E-2</v>
      </c>
      <c r="AE26" s="20">
        <v>1.407</v>
      </c>
      <c r="AF26" s="19">
        <f t="shared" si="17"/>
        <v>0.99668972560623625</v>
      </c>
      <c r="AG26" s="19">
        <f>4*PI()^2*$C$13*SQRT($C$11*$C$2)*($C$7*AC26*AE26)^2</f>
        <v>2.9671833577325994</v>
      </c>
      <c r="AH26" s="19">
        <f>4*PI()^2*AH$1*SQRT($C$11*$C$2)*($C$7*AC26*AE26)^2</f>
        <v>11.868733430930398</v>
      </c>
      <c r="AI26" s="19">
        <f>AG26+AH26</f>
        <v>14.835916788662997</v>
      </c>
      <c r="AJ26" s="36">
        <f>2*PI()^2*AH$1*2*SQRT($C$2*$C$11)*AD26*$C$7^2*AE26^2/SQRT(2)</f>
        <v>0.21771441275113176</v>
      </c>
      <c r="AK26" s="17">
        <f>0.5926*0.5*$C$6*$F26^3*($C$7*AC26*2+$C$7)*$C$8</f>
        <v>233.28019313093864</v>
      </c>
      <c r="AL26" s="76">
        <f t="shared" si="23"/>
        <v>5.0877587469539499E-2</v>
      </c>
      <c r="AM26" s="26">
        <v>1.3167</v>
      </c>
      <c r="AN26" s="20">
        <v>2.8000000000000001E-2</v>
      </c>
      <c r="AO26" s="20">
        <v>1.4970000000000001</v>
      </c>
      <c r="AP26" s="19">
        <f t="shared" si="24"/>
        <v>1.0604438658369124</v>
      </c>
      <c r="AQ26" s="19">
        <f>4*PI()^2*$C$13*SQRT($C$11*$C$2)*($C$7*AM26*AO26)^2</f>
        <v>2.0694188645034939</v>
      </c>
      <c r="AR26" s="19">
        <f>4*PI()^2*AR$1*SQRT($C$11*$C$2)*($C$7*AM26*AO26)^2</f>
        <v>12.416513187020962</v>
      </c>
      <c r="AS26" s="19">
        <f>AQ26+AR26</f>
        <v>14.485932051524456</v>
      </c>
      <c r="AT26" s="36">
        <f>2*PI()^2*AR$1*2*SQRT($C$2*$C$11)*AN26*$C$7^2*AO26^2/SQRT(2)</f>
        <v>0.14179764448633408</v>
      </c>
      <c r="AU26" s="17">
        <f>0.5926*0.5*$C$6*$F26^3*($C$7*AM26*2+$C$7)*$C$8</f>
        <v>194.626923931562</v>
      </c>
      <c r="AV26" s="76">
        <f t="shared" si="30"/>
        <v>6.3796482707536739E-2</v>
      </c>
      <c r="AW26" s="26">
        <v>1.4541999999999999</v>
      </c>
      <c r="AX26" s="20">
        <v>3.7999999999999999E-2</v>
      </c>
      <c r="AY26" s="20">
        <v>1.2669999999999999</v>
      </c>
      <c r="AZ26" s="19">
        <f t="shared" si="31"/>
        <v>0.89751661858074006</v>
      </c>
      <c r="BA26" s="19">
        <f>4*PI()^2*$C$13*SQRT($C$11*$C$2)*($C$7*AW26*AY26)^2</f>
        <v>1.8081424500061118</v>
      </c>
      <c r="BB26" s="19">
        <f>4*PI()^2*BB$1*SQRT($C$11*$C$2)*($C$7*AW26*AY26)^2</f>
        <v>14.465139600048895</v>
      </c>
      <c r="BC26" s="19">
        <f>BA26+BB26</f>
        <v>16.273282050055005</v>
      </c>
      <c r="BD26" s="36">
        <f>2*PI()^2*BB$1*2*SQRT($C$2*$C$11)*AX26*$C$7^2*AY26^2/SQRT(2)</f>
        <v>0.18379891674545795</v>
      </c>
      <c r="BE26" s="17">
        <f>0.5926*0.5*$C$6*$F26^3*($C$7*AW26*2+$C$7)*$C$8</f>
        <v>209.35759054717806</v>
      </c>
      <c r="BF26" s="76">
        <f t="shared" si="37"/>
        <v>6.9092978966001334E-2</v>
      </c>
      <c r="BG26" s="22">
        <v>1.3527</v>
      </c>
      <c r="BH26" s="20">
        <v>0.03</v>
      </c>
      <c r="BI26" s="20">
        <v>1.242</v>
      </c>
      <c r="BJ26" s="19">
        <f t="shared" si="38"/>
        <v>0.87980713518333009</v>
      </c>
      <c r="BK26" s="19">
        <f>4*PI()^2*$C$13*SQRT($C$11*$C$2)*($C$7*BG26*BI26)^2</f>
        <v>1.5034095465124164</v>
      </c>
      <c r="BL26" s="19">
        <f>4*PI()^2*BL$1*SQRT($C$11*$C$2)*($C$7*BG26*BI26)^2</f>
        <v>15.034095465124162</v>
      </c>
      <c r="BM26" s="19">
        <f>BK26+BL26</f>
        <v>16.537505011636579</v>
      </c>
      <c r="BN26" s="36">
        <f>2*PI()^2*BL$1*2*SQRT($C$2*$C$11)*BH26*$C$7^2*BI26^2/SQRT(2)</f>
        <v>0.17429325494949036</v>
      </c>
      <c r="BO26" s="17">
        <f>0.5926*0.5*$C$6*$F26^3*($C$7*BG26*2+$C$7)*$C$8</f>
        <v>198.48368028183236</v>
      </c>
      <c r="BP26" s="76">
        <f t="shared" si="44"/>
        <v>7.5744743566709571E-2</v>
      </c>
      <c r="BQ26" s="26">
        <v>1.3146</v>
      </c>
      <c r="BR26" s="20">
        <v>2.9000000000000001E-2</v>
      </c>
      <c r="BS26" s="20">
        <v>1.236</v>
      </c>
      <c r="BT26" s="19">
        <f t="shared" si="45"/>
        <v>0.87555685916795167</v>
      </c>
      <c r="BU26" s="19">
        <f>4*PI()^2*$C$13*SQRT($C$11*$C$2)*($C$7*BQ26*BS26)^2</f>
        <v>1.4062266666191396</v>
      </c>
      <c r="BV26" s="19">
        <f>4*PI()^2*BV$1*SQRT($C$11*$C$2)*($C$7*BQ26*BS26)^2</f>
        <v>16.874719999429676</v>
      </c>
      <c r="BW26" s="19">
        <f>BU26+BV26</f>
        <v>18.280946666048816</v>
      </c>
      <c r="BX26" s="36">
        <f>2*PI()^2*BV$1*2*SQRT($C$2*$C$11)*BR26*$C$7^2*BS26^2/SQRT(2)</f>
        <v>0.20023146252566978</v>
      </c>
      <c r="BY26" s="17">
        <f>0.5926*0.5*$C$6*$F26^3*($C$7*BQ26*2+$C$7)*$C$8</f>
        <v>194.40194647779623</v>
      </c>
      <c r="BZ26" s="76">
        <f t="shared" si="51"/>
        <v>8.6803246084560345E-2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17"/>
      <c r="AK27" s="17"/>
      <c r="AL27" s="17"/>
      <c r="AM27" s="17"/>
      <c r="AN27" s="17"/>
      <c r="AO27" s="17"/>
      <c r="AP27" s="3"/>
      <c r="AQ27" s="3"/>
      <c r="AR27" s="3"/>
      <c r="AS27" s="3"/>
      <c r="AT27" s="17"/>
      <c r="AU27" s="17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17"/>
      <c r="BI27" s="17"/>
      <c r="BJ27" s="3"/>
      <c r="BK27" s="3"/>
      <c r="BL27" s="3"/>
      <c r="BM27" s="3"/>
      <c r="BN27" s="17"/>
      <c r="BO27" s="17"/>
      <c r="BP27" s="17"/>
      <c r="BQ27" s="17"/>
      <c r="BR27" s="17"/>
      <c r="BS27" s="17"/>
      <c r="BT27" s="3"/>
      <c r="BU27" s="3"/>
      <c r="BV27" s="3"/>
      <c r="BW27" s="3"/>
      <c r="BX27" s="17"/>
      <c r="BY27" s="17"/>
      <c r="BZ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4" t="s">
        <v>19</v>
      </c>
      <c r="F30" s="85"/>
      <c r="G30" s="85"/>
      <c r="H30" s="86"/>
      <c r="I30" s="81" t="s">
        <v>21</v>
      </c>
      <c r="J30" s="82"/>
      <c r="K30" s="82"/>
      <c r="L30" s="82"/>
      <c r="M30" s="83"/>
      <c r="N30" s="79">
        <v>0</v>
      </c>
      <c r="O30" s="80"/>
      <c r="P30" s="32"/>
      <c r="Q30" s="78"/>
      <c r="R30" s="78"/>
      <c r="S30" s="81" t="s">
        <v>21</v>
      </c>
      <c r="T30" s="82"/>
      <c r="U30" s="82"/>
      <c r="V30" s="82"/>
      <c r="W30" s="83"/>
      <c r="X30" s="79">
        <v>0.04</v>
      </c>
      <c r="Y30" s="80"/>
      <c r="Z30" s="32"/>
      <c r="AA30" s="78"/>
      <c r="AB30" s="78"/>
      <c r="AC30" s="81" t="s">
        <v>21</v>
      </c>
      <c r="AD30" s="82"/>
      <c r="AE30" s="82"/>
      <c r="AF30" s="82"/>
      <c r="AG30" s="83"/>
      <c r="AH30" s="79">
        <v>0.08</v>
      </c>
      <c r="AI30" s="80"/>
      <c r="AJ30" s="32"/>
      <c r="AK30" s="78"/>
      <c r="AL30" s="78"/>
      <c r="AM30" s="81" t="s">
        <v>21</v>
      </c>
      <c r="AN30" s="82"/>
      <c r="AO30" s="82"/>
      <c r="AP30" s="82"/>
      <c r="AQ30" s="83"/>
      <c r="AR30" s="79">
        <v>0.12</v>
      </c>
      <c r="AS30" s="80"/>
      <c r="AT30" s="32"/>
      <c r="AU30" s="78"/>
      <c r="AV30" s="78"/>
      <c r="AW30" s="81" t="s">
        <v>21</v>
      </c>
      <c r="AX30" s="82"/>
      <c r="AY30" s="82"/>
      <c r="AZ30" s="82"/>
      <c r="BA30" s="83"/>
      <c r="BB30" s="79">
        <v>0.16</v>
      </c>
      <c r="BC30" s="80"/>
      <c r="BD30" s="32"/>
      <c r="BE30" s="78"/>
      <c r="BF30" s="78"/>
      <c r="BG30" s="81" t="s">
        <v>21</v>
      </c>
      <c r="BH30" s="82"/>
      <c r="BI30" s="82"/>
      <c r="BJ30" s="82"/>
      <c r="BK30" s="83"/>
      <c r="BL30" s="79">
        <v>0.2</v>
      </c>
      <c r="BM30" s="80"/>
      <c r="BN30" s="32"/>
      <c r="BO30" s="78"/>
      <c r="BP30" s="78"/>
      <c r="BQ30" s="81" t="s">
        <v>21</v>
      </c>
      <c r="BR30" s="82"/>
      <c r="BS30" s="82"/>
      <c r="BT30" s="82"/>
      <c r="BU30" s="83"/>
      <c r="BV30" s="79">
        <v>0.24</v>
      </c>
      <c r="BW30" s="80"/>
      <c r="BX30" s="32"/>
      <c r="BY30" s="78"/>
      <c r="BZ30" s="78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5" t="s">
        <v>67</v>
      </c>
      <c r="R31" s="75" t="s">
        <v>68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5" t="s">
        <v>67</v>
      </c>
      <c r="AB31" s="75" t="s">
        <v>68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5" t="s">
        <v>67</v>
      </c>
      <c r="AL31" s="75" t="s">
        <v>68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5" t="s">
        <v>67</v>
      </c>
      <c r="AV31" s="75" t="s">
        <v>68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5" t="s">
        <v>67</v>
      </c>
      <c r="BF31" s="75" t="s">
        <v>68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5" t="s">
        <v>67</v>
      </c>
      <c r="BP31" s="75" t="s">
        <v>68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5" t="s">
        <v>67</v>
      </c>
      <c r="BZ31" s="75" t="s">
        <v>68</v>
      </c>
    </row>
    <row r="32" spans="2:78" ht="20.100000000000001" customHeight="1">
      <c r="B32" s="4" t="s">
        <v>1</v>
      </c>
      <c r="C32" s="5">
        <v>1000</v>
      </c>
      <c r="D32" s="2"/>
      <c r="E32" s="38">
        <v>20</v>
      </c>
      <c r="F32" s="20">
        <f t="shared" ref="F32:F55" si="66">0.02*E32-0.0054</f>
        <v>0.39460000000000001</v>
      </c>
      <c r="G32" s="20">
        <f t="shared" ref="G32:G55" si="67">F32/$C$14/$C$7</f>
        <v>3.1442799318866128</v>
      </c>
      <c r="H32" s="29">
        <f t="shared" ref="H32:H55" si="68">F32*$C$7/$C$5</f>
        <v>35291.690140845072</v>
      </c>
      <c r="I32" s="22">
        <v>0.2059</v>
      </c>
      <c r="J32" s="19">
        <v>2.4E-2</v>
      </c>
      <c r="K32" s="19">
        <v>1.2949999999999999</v>
      </c>
      <c r="L32" s="19">
        <f t="shared" ref="L32:L55" si="69">K32/$C$14</f>
        <v>0.91735123998583923</v>
      </c>
      <c r="M32" s="19">
        <f t="shared" ref="M32:M55" si="70">4*PI()^2*$C$13*SQRT($C$11*$C$2)*($C$7*I32*K32)^2</f>
        <v>3.7868958586120209E-2</v>
      </c>
      <c r="N32" s="19">
        <f t="shared" ref="N32:N55" si="71">4*PI()^2*N$1*SQRT($C$11*$C$2)*($C$7*I32*K32)^2</f>
        <v>0</v>
      </c>
      <c r="O32" s="19">
        <f t="shared" ref="O32:O55" si="72">M32+N32</f>
        <v>3.7868958586120209E-2</v>
      </c>
      <c r="P32" s="36">
        <f t="shared" ref="P32:P55" si="73">2*PI()^2*N$1*2*SQRT($C$2*$C$11)*J32*$C$7^2*K32^2/SQRT(2)</f>
        <v>0</v>
      </c>
      <c r="Q32" s="17">
        <f t="shared" ref="Q32:Q36" si="74">0.5926*0.5*$C$6*$F32^3*($C$7*I32*2+$C$7)*$C$8</f>
        <v>2.0452822216406243</v>
      </c>
      <c r="R32" s="76">
        <f t="shared" ref="R32:R55" si="75">N32/Q32</f>
        <v>0</v>
      </c>
      <c r="S32" s="26">
        <v>0.1898</v>
      </c>
      <c r="T32" s="20">
        <v>1.6E-2</v>
      </c>
      <c r="U32" s="19">
        <v>1.304</v>
      </c>
      <c r="V32" s="19">
        <f t="shared" ref="V32:V55" si="76">U32/$C$14</f>
        <v>0.92372665400890697</v>
      </c>
      <c r="W32" s="19">
        <f t="shared" ref="W32:W55" si="77">4*PI()^2*$C$13*SQRT($C$11*$C$2)*($C$7*S32*U32)^2</f>
        <v>3.2627119296712755E-2</v>
      </c>
      <c r="X32" s="19">
        <f t="shared" ref="X32:X55" si="78">4*PI()^2*X$1*SQRT($C$11*$C$2)*($C$7*S32*U32)^2</f>
        <v>6.5254238593425509E-2</v>
      </c>
      <c r="Y32" s="19">
        <f t="shared" ref="Y32:Y55" si="79">W32+X32</f>
        <v>9.7881357890138271E-2</v>
      </c>
      <c r="Z32" s="36">
        <f t="shared" ref="Z32:Z55" si="80">2*PI()^2*X$1*2*SQRT($C$2*$C$11)*T32*$C$7^2*U32^2/SQRT(2)</f>
        <v>2.0493743449352647E-2</v>
      </c>
      <c r="AA32" s="17">
        <f t="shared" ref="AA32:AA36" si="81">0.5926*0.5*$C$6*$F32^3*($C$7*S32*2+$C$7)*$C$8</f>
        <v>1.9986339091765157</v>
      </c>
      <c r="AB32" s="76">
        <f t="shared" ref="AB32:AB55" si="82">X32/AA32</f>
        <v>3.2649420333467571E-2</v>
      </c>
      <c r="AC32" s="26">
        <v>0.158</v>
      </c>
      <c r="AD32" s="20">
        <v>3.2000000000000001E-2</v>
      </c>
      <c r="AE32" s="19">
        <v>1.43</v>
      </c>
      <c r="AF32" s="19">
        <f t="shared" ref="AF32:AF55" si="83">AE32/$C$14</f>
        <v>1.0129824503318534</v>
      </c>
      <c r="AG32" s="19">
        <f t="shared" ref="AG32:AG55" si="84">4*PI()^2*$C$13*SQRT($C$11*$C$2)*($C$7*AC32*AE32)^2</f>
        <v>2.7190511704625019E-2</v>
      </c>
      <c r="AH32" s="19">
        <f t="shared" ref="AH32:AH55" si="85">4*PI()^2*AH$1*SQRT($C$11*$C$2)*($C$7*AC32*AE32)^2</f>
        <v>0.10876204681850007</v>
      </c>
      <c r="AI32" s="19">
        <f t="shared" ref="AI32:AI55" si="86">AG32+AH32</f>
        <v>0.1359525585231251</v>
      </c>
      <c r="AJ32" s="36">
        <f t="shared" ref="AJ32:AJ55" si="87">2*PI()^2*AH$1*2*SQRT($C$2*$C$11)*AD32*$C$7^2*AE32^2/SQRT(2)</f>
        <v>9.858212573765765E-2</v>
      </c>
      <c r="AK32" s="17">
        <f t="shared" ref="AK32:AK36" si="88">0.5926*0.5*$C$6*$F32^3*($C$7*AC32*2+$C$7)*$C$8</f>
        <v>1.9064962485331218</v>
      </c>
      <c r="AL32" s="76">
        <f t="shared" ref="AL32:AL55" si="89">AH32/AK32</f>
        <v>5.7048130518055164E-2</v>
      </c>
      <c r="AM32" s="26">
        <v>0</v>
      </c>
      <c r="AN32" s="20">
        <v>0</v>
      </c>
      <c r="AO32" s="19">
        <v>0</v>
      </c>
      <c r="AP32" s="19">
        <f t="shared" ref="AP32:AP55" si="90">AO32/$C$14</f>
        <v>0</v>
      </c>
      <c r="AQ32" s="19">
        <f t="shared" ref="AQ32:AQ55" si="91">4*PI()^2*$C$13*SQRT($C$11*$C$2)*($C$7*AM32*AO32)^2</f>
        <v>0</v>
      </c>
      <c r="AR32" s="19">
        <f t="shared" ref="AR32:AR55" si="92">4*PI()^2*AR$1*SQRT($C$11*$C$2)*($C$7*AM32*AO32)^2</f>
        <v>0</v>
      </c>
      <c r="AS32" s="19">
        <f t="shared" ref="AS32:AS55" si="93">AQ32+AR32</f>
        <v>0</v>
      </c>
      <c r="AT32" s="36">
        <f t="shared" ref="AT32:AT55" si="94">2*PI()^2*AR$1*2*SQRT($C$2*$C$11)*AN32*$C$7^2*AO32^2/SQRT(2)</f>
        <v>0</v>
      </c>
      <c r="AU32" s="17">
        <f t="shared" ref="AU32:AU36" si="95">0.5926*0.5*$C$6*$F32^3*($C$7*AM32*2+$C$7)*$C$8</f>
        <v>1.4487053560282079</v>
      </c>
      <c r="AV32" s="76">
        <f t="shared" ref="AV32:AV55" si="96">AR32/AU32</f>
        <v>0</v>
      </c>
      <c r="AW32" s="26">
        <v>0</v>
      </c>
      <c r="AX32" s="20">
        <v>1.0999999999999999E-2</v>
      </c>
      <c r="AY32" s="19">
        <v>0</v>
      </c>
      <c r="AZ32" s="19">
        <f t="shared" ref="AZ32:AZ55" si="97">AY32/$C$14</f>
        <v>0</v>
      </c>
      <c r="BA32" s="19">
        <f t="shared" ref="BA32:BA55" si="98">4*PI()^2*$C$13*SQRT($C$11*$C$2)*($C$7*AW32*AY32)^2</f>
        <v>0</v>
      </c>
      <c r="BB32" s="19">
        <f t="shared" ref="BB32:BB55" si="99">4*PI()^2*BB$1*SQRT($C$11*$C$2)*($C$7*AW32*AY32)^2</f>
        <v>0</v>
      </c>
      <c r="BC32" s="19">
        <f t="shared" ref="BC32:BC55" si="100">BA32+BB32</f>
        <v>0</v>
      </c>
      <c r="BD32" s="36">
        <f t="shared" ref="BD32:BD55" si="101">2*PI()^2*BB$1*2*SQRT($C$2*$C$11)*AX32*$C$7^2*AY32^2/SQRT(2)</f>
        <v>0</v>
      </c>
      <c r="BE32" s="17">
        <f t="shared" ref="BE32:BE36" si="102">0.5926*0.5*$C$6*$F32^3*($C$7*AW32*2+$C$7)*$C$8</f>
        <v>1.4487053560282079</v>
      </c>
      <c r="BF32" s="76">
        <f t="shared" ref="BF32:BF55" si="103">BB32/BE32</f>
        <v>0</v>
      </c>
      <c r="BG32" s="22">
        <v>0</v>
      </c>
      <c r="BH32" s="19">
        <v>0</v>
      </c>
      <c r="BI32" s="19">
        <v>0</v>
      </c>
      <c r="BJ32" s="19">
        <f t="shared" ref="BJ32:BJ55" si="104">BI32/$C$14</f>
        <v>0</v>
      </c>
      <c r="BK32" s="19">
        <f t="shared" ref="BK32:BK55" si="105">4*PI()^2*$C$13*SQRT($C$11*$C$2)*($C$7*BG32*BI32)^2</f>
        <v>0</v>
      </c>
      <c r="BL32" s="19">
        <f t="shared" ref="BL32:BL55" si="106">4*PI()^2*BL$1*SQRT($C$11*$C$2)*($C$7*BG32*BI32)^2</f>
        <v>0</v>
      </c>
      <c r="BM32" s="19">
        <f t="shared" ref="BM32:BM55" si="107">BK32+BL32</f>
        <v>0</v>
      </c>
      <c r="BN32" s="36">
        <f t="shared" ref="BN32:BN55" si="108">2*PI()^2*BL$1*2*SQRT($C$2*$C$11)*BH32*$C$7^2*BI32^2/SQRT(2)</f>
        <v>0</v>
      </c>
      <c r="BO32" s="17">
        <f t="shared" ref="BO32:BO36" si="109">0.5926*0.5*$C$6*$F32^3*($C$7*BG32*2+$C$7)*$C$8</f>
        <v>1.4487053560282079</v>
      </c>
      <c r="BP32" s="76">
        <f t="shared" ref="BP32:BP55" si="110">BL32/BO32</f>
        <v>0</v>
      </c>
      <c r="BQ32" s="26">
        <v>0</v>
      </c>
      <c r="BR32" s="20">
        <v>0</v>
      </c>
      <c r="BS32" s="19">
        <v>0</v>
      </c>
      <c r="BT32" s="19">
        <f t="shared" ref="BT32:BT55" si="111">BS32/$C$14</f>
        <v>0</v>
      </c>
      <c r="BU32" s="19">
        <f t="shared" ref="BU32:BU55" si="112">4*PI()^2*$C$13*SQRT($C$11*$C$2)*($C$7*BQ32*BS32)^2</f>
        <v>0</v>
      </c>
      <c r="BV32" s="19">
        <f t="shared" ref="BV32:BV55" si="113">4*PI()^2*BV$1*SQRT($C$11*$C$2)*($C$7*BQ32*BS32)^2</f>
        <v>0</v>
      </c>
      <c r="BW32" s="19">
        <f t="shared" ref="BW32:BW55" si="114">BU32+BV32</f>
        <v>0</v>
      </c>
      <c r="BX32" s="36">
        <f t="shared" ref="BX32:BX55" si="115">2*PI()^2*BV$1*2*SQRT($C$2*$C$11)*BR32*$C$7^2*BS32^2/SQRT(2)</f>
        <v>0</v>
      </c>
      <c r="BY32" s="17">
        <f t="shared" ref="BY32:BY36" si="116">0.5926*0.5*$C$6*$F32^3*($C$7*BQ32*2+$C$7)*$C$8</f>
        <v>1.4487053560282079</v>
      </c>
      <c r="BZ32" s="76">
        <f t="shared" ref="BZ32:BZ55" si="117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66"/>
        <v>0.43459999999999999</v>
      </c>
      <c r="G33" s="20">
        <f t="shared" si="67"/>
        <v>3.4630107916825184</v>
      </c>
      <c r="H33" s="29">
        <f t="shared" si="68"/>
        <v>38869.15492957746</v>
      </c>
      <c r="I33" s="26">
        <v>0.28179999999999999</v>
      </c>
      <c r="J33" s="20">
        <v>1.7999999999999999E-2</v>
      </c>
      <c r="K33" s="20">
        <v>1.274</v>
      </c>
      <c r="L33" s="19">
        <f t="shared" si="69"/>
        <v>0.90247527393201488</v>
      </c>
      <c r="M33" s="19">
        <f t="shared" si="70"/>
        <v>6.865180582588068E-2</v>
      </c>
      <c r="N33" s="19">
        <f t="shared" si="71"/>
        <v>0</v>
      </c>
      <c r="O33" s="19">
        <f t="shared" si="72"/>
        <v>6.865180582588068E-2</v>
      </c>
      <c r="P33" s="36">
        <f t="shared" si="73"/>
        <v>0</v>
      </c>
      <c r="Q33" s="17">
        <f t="shared" si="74"/>
        <v>3.02624197455855</v>
      </c>
      <c r="R33" s="76">
        <f t="shared" si="75"/>
        <v>0</v>
      </c>
      <c r="S33" s="26">
        <v>0.25619999999999998</v>
      </c>
      <c r="T33" s="20">
        <v>1.2999999999999999E-2</v>
      </c>
      <c r="U33" s="20">
        <v>1.2749999999999999</v>
      </c>
      <c r="V33" s="19">
        <f t="shared" si="76"/>
        <v>0.90318365326791128</v>
      </c>
      <c r="W33" s="19">
        <f t="shared" si="77"/>
        <v>5.6834200136329519E-2</v>
      </c>
      <c r="X33" s="19">
        <f t="shared" si="78"/>
        <v>0.11366840027265904</v>
      </c>
      <c r="Y33" s="19">
        <f t="shared" si="79"/>
        <v>0.17050260040898857</v>
      </c>
      <c r="Z33" s="36">
        <f t="shared" si="80"/>
        <v>1.5918782596181631E-2</v>
      </c>
      <c r="AA33" s="17">
        <f t="shared" si="81"/>
        <v>2.9271478398070809</v>
      </c>
      <c r="AB33" s="76">
        <f t="shared" si="82"/>
        <v>3.8832476695181396E-2</v>
      </c>
      <c r="AC33" s="26">
        <v>0.2339</v>
      </c>
      <c r="AD33" s="20">
        <v>1.0999999999999999E-2</v>
      </c>
      <c r="AE33" s="20">
        <v>1.274</v>
      </c>
      <c r="AF33" s="19">
        <f t="shared" si="83"/>
        <v>0.90247527393201488</v>
      </c>
      <c r="AG33" s="19">
        <f t="shared" si="84"/>
        <v>4.7296655508808683E-2</v>
      </c>
      <c r="AH33" s="19">
        <f t="shared" si="85"/>
        <v>0.18918662203523473</v>
      </c>
      <c r="AI33" s="19">
        <f t="shared" si="86"/>
        <v>0.23648327754404341</v>
      </c>
      <c r="AJ33" s="36">
        <f t="shared" si="87"/>
        <v>2.6897236806376821E-2</v>
      </c>
      <c r="AK33" s="17">
        <f t="shared" si="88"/>
        <v>2.8408275583634177</v>
      </c>
      <c r="AL33" s="76">
        <f t="shared" si="89"/>
        <v>6.6595602213963281E-2</v>
      </c>
      <c r="AM33" s="26">
        <v>0.20219999999999999</v>
      </c>
      <c r="AN33" s="20">
        <v>1.2E-2</v>
      </c>
      <c r="AO33" s="20">
        <v>1.2749999999999999</v>
      </c>
      <c r="AP33" s="19">
        <f t="shared" si="90"/>
        <v>0.90318365326791128</v>
      </c>
      <c r="AQ33" s="19">
        <f t="shared" si="91"/>
        <v>3.5400859299852504E-2</v>
      </c>
      <c r="AR33" s="19">
        <f t="shared" si="92"/>
        <v>0.21240515579911501</v>
      </c>
      <c r="AS33" s="19">
        <f t="shared" si="93"/>
        <v>0.24780601509896752</v>
      </c>
      <c r="AT33" s="36">
        <f t="shared" si="94"/>
        <v>4.408278257404144E-2</v>
      </c>
      <c r="AU33" s="17">
        <f t="shared" si="95"/>
        <v>2.7181211493156998</v>
      </c>
      <c r="AV33" s="76">
        <f t="shared" si="96"/>
        <v>7.8144109158853725E-2</v>
      </c>
      <c r="AW33" s="26">
        <v>0.19950000000000001</v>
      </c>
      <c r="AX33" s="20">
        <v>7.0000000000000001E-3</v>
      </c>
      <c r="AY33" s="20">
        <v>1.3140000000000001</v>
      </c>
      <c r="AZ33" s="19">
        <f t="shared" si="97"/>
        <v>0.930810447367871</v>
      </c>
      <c r="BA33" s="19">
        <f t="shared" si="98"/>
        <v>3.6602239836134344E-2</v>
      </c>
      <c r="BB33" s="19">
        <f t="shared" si="99"/>
        <v>0.29281791868907475</v>
      </c>
      <c r="BC33" s="19">
        <f t="shared" si="100"/>
        <v>0.32942015852520912</v>
      </c>
      <c r="BD33" s="36">
        <f t="shared" si="101"/>
        <v>3.6416222302770231E-2</v>
      </c>
      <c r="BE33" s="17">
        <f t="shared" si="102"/>
        <v>2.7076698147911302</v>
      </c>
      <c r="BF33" s="76">
        <f t="shared" si="103"/>
        <v>0.10814387968928285</v>
      </c>
      <c r="BG33" s="26">
        <v>0.1794</v>
      </c>
      <c r="BH33" s="20">
        <v>0.01</v>
      </c>
      <c r="BI33" s="20">
        <v>1.3779999999999999</v>
      </c>
      <c r="BJ33" s="19">
        <f t="shared" si="104"/>
        <v>0.97614672486524057</v>
      </c>
      <c r="BK33" s="19">
        <f t="shared" si="105"/>
        <v>3.2551757722604789E-2</v>
      </c>
      <c r="BL33" s="19">
        <f t="shared" si="106"/>
        <v>0.32551757722604791</v>
      </c>
      <c r="BM33" s="19">
        <f t="shared" si="107"/>
        <v>0.35806933494865267</v>
      </c>
      <c r="BN33" s="36">
        <f t="shared" si="108"/>
        <v>7.1517869627345118E-2</v>
      </c>
      <c r="BO33" s="17">
        <f t="shared" si="109"/>
        <v>2.6298654355526718</v>
      </c>
      <c r="BP33" s="76">
        <f t="shared" si="110"/>
        <v>0.12377727499872619</v>
      </c>
      <c r="BQ33" s="26">
        <v>0</v>
      </c>
      <c r="BR33" s="20">
        <v>0</v>
      </c>
      <c r="BS33" s="20">
        <v>0</v>
      </c>
      <c r="BT33" s="19">
        <f t="shared" si="111"/>
        <v>0</v>
      </c>
      <c r="BU33" s="19">
        <f t="shared" si="112"/>
        <v>0</v>
      </c>
      <c r="BV33" s="19">
        <f t="shared" si="113"/>
        <v>0</v>
      </c>
      <c r="BW33" s="19">
        <f t="shared" si="114"/>
        <v>0</v>
      </c>
      <c r="BX33" s="36">
        <f t="shared" si="115"/>
        <v>0</v>
      </c>
      <c r="BY33" s="17">
        <f t="shared" si="116"/>
        <v>1.9354323193646394</v>
      </c>
      <c r="BZ33" s="76">
        <f t="shared" si="117"/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66"/>
        <v>0.47459999999999997</v>
      </c>
      <c r="G34" s="20">
        <f t="shared" si="67"/>
        <v>3.7817416514784248</v>
      </c>
      <c r="H34" s="29">
        <f t="shared" si="68"/>
        <v>42446.619718309856</v>
      </c>
      <c r="I34" s="26">
        <v>0.27400000000000002</v>
      </c>
      <c r="J34" s="20">
        <v>1.0999999999999999E-2</v>
      </c>
      <c r="K34" s="20">
        <v>1.2609999999999999</v>
      </c>
      <c r="L34" s="19">
        <f t="shared" si="69"/>
        <v>0.89326634256536164</v>
      </c>
      <c r="M34" s="19">
        <f t="shared" si="70"/>
        <v>6.358613543017004E-2</v>
      </c>
      <c r="N34" s="19">
        <f t="shared" si="71"/>
        <v>0</v>
      </c>
      <c r="O34" s="19">
        <f t="shared" si="72"/>
        <v>6.358613543017004E-2</v>
      </c>
      <c r="P34" s="36">
        <f t="shared" si="73"/>
        <v>0</v>
      </c>
      <c r="Q34" s="17">
        <f t="shared" si="74"/>
        <v>3.9017818214461677</v>
      </c>
      <c r="R34" s="76">
        <f t="shared" si="75"/>
        <v>0</v>
      </c>
      <c r="S34" s="26">
        <v>0.27329999999999999</v>
      </c>
      <c r="T34" s="20">
        <v>1.4999999999999999E-2</v>
      </c>
      <c r="U34" s="20">
        <v>1.262</v>
      </c>
      <c r="V34" s="19">
        <f t="shared" si="76"/>
        <v>0.89397472190125815</v>
      </c>
      <c r="W34" s="19">
        <f t="shared" si="77"/>
        <v>6.3362033258739514E-2</v>
      </c>
      <c r="X34" s="19">
        <f t="shared" si="78"/>
        <v>0.12672406651747903</v>
      </c>
      <c r="Y34" s="19">
        <f t="shared" si="79"/>
        <v>0.19008609977621854</v>
      </c>
      <c r="Z34" s="36">
        <f t="shared" si="80"/>
        <v>1.799517600149985E-2</v>
      </c>
      <c r="AA34" s="17">
        <f t="shared" si="81"/>
        <v>3.8982530781967983</v>
      </c>
      <c r="AB34" s="76">
        <f t="shared" si="82"/>
        <v>3.2507911614629535E-2</v>
      </c>
      <c r="AC34" s="26">
        <v>0.25659999999999999</v>
      </c>
      <c r="AD34" s="20">
        <v>1.0999999999999999E-2</v>
      </c>
      <c r="AE34" s="20">
        <v>1.2629999999999999</v>
      </c>
      <c r="AF34" s="19">
        <f t="shared" si="83"/>
        <v>0.89468310123715444</v>
      </c>
      <c r="AG34" s="19">
        <f t="shared" si="84"/>
        <v>5.5943693660274928E-2</v>
      </c>
      <c r="AH34" s="19">
        <f t="shared" si="85"/>
        <v>0.22377477464109971</v>
      </c>
      <c r="AI34" s="19">
        <f t="shared" si="86"/>
        <v>0.27971846830137465</v>
      </c>
      <c r="AJ34" s="36">
        <f t="shared" si="87"/>
        <v>2.6434768513114174E-2</v>
      </c>
      <c r="AK34" s="17">
        <f t="shared" si="88"/>
        <v>3.8140673463904013</v>
      </c>
      <c r="AL34" s="76">
        <f t="shared" si="89"/>
        <v>5.8670902823170681E-2</v>
      </c>
      <c r="AM34" s="26">
        <v>0.24990000000000001</v>
      </c>
      <c r="AN34" s="20">
        <v>0.01</v>
      </c>
      <c r="AO34" s="20">
        <v>1.2689999999999999</v>
      </c>
      <c r="AP34" s="19">
        <f t="shared" si="90"/>
        <v>0.89893337725253286</v>
      </c>
      <c r="AQ34" s="19">
        <f t="shared" si="91"/>
        <v>5.3565712788333462E-2</v>
      </c>
      <c r="AR34" s="19">
        <f t="shared" si="92"/>
        <v>0.32139427673000076</v>
      </c>
      <c r="AS34" s="19">
        <f t="shared" si="93"/>
        <v>0.3749599895183342</v>
      </c>
      <c r="AT34" s="36">
        <f t="shared" si="94"/>
        <v>3.6390718353820808E-2</v>
      </c>
      <c r="AU34" s="17">
        <f t="shared" si="95"/>
        <v>3.7802922324321466</v>
      </c>
      <c r="AV34" s="76">
        <f t="shared" si="96"/>
        <v>8.501836814960298E-2</v>
      </c>
      <c r="AW34" s="26">
        <v>0.2334</v>
      </c>
      <c r="AX34" s="20">
        <v>8.9999999999999993E-3</v>
      </c>
      <c r="AY34" s="20">
        <v>1.278</v>
      </c>
      <c r="AZ34" s="19">
        <f t="shared" si="97"/>
        <v>0.90530879127560049</v>
      </c>
      <c r="BA34" s="19">
        <f t="shared" si="98"/>
        <v>4.739085488041471E-2</v>
      </c>
      <c r="BB34" s="19">
        <f t="shared" si="99"/>
        <v>0.37912683904331768</v>
      </c>
      <c r="BC34" s="19">
        <f t="shared" si="100"/>
        <v>0.4265176939237324</v>
      </c>
      <c r="BD34" s="36">
        <f t="shared" si="101"/>
        <v>4.4290475019552911E-2</v>
      </c>
      <c r="BE34" s="17">
        <f t="shared" si="102"/>
        <v>3.6971147129827129</v>
      </c>
      <c r="BF34" s="76">
        <f t="shared" si="103"/>
        <v>0.10254667990473317</v>
      </c>
      <c r="BG34" s="26">
        <v>0.222</v>
      </c>
      <c r="BH34" s="20">
        <v>8.0000000000000002E-3</v>
      </c>
      <c r="BI34" s="20">
        <v>1.2889999999999999</v>
      </c>
      <c r="BJ34" s="19">
        <f t="shared" si="104"/>
        <v>0.91310096397046092</v>
      </c>
      <c r="BK34" s="19">
        <f t="shared" si="105"/>
        <v>4.3615706884161116E-2</v>
      </c>
      <c r="BL34" s="19">
        <f t="shared" si="106"/>
        <v>0.43615706884161115</v>
      </c>
      <c r="BM34" s="19">
        <f t="shared" si="107"/>
        <v>0.47977277572577226</v>
      </c>
      <c r="BN34" s="36">
        <f t="shared" si="108"/>
        <v>5.0062433412929319E-2</v>
      </c>
      <c r="BO34" s="17">
        <f t="shared" si="109"/>
        <v>3.639646608635831</v>
      </c>
      <c r="BP34" s="76">
        <f t="shared" si="110"/>
        <v>0.11983500480698767</v>
      </c>
      <c r="BQ34" s="26">
        <v>0.20549999999999999</v>
      </c>
      <c r="BR34" s="20">
        <v>0.01</v>
      </c>
      <c r="BS34" s="20">
        <v>1.302</v>
      </c>
      <c r="BT34" s="19">
        <f t="shared" si="111"/>
        <v>0.92230989533711416</v>
      </c>
      <c r="BU34" s="19">
        <f t="shared" si="112"/>
        <v>3.8130873378971392E-2</v>
      </c>
      <c r="BV34" s="19">
        <f t="shared" si="113"/>
        <v>0.45757048054765664</v>
      </c>
      <c r="BW34" s="19">
        <f t="shared" si="114"/>
        <v>0.49570135392662806</v>
      </c>
      <c r="BX34" s="36">
        <f t="shared" si="115"/>
        <v>7.661597780407059E-2</v>
      </c>
      <c r="BY34" s="17">
        <f t="shared" si="116"/>
        <v>3.5564690891863973</v>
      </c>
      <c r="BZ34" s="76">
        <f t="shared" si="117"/>
        <v>0.12865864121775164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66"/>
        <v>0.51460000000000006</v>
      </c>
      <c r="G35" s="20">
        <f t="shared" si="67"/>
        <v>4.1004725112743312</v>
      </c>
      <c r="H35" s="29">
        <f t="shared" si="68"/>
        <v>46024.084507042258</v>
      </c>
      <c r="I35" s="26">
        <v>0.19589999999999999</v>
      </c>
      <c r="J35" s="20">
        <v>3.9E-2</v>
      </c>
      <c r="K35" s="20">
        <v>1.329</v>
      </c>
      <c r="L35" s="19">
        <f t="shared" si="69"/>
        <v>0.94143613740631693</v>
      </c>
      <c r="M35" s="19">
        <f t="shared" si="70"/>
        <v>3.6103554851155781E-2</v>
      </c>
      <c r="N35" s="19">
        <f t="shared" si="71"/>
        <v>0</v>
      </c>
      <c r="O35" s="19">
        <f t="shared" si="72"/>
        <v>3.6103554851155781E-2</v>
      </c>
      <c r="P35" s="36">
        <f t="shared" si="73"/>
        <v>0</v>
      </c>
      <c r="Q35" s="17">
        <f t="shared" si="74"/>
        <v>4.4719300407538931</v>
      </c>
      <c r="R35" s="76">
        <f t="shared" si="75"/>
        <v>0</v>
      </c>
      <c r="S35" s="26">
        <v>0.20050000000000001</v>
      </c>
      <c r="T35" s="20">
        <v>1.7999999999999999E-2</v>
      </c>
      <c r="U35" s="20">
        <v>1.296</v>
      </c>
      <c r="V35" s="19">
        <f t="shared" si="76"/>
        <v>0.91805961932173574</v>
      </c>
      <c r="W35" s="19">
        <f t="shared" si="77"/>
        <v>3.5964157331681602E-2</v>
      </c>
      <c r="X35" s="19">
        <f t="shared" si="78"/>
        <v>7.1928314663363205E-2</v>
      </c>
      <c r="Y35" s="19">
        <f t="shared" si="79"/>
        <v>0.10789247199504481</v>
      </c>
      <c r="Z35" s="36">
        <f t="shared" si="80"/>
        <v>2.2773440041793526E-2</v>
      </c>
      <c r="AA35" s="17">
        <f t="shared" si="81"/>
        <v>4.501490147360399</v>
      </c>
      <c r="AB35" s="76">
        <f t="shared" si="82"/>
        <v>1.5978778650785407E-2</v>
      </c>
      <c r="AC35" s="26">
        <v>0.2092</v>
      </c>
      <c r="AD35" s="20">
        <v>0.01</v>
      </c>
      <c r="AE35" s="20">
        <v>1.274</v>
      </c>
      <c r="AF35" s="19">
        <f t="shared" si="83"/>
        <v>0.90247527393201488</v>
      </c>
      <c r="AG35" s="19">
        <f t="shared" si="84"/>
        <v>3.7834966023947869E-2</v>
      </c>
      <c r="AH35" s="19">
        <f t="shared" si="85"/>
        <v>0.15133986409579148</v>
      </c>
      <c r="AI35" s="19">
        <f t="shared" si="86"/>
        <v>0.18917483011973935</v>
      </c>
      <c r="AJ35" s="36">
        <f t="shared" si="87"/>
        <v>2.4452033460342564E-2</v>
      </c>
      <c r="AK35" s="17">
        <f t="shared" si="88"/>
        <v>4.5573973055074877</v>
      </c>
      <c r="AL35" s="76">
        <f t="shared" si="89"/>
        <v>3.3207520422435292E-2</v>
      </c>
      <c r="AM35" s="26">
        <v>0.25559999999999999</v>
      </c>
      <c r="AN35" s="20">
        <v>0.01</v>
      </c>
      <c r="AO35" s="20">
        <v>1.274</v>
      </c>
      <c r="AP35" s="19">
        <f t="shared" si="90"/>
        <v>0.90247527393201488</v>
      </c>
      <c r="AQ35" s="19">
        <f t="shared" si="91"/>
        <v>5.6479609700852258E-2</v>
      </c>
      <c r="AR35" s="19">
        <f t="shared" si="92"/>
        <v>0.33887765820511356</v>
      </c>
      <c r="AS35" s="19">
        <f t="shared" si="93"/>
        <v>0.39535726790596581</v>
      </c>
      <c r="AT35" s="36">
        <f t="shared" si="94"/>
        <v>3.6678050190513845E-2</v>
      </c>
      <c r="AU35" s="17">
        <f t="shared" si="95"/>
        <v>4.8555688156252934</v>
      </c>
      <c r="AV35" s="76">
        <f t="shared" si="96"/>
        <v>6.979154679357033E-2</v>
      </c>
      <c r="AW35" s="26">
        <v>0.25779999999999997</v>
      </c>
      <c r="AX35" s="20">
        <v>0.01</v>
      </c>
      <c r="AY35" s="20">
        <v>1.278</v>
      </c>
      <c r="AZ35" s="19">
        <f t="shared" si="97"/>
        <v>0.90530879127560049</v>
      </c>
      <c r="BA35" s="19">
        <f t="shared" si="98"/>
        <v>5.7817414335354443E-2</v>
      </c>
      <c r="BB35" s="19">
        <f t="shared" si="99"/>
        <v>0.46253931468283555</v>
      </c>
      <c r="BC35" s="19">
        <f t="shared" si="100"/>
        <v>0.52035672901818997</v>
      </c>
      <c r="BD35" s="36">
        <f t="shared" si="101"/>
        <v>4.9211638910614343E-2</v>
      </c>
      <c r="BE35" s="17">
        <f t="shared" si="102"/>
        <v>4.8697062579153609</v>
      </c>
      <c r="BF35" s="76">
        <f t="shared" si="103"/>
        <v>9.498300106521021E-2</v>
      </c>
      <c r="BG35" s="26">
        <v>0.24099999999999999</v>
      </c>
      <c r="BH35" s="20">
        <v>8.9999999999999993E-3</v>
      </c>
      <c r="BI35" s="20">
        <v>1.284</v>
      </c>
      <c r="BJ35" s="19">
        <f t="shared" si="104"/>
        <v>0.90955906729097891</v>
      </c>
      <c r="BK35" s="19">
        <f t="shared" si="105"/>
        <v>5.10029462659135E-2</v>
      </c>
      <c r="BL35" s="19">
        <f t="shared" si="106"/>
        <v>0.51002946265913496</v>
      </c>
      <c r="BM35" s="19">
        <f t="shared" si="107"/>
        <v>0.56103240892504846</v>
      </c>
      <c r="BN35" s="36">
        <f t="shared" si="108"/>
        <v>5.5884155315177902E-2</v>
      </c>
      <c r="BO35" s="17">
        <f t="shared" si="109"/>
        <v>4.7617476077002934</v>
      </c>
      <c r="BP35" s="76">
        <f t="shared" si="110"/>
        <v>0.10710972203448135</v>
      </c>
      <c r="BQ35" s="26">
        <v>0.23119999999999999</v>
      </c>
      <c r="BR35" s="20">
        <v>8.0000000000000002E-3</v>
      </c>
      <c r="BS35" s="20">
        <v>1.2929999999999999</v>
      </c>
      <c r="BT35" s="19">
        <f t="shared" si="111"/>
        <v>0.91593448131404653</v>
      </c>
      <c r="BU35" s="19">
        <f t="shared" si="112"/>
        <v>4.759965896613045E-2</v>
      </c>
      <c r="BV35" s="19">
        <f t="shared" si="113"/>
        <v>0.57119590759356542</v>
      </c>
      <c r="BW35" s="19">
        <f t="shared" si="114"/>
        <v>0.61879556655969592</v>
      </c>
      <c r="BX35" s="36">
        <f t="shared" si="115"/>
        <v>6.0448345273256841E-2</v>
      </c>
      <c r="BY35" s="17">
        <f t="shared" si="116"/>
        <v>4.6987717284081709</v>
      </c>
      <c r="BZ35" s="76">
        <f t="shared" si="117"/>
        <v>0.12156281271128543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66"/>
        <v>0.55460000000000009</v>
      </c>
      <c r="G36" s="20">
        <f t="shared" si="67"/>
        <v>4.4192033710702372</v>
      </c>
      <c r="H36" s="29">
        <f t="shared" si="68"/>
        <v>49601.549295774654</v>
      </c>
      <c r="I36" s="26">
        <v>0.1545</v>
      </c>
      <c r="J36" s="20">
        <v>2.5999999999999999E-2</v>
      </c>
      <c r="K36" s="20">
        <v>1.4510000000000001</v>
      </c>
      <c r="L36" s="19">
        <f t="shared" si="69"/>
        <v>1.0278584163856779</v>
      </c>
      <c r="M36" s="19">
        <f t="shared" si="70"/>
        <v>2.6768431495445846E-2</v>
      </c>
      <c r="N36" s="19">
        <f t="shared" si="71"/>
        <v>0</v>
      </c>
      <c r="O36" s="19">
        <f t="shared" si="72"/>
        <v>2.6768431495445846E-2</v>
      </c>
      <c r="P36" s="36">
        <f t="shared" si="73"/>
        <v>0</v>
      </c>
      <c r="Q36" s="17">
        <f t="shared" si="74"/>
        <v>5.2648750093684074</v>
      </c>
      <c r="R36" s="76">
        <f t="shared" si="75"/>
        <v>0</v>
      </c>
      <c r="S36" s="26">
        <v>0.1159</v>
      </c>
      <c r="T36" s="20">
        <v>0.02</v>
      </c>
      <c r="U36" s="20">
        <v>1.397</v>
      </c>
      <c r="V36" s="19">
        <f t="shared" si="76"/>
        <v>0.98960593224727222</v>
      </c>
      <c r="W36" s="19">
        <f t="shared" si="77"/>
        <v>1.3963388326758735E-2</v>
      </c>
      <c r="X36" s="19">
        <f t="shared" si="78"/>
        <v>2.792677665351747E-2</v>
      </c>
      <c r="Y36" s="19">
        <f t="shared" si="79"/>
        <v>4.1890164980276201E-2</v>
      </c>
      <c r="Z36" s="36">
        <f t="shared" si="80"/>
        <v>2.9401462759295127E-2</v>
      </c>
      <c r="AA36" s="17">
        <f t="shared" si="81"/>
        <v>4.9543720676394223</v>
      </c>
      <c r="AB36" s="76">
        <f t="shared" si="82"/>
        <v>5.6367943852920115E-3</v>
      </c>
      <c r="AC36" s="26">
        <v>0.1197</v>
      </c>
      <c r="AD36" s="20">
        <v>1.6E-2</v>
      </c>
      <c r="AE36" s="20">
        <v>1.339</v>
      </c>
      <c r="AF36" s="19">
        <f t="shared" si="83"/>
        <v>0.94851993076528096</v>
      </c>
      <c r="AG36" s="19">
        <f t="shared" si="84"/>
        <v>1.3682976678810244E-2</v>
      </c>
      <c r="AH36" s="19">
        <f t="shared" si="85"/>
        <v>5.4731906715240974E-2</v>
      </c>
      <c r="AI36" s="19">
        <f t="shared" si="86"/>
        <v>6.8414883394051218E-2</v>
      </c>
      <c r="AJ36" s="36">
        <f t="shared" si="87"/>
        <v>4.321726330375248E-2</v>
      </c>
      <c r="AK36" s="17">
        <f t="shared" si="88"/>
        <v>4.9849397147526391</v>
      </c>
      <c r="AL36" s="76">
        <f t="shared" si="89"/>
        <v>1.0979452079082337E-2</v>
      </c>
      <c r="AM36" s="26">
        <v>0.1575</v>
      </c>
      <c r="AN36" s="20">
        <v>1.0999999999999999E-2</v>
      </c>
      <c r="AO36" s="20">
        <v>1.32</v>
      </c>
      <c r="AP36" s="19">
        <f t="shared" si="90"/>
        <v>0.93506072338324941</v>
      </c>
      <c r="AQ36" s="19">
        <f t="shared" si="91"/>
        <v>2.3021844203603734E-2</v>
      </c>
      <c r="AR36" s="19">
        <f t="shared" si="92"/>
        <v>0.13813106522162238</v>
      </c>
      <c r="AS36" s="19">
        <f t="shared" si="93"/>
        <v>0.16115290942522612</v>
      </c>
      <c r="AT36" s="36">
        <f t="shared" si="94"/>
        <v>4.3311969443911719E-2</v>
      </c>
      <c r="AU36" s="17">
        <f t="shared" si="95"/>
        <v>5.2890073623525256</v>
      </c>
      <c r="AV36" s="76">
        <f t="shared" si="96"/>
        <v>2.6116633189972028E-2</v>
      </c>
      <c r="AW36" s="26">
        <v>0.2049</v>
      </c>
      <c r="AX36" s="20">
        <v>8.9999999999999993E-3</v>
      </c>
      <c r="AY36" s="20">
        <v>1.3129999999999999</v>
      </c>
      <c r="AZ36" s="19">
        <f t="shared" si="97"/>
        <v>0.93010206803197448</v>
      </c>
      <c r="BA36" s="19">
        <f t="shared" si="98"/>
        <v>3.8551785853939341E-2</v>
      </c>
      <c r="BB36" s="19">
        <f t="shared" si="99"/>
        <v>0.30841428683151473</v>
      </c>
      <c r="BC36" s="19">
        <f t="shared" si="100"/>
        <v>0.3469660726854541</v>
      </c>
      <c r="BD36" s="36">
        <f t="shared" si="101"/>
        <v>4.6749619740953575E-2</v>
      </c>
      <c r="BE36" s="17">
        <f t="shared" si="102"/>
        <v>5.670298539501589</v>
      </c>
      <c r="BF36" s="76">
        <f t="shared" si="103"/>
        <v>5.4391190284422644E-2</v>
      </c>
      <c r="BG36" s="26">
        <v>0.23350000000000001</v>
      </c>
      <c r="BH36" s="20">
        <v>8.0000000000000002E-3</v>
      </c>
      <c r="BI36" s="20">
        <v>1.3069999999999999</v>
      </c>
      <c r="BJ36" s="19">
        <f t="shared" si="104"/>
        <v>0.92585179201659606</v>
      </c>
      <c r="BK36" s="19">
        <f t="shared" si="105"/>
        <v>4.960849786408171E-2</v>
      </c>
      <c r="BL36" s="19">
        <f t="shared" si="106"/>
        <v>0.49608497864081713</v>
      </c>
      <c r="BM36" s="19">
        <f t="shared" si="107"/>
        <v>0.54569347650489886</v>
      </c>
      <c r="BN36" s="36">
        <f t="shared" si="108"/>
        <v>5.1470370711657026E-2</v>
      </c>
      <c r="BO36" s="17">
        <f t="shared" si="109"/>
        <v>5.9003603046168474</v>
      </c>
      <c r="BP36" s="76">
        <f t="shared" si="110"/>
        <v>8.4077065302714846E-2</v>
      </c>
      <c r="BQ36" s="26">
        <v>0.23960000000000001</v>
      </c>
      <c r="BR36" s="20">
        <v>8.9999999999999993E-3</v>
      </c>
      <c r="BS36" s="20">
        <v>1.3069999999999999</v>
      </c>
      <c r="BT36" s="19">
        <f t="shared" si="111"/>
        <v>0.92585179201659606</v>
      </c>
      <c r="BU36" s="19">
        <f t="shared" si="112"/>
        <v>5.2234318699996077E-2</v>
      </c>
      <c r="BV36" s="19">
        <f t="shared" si="113"/>
        <v>0.62681182439995287</v>
      </c>
      <c r="BW36" s="19">
        <f t="shared" si="114"/>
        <v>0.67904614309994893</v>
      </c>
      <c r="BX36" s="36">
        <f t="shared" si="115"/>
        <v>6.9485000460736981E-2</v>
      </c>
      <c r="BY36" s="17">
        <f t="shared" si="116"/>
        <v>5.949429422351221</v>
      </c>
      <c r="BZ36" s="76">
        <f t="shared" si="117"/>
        <v>0.10535662832558423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66"/>
        <v>0.59460000000000002</v>
      </c>
      <c r="G37" s="20">
        <f t="shared" si="67"/>
        <v>4.7379342308661432</v>
      </c>
      <c r="H37" s="29">
        <f t="shared" si="68"/>
        <v>53179.014084507042</v>
      </c>
      <c r="I37" s="26">
        <v>0.307</v>
      </c>
      <c r="J37" s="20">
        <v>5.6000000000000001E-2</v>
      </c>
      <c r="K37" s="20">
        <v>1.4159999999999999</v>
      </c>
      <c r="L37" s="19">
        <f t="shared" si="69"/>
        <v>1.0030651396293038</v>
      </c>
      <c r="M37" s="19">
        <f t="shared" si="70"/>
        <v>0.10065477666948942</v>
      </c>
      <c r="N37" s="19">
        <f t="shared" si="71"/>
        <v>0</v>
      </c>
      <c r="O37" s="19">
        <f t="shared" si="72"/>
        <v>0.10065477666948942</v>
      </c>
      <c r="P37" s="36">
        <f t="shared" si="73"/>
        <v>0</v>
      </c>
      <c r="Q37" s="17">
        <f>0.5926*0.5*$C$6*$F37^3*($C$7*I37*2+$C$7)*$C$8</f>
        <v>7.9999462304225046</v>
      </c>
      <c r="R37" s="76">
        <f t="shared" si="75"/>
        <v>0</v>
      </c>
      <c r="S37" s="26">
        <v>0.22239999999999999</v>
      </c>
      <c r="T37" s="20">
        <v>3.6999999999999998E-2</v>
      </c>
      <c r="U37" s="20">
        <v>1.3779999999999999</v>
      </c>
      <c r="V37" s="19">
        <f t="shared" si="76"/>
        <v>0.97614672486524057</v>
      </c>
      <c r="W37" s="19">
        <f t="shared" si="77"/>
        <v>5.0026386358269191E-2</v>
      </c>
      <c r="X37" s="19">
        <f t="shared" si="78"/>
        <v>0.10005277271653838</v>
      </c>
      <c r="Y37" s="19">
        <f t="shared" si="79"/>
        <v>0.15007915907480757</v>
      </c>
      <c r="Z37" s="36">
        <f t="shared" si="80"/>
        <v>5.292322352423539E-2</v>
      </c>
      <c r="AA37" s="17">
        <f>0.5926*0.5*$C$6*$F37^3*($C$7*S37*2+$C$7)*$C$8</f>
        <v>7.1612901571960554</v>
      </c>
      <c r="AB37" s="76">
        <f t="shared" si="82"/>
        <v>1.397133344974158E-2</v>
      </c>
      <c r="AC37" s="26">
        <v>0.1152</v>
      </c>
      <c r="AD37" s="20">
        <v>2.1000000000000001E-2</v>
      </c>
      <c r="AE37" s="20">
        <v>1.401</v>
      </c>
      <c r="AF37" s="19">
        <f t="shared" si="83"/>
        <v>0.99243944959085784</v>
      </c>
      <c r="AG37" s="19">
        <f t="shared" si="84"/>
        <v>1.3874340884607071E-2</v>
      </c>
      <c r="AH37" s="19">
        <f t="shared" si="85"/>
        <v>5.5497363538428282E-2</v>
      </c>
      <c r="AI37" s="19">
        <f t="shared" si="86"/>
        <v>6.9371704423035349E-2</v>
      </c>
      <c r="AJ37" s="36">
        <f t="shared" si="87"/>
        <v>6.2097153200951216E-2</v>
      </c>
      <c r="AK37" s="17">
        <f>0.5926*0.5*$C$6*$F37^3*($C$7*AC37*2+$C$7)*$C$8</f>
        <v>6.0985959367483575</v>
      </c>
      <c r="AL37" s="76">
        <f t="shared" si="89"/>
        <v>9.1000230403882609E-3</v>
      </c>
      <c r="AM37" s="26">
        <v>0.13420000000000001</v>
      </c>
      <c r="AN37" s="20">
        <v>1.7000000000000001E-2</v>
      </c>
      <c r="AO37" s="20">
        <v>1.3939999999999999</v>
      </c>
      <c r="AP37" s="19">
        <f t="shared" si="90"/>
        <v>0.98748079423958302</v>
      </c>
      <c r="AQ37" s="19">
        <f t="shared" si="91"/>
        <v>1.8640678283786648E-2</v>
      </c>
      <c r="AR37" s="19">
        <f t="shared" si="92"/>
        <v>0.11184406970271989</v>
      </c>
      <c r="AS37" s="19">
        <f t="shared" si="93"/>
        <v>0.13048474798650653</v>
      </c>
      <c r="AT37" s="36">
        <f t="shared" si="94"/>
        <v>7.4652069784793024E-2</v>
      </c>
      <c r="AU37" s="17">
        <f>0.5926*0.5*$C$6*$F37^3*($C$7*AM37*2+$C$7)*$C$8</f>
        <v>6.2869465914918869</v>
      </c>
      <c r="AV37" s="76">
        <f t="shared" si="96"/>
        <v>1.7789887042157834E-2</v>
      </c>
      <c r="AW37" s="26">
        <v>0.19819999999999999</v>
      </c>
      <c r="AX37" s="20">
        <v>1.2999999999999999E-2</v>
      </c>
      <c r="AY37" s="20">
        <v>1.377</v>
      </c>
      <c r="AZ37" s="19">
        <f t="shared" si="97"/>
        <v>0.97543834552934416</v>
      </c>
      <c r="BA37" s="19">
        <f t="shared" si="98"/>
        <v>3.9674029574503382E-2</v>
      </c>
      <c r="BB37" s="19">
        <f t="shared" si="99"/>
        <v>0.31739223659602706</v>
      </c>
      <c r="BC37" s="19">
        <f t="shared" si="100"/>
        <v>0.35706626617053044</v>
      </c>
      <c r="BD37" s="36">
        <f t="shared" si="101"/>
        <v>7.4270672080745018E-2</v>
      </c>
      <c r="BE37" s="17">
        <f>0.5926*0.5*$C$6*$F37^3*($C$7*AW37*2+$C$7)*$C$8</f>
        <v>6.9213909022069311</v>
      </c>
      <c r="BF37" s="76">
        <f t="shared" si="103"/>
        <v>4.5856713062518178E-2</v>
      </c>
      <c r="BG37" s="26">
        <v>0.21809999999999999</v>
      </c>
      <c r="BH37" s="20">
        <v>8.0000000000000002E-3</v>
      </c>
      <c r="BI37" s="20">
        <v>1.3660000000000001</v>
      </c>
      <c r="BJ37" s="19">
        <f t="shared" si="104"/>
        <v>0.96764617283448384</v>
      </c>
      <c r="BK37" s="19">
        <f t="shared" si="105"/>
        <v>4.7276341571331509E-2</v>
      </c>
      <c r="BL37" s="19">
        <f t="shared" si="106"/>
        <v>0.47276341571331504</v>
      </c>
      <c r="BM37" s="19">
        <f t="shared" si="107"/>
        <v>0.52003975728464658</v>
      </c>
      <c r="BN37" s="36">
        <f t="shared" si="108"/>
        <v>5.6222159094863063E-2</v>
      </c>
      <c r="BO37" s="17">
        <f>0.5926*0.5*$C$6*$F37^3*($C$7*BG37*2+$C$7)*$C$8</f>
        <v>7.1186634300698879</v>
      </c>
      <c r="BP37" s="76">
        <f t="shared" si="110"/>
        <v>6.6411822999851197E-2</v>
      </c>
      <c r="BQ37" s="26">
        <v>0.23169999999999999</v>
      </c>
      <c r="BR37" s="20">
        <v>8.9999999999999993E-3</v>
      </c>
      <c r="BS37" s="20">
        <v>1.357</v>
      </c>
      <c r="BT37" s="19">
        <f t="shared" si="111"/>
        <v>0.96127075881141621</v>
      </c>
      <c r="BU37" s="19">
        <f t="shared" si="112"/>
        <v>5.2655397399752474E-2</v>
      </c>
      <c r="BV37" s="19">
        <f t="shared" si="113"/>
        <v>0.63186476879702957</v>
      </c>
      <c r="BW37" s="19">
        <f t="shared" si="114"/>
        <v>0.68452016619678202</v>
      </c>
      <c r="BX37" s="36">
        <f t="shared" si="115"/>
        <v>7.4903064256688384E-2</v>
      </c>
      <c r="BY37" s="17">
        <f>0.5926*0.5*$C$6*$F37^3*($C$7*BQ37*2+$C$7)*$C$8</f>
        <v>7.2534828460968361</v>
      </c>
      <c r="BZ37" s="76">
        <f t="shared" si="117"/>
        <v>8.7111913297905103E-2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66"/>
        <v>0.63460000000000005</v>
      </c>
      <c r="G38" s="20">
        <f t="shared" si="67"/>
        <v>5.0566650906620492</v>
      </c>
      <c r="H38" s="29">
        <f t="shared" si="68"/>
        <v>56756.478873239437</v>
      </c>
      <c r="I38" s="26">
        <v>0.50990000000000002</v>
      </c>
      <c r="J38" s="20">
        <v>4.2999999999999997E-2</v>
      </c>
      <c r="K38" s="20">
        <v>1.5069999999999999</v>
      </c>
      <c r="L38" s="19">
        <f t="shared" si="69"/>
        <v>1.0675276591958762</v>
      </c>
      <c r="M38" s="19">
        <f t="shared" si="70"/>
        <v>0.31450507692930274</v>
      </c>
      <c r="N38" s="19">
        <f t="shared" si="71"/>
        <v>0</v>
      </c>
      <c r="O38" s="19">
        <f t="shared" si="72"/>
        <v>0.31450507692930274</v>
      </c>
      <c r="P38" s="36">
        <f t="shared" si="73"/>
        <v>0</v>
      </c>
      <c r="Q38" s="17">
        <f t="shared" ref="Q38:Q54" si="118">0.5926*0.5*$C$6*$F38^3*($C$7*I38*2+$C$7)*$C$8</f>
        <v>12.170751471758068</v>
      </c>
      <c r="R38" s="76">
        <f t="shared" si="75"/>
        <v>0</v>
      </c>
      <c r="S38" s="26">
        <v>0.42309999999999998</v>
      </c>
      <c r="T38" s="20">
        <v>2.7E-2</v>
      </c>
      <c r="U38" s="20">
        <v>1.4930000000000001</v>
      </c>
      <c r="V38" s="19">
        <f t="shared" si="76"/>
        <v>1.0576103484933268</v>
      </c>
      <c r="W38" s="19">
        <f t="shared" si="77"/>
        <v>0.2125381020433483</v>
      </c>
      <c r="X38" s="19">
        <f t="shared" si="78"/>
        <v>0.42507620408669661</v>
      </c>
      <c r="Y38" s="19">
        <f t="shared" si="79"/>
        <v>0.63761430613004488</v>
      </c>
      <c r="Z38" s="36">
        <f t="shared" si="80"/>
        <v>4.5334570894525729E-2</v>
      </c>
      <c r="AA38" s="17">
        <f t="shared" ref="AA38:AA54" si="119">0.5926*0.5*$C$6*$F38^3*($C$7*S38*2+$C$7)*$C$8</f>
        <v>11.124686289315648</v>
      </c>
      <c r="AB38" s="76">
        <f t="shared" si="82"/>
        <v>3.8210174474308328E-2</v>
      </c>
      <c r="AC38" s="26">
        <v>0.33529999999999999</v>
      </c>
      <c r="AD38" s="20">
        <v>2.7E-2</v>
      </c>
      <c r="AE38" s="20">
        <v>1.41</v>
      </c>
      <c r="AF38" s="19">
        <f t="shared" si="83"/>
        <v>0.99881486361392535</v>
      </c>
      <c r="AG38" s="19">
        <f t="shared" si="84"/>
        <v>0.11905193651285752</v>
      </c>
      <c r="AH38" s="19">
        <f t="shared" si="85"/>
        <v>0.47620774605143007</v>
      </c>
      <c r="AI38" s="19">
        <f t="shared" si="86"/>
        <v>0.59525968256428763</v>
      </c>
      <c r="AJ38" s="36">
        <f t="shared" si="87"/>
        <v>8.086826300849069E-2</v>
      </c>
      <c r="AK38" s="17">
        <f t="shared" ref="AK38:AK54" si="120">0.5926*0.5*$C$6*$F38^3*($C$7*AC38*2+$C$7)*$C$8</f>
        <v>10.066569664679188</v>
      </c>
      <c r="AL38" s="76">
        <f t="shared" si="89"/>
        <v>4.7305861074235796E-2</v>
      </c>
      <c r="AM38" s="26">
        <v>0.26879999999999998</v>
      </c>
      <c r="AN38" s="20">
        <v>1.4999999999999999E-2</v>
      </c>
      <c r="AO38" s="20">
        <v>1.4550000000000001</v>
      </c>
      <c r="AP38" s="19">
        <f t="shared" si="90"/>
        <v>1.0306919337292635</v>
      </c>
      <c r="AQ38" s="19">
        <f t="shared" si="91"/>
        <v>8.1473363776818547E-2</v>
      </c>
      <c r="AR38" s="19">
        <f t="shared" si="92"/>
        <v>0.48884018266091123</v>
      </c>
      <c r="AS38" s="19">
        <f t="shared" si="93"/>
        <v>0.5703135464377298</v>
      </c>
      <c r="AT38" s="36">
        <f t="shared" si="94"/>
        <v>7.1760363536186172E-2</v>
      </c>
      <c r="AU38" s="17">
        <f t="shared" ref="AU38:AU54" si="121">0.5926*0.5*$C$6*$F38^3*($C$7*AM38*2+$C$7)*$C$8</f>
        <v>9.2651487587757213</v>
      </c>
      <c r="AV38" s="76">
        <f t="shared" si="96"/>
        <v>5.276118013732848E-2</v>
      </c>
      <c r="AW38" s="26">
        <v>0.2427</v>
      </c>
      <c r="AX38" s="20">
        <v>1.4999999999999999E-2</v>
      </c>
      <c r="AY38" s="20">
        <v>1.44</v>
      </c>
      <c r="AZ38" s="19">
        <f t="shared" si="97"/>
        <v>1.0200662436908174</v>
      </c>
      <c r="BA38" s="19">
        <f t="shared" si="98"/>
        <v>6.5057245096171473E-2</v>
      </c>
      <c r="BB38" s="19">
        <f t="shared" si="99"/>
        <v>0.52045796076937179</v>
      </c>
      <c r="BC38" s="19">
        <f t="shared" si="100"/>
        <v>0.58551520586554329</v>
      </c>
      <c r="BD38" s="36">
        <f t="shared" si="101"/>
        <v>9.3717860254294336E-2</v>
      </c>
      <c r="BE38" s="17">
        <f t="shared" ref="BE38:BE54" si="122">0.5926*0.5*$C$6*$F38^3*($C$7*AW38*2+$C$7)*$C$8</f>
        <v>8.9506061175113558</v>
      </c>
      <c r="BF38" s="76">
        <f t="shared" si="103"/>
        <v>5.8147789539205075E-2</v>
      </c>
      <c r="BG38" s="26">
        <v>0.24379999999999999</v>
      </c>
      <c r="BH38" s="20">
        <v>1.0999999999999999E-2</v>
      </c>
      <c r="BI38" s="20">
        <v>1.4259999999999999</v>
      </c>
      <c r="BJ38" s="19">
        <f t="shared" si="104"/>
        <v>1.0101489329882678</v>
      </c>
      <c r="BK38" s="19">
        <f t="shared" si="105"/>
        <v>6.4378015560001681E-2</v>
      </c>
      <c r="BL38" s="19">
        <f t="shared" si="106"/>
        <v>0.64378015560001678</v>
      </c>
      <c r="BM38" s="19">
        <f t="shared" si="107"/>
        <v>0.70815817116001845</v>
      </c>
      <c r="BN38" s="36">
        <f t="shared" si="108"/>
        <v>8.4245724648882594E-2</v>
      </c>
      <c r="BO38" s="17">
        <f t="shared" ref="BO38:BO54" si="123">0.5926*0.5*$C$6*$F38^3*($C$7*BG38*2+$C$7)*$C$8</f>
        <v>8.9638627039247964</v>
      </c>
      <c r="BP38" s="76">
        <f t="shared" si="110"/>
        <v>7.1819502023178008E-2</v>
      </c>
      <c r="BQ38" s="26">
        <v>0.2492</v>
      </c>
      <c r="BR38" s="20">
        <v>1.2999999999999999E-2</v>
      </c>
      <c r="BS38" s="20">
        <v>1.411</v>
      </c>
      <c r="BT38" s="19">
        <f t="shared" si="111"/>
        <v>0.99952324294982187</v>
      </c>
      <c r="BU38" s="19">
        <f t="shared" si="112"/>
        <v>6.5853859900164874E-2</v>
      </c>
      <c r="BV38" s="19">
        <f t="shared" si="113"/>
        <v>0.79024631880197838</v>
      </c>
      <c r="BW38" s="19">
        <f t="shared" si="114"/>
        <v>0.85610017870214328</v>
      </c>
      <c r="BX38" s="36">
        <f t="shared" si="115"/>
        <v>0.11697545952543496</v>
      </c>
      <c r="BY38" s="17">
        <f t="shared" ref="BY38:BY54" si="124">0.5926*0.5*$C$6*$F38^3*($C$7*BQ38*2+$C$7)*$C$8</f>
        <v>9.0289404917725946</v>
      </c>
      <c r="BZ38" s="76">
        <f t="shared" si="117"/>
        <v>8.7523704417154083E-2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66"/>
        <v>0.67460000000000009</v>
      </c>
      <c r="G39" s="20">
        <f t="shared" si="67"/>
        <v>5.3753959504579552</v>
      </c>
      <c r="H39" s="29">
        <f t="shared" si="68"/>
        <v>60333.94366197184</v>
      </c>
      <c r="I39" s="26">
        <v>0.67400000000000004</v>
      </c>
      <c r="J39" s="20">
        <v>0.10299999999999999</v>
      </c>
      <c r="K39" s="20">
        <v>1.302</v>
      </c>
      <c r="L39" s="19">
        <f t="shared" si="69"/>
        <v>0.92230989533711416</v>
      </c>
      <c r="M39" s="19">
        <f t="shared" si="70"/>
        <v>0.41017850084017049</v>
      </c>
      <c r="N39" s="19">
        <f t="shared" si="71"/>
        <v>0</v>
      </c>
      <c r="O39" s="19">
        <f t="shared" si="72"/>
        <v>0.41017850084017049</v>
      </c>
      <c r="P39" s="36">
        <f t="shared" si="73"/>
        <v>0</v>
      </c>
      <c r="Q39" s="17">
        <f t="shared" si="118"/>
        <v>16.995968838138708</v>
      </c>
      <c r="R39" s="76">
        <f t="shared" si="75"/>
        <v>0</v>
      </c>
      <c r="S39" s="26">
        <v>0.56969999999999998</v>
      </c>
      <c r="T39" s="20">
        <v>7.4999999999999997E-2</v>
      </c>
      <c r="U39" s="20">
        <v>1.3080000000000001</v>
      </c>
      <c r="V39" s="19">
        <f t="shared" si="76"/>
        <v>0.92656017135249258</v>
      </c>
      <c r="W39" s="19">
        <f t="shared" si="77"/>
        <v>0.29575974205985134</v>
      </c>
      <c r="X39" s="19">
        <f t="shared" si="78"/>
        <v>0.59151948411970268</v>
      </c>
      <c r="Y39" s="19">
        <f t="shared" si="79"/>
        <v>0.88727922617955401</v>
      </c>
      <c r="Z39" s="36">
        <f t="shared" si="80"/>
        <v>9.6654678618165887E-2</v>
      </c>
      <c r="AA39" s="17">
        <f t="shared" si="119"/>
        <v>15.486020328924168</v>
      </c>
      <c r="AB39" s="76">
        <f t="shared" si="82"/>
        <v>3.8196997779661075E-2</v>
      </c>
      <c r="AC39" s="26">
        <v>0.51780000000000004</v>
      </c>
      <c r="AD39" s="20">
        <v>4.2000000000000003E-2</v>
      </c>
      <c r="AE39" s="20">
        <v>1.31</v>
      </c>
      <c r="AF39" s="19">
        <f t="shared" si="83"/>
        <v>0.92797693002428538</v>
      </c>
      <c r="AG39" s="19">
        <f t="shared" si="84"/>
        <v>0.2450743251555316</v>
      </c>
      <c r="AH39" s="19">
        <f t="shared" si="85"/>
        <v>0.98029730062212639</v>
      </c>
      <c r="AI39" s="19">
        <f t="shared" si="86"/>
        <v>1.2253716257776579</v>
      </c>
      <c r="AJ39" s="36">
        <f t="shared" si="87"/>
        <v>0.10858454281218767</v>
      </c>
      <c r="AK39" s="17">
        <f t="shared" si="120"/>
        <v>14.734665318106966</v>
      </c>
      <c r="AL39" s="76">
        <f t="shared" si="89"/>
        <v>6.6530001154316676E-2</v>
      </c>
      <c r="AM39" s="26">
        <v>0.46529999999999999</v>
      </c>
      <c r="AN39" s="20">
        <v>3.1E-2</v>
      </c>
      <c r="AO39" s="20">
        <v>1.3149999999999999</v>
      </c>
      <c r="AP39" s="19">
        <f t="shared" si="90"/>
        <v>0.93151882670376729</v>
      </c>
      <c r="AQ39" s="19">
        <f t="shared" si="91"/>
        <v>0.19941083068352705</v>
      </c>
      <c r="AR39" s="19">
        <f t="shared" si="92"/>
        <v>1.1964649841011623</v>
      </c>
      <c r="AS39" s="19">
        <f t="shared" si="93"/>
        <v>1.3958758147846893</v>
      </c>
      <c r="AT39" s="36">
        <f t="shared" si="94"/>
        <v>0.12113805154912217</v>
      </c>
      <c r="AU39" s="17">
        <f t="shared" si="121"/>
        <v>13.974624122193607</v>
      </c>
      <c r="AV39" s="76">
        <f t="shared" si="96"/>
        <v>8.5616970706282755E-2</v>
      </c>
      <c r="AW39" s="26">
        <v>0.3261</v>
      </c>
      <c r="AX39" s="20">
        <v>1.9E-2</v>
      </c>
      <c r="AY39" s="20">
        <v>1.48</v>
      </c>
      <c r="AZ39" s="19">
        <f t="shared" si="97"/>
        <v>1.0484014171266736</v>
      </c>
      <c r="BA39" s="19">
        <f t="shared" si="98"/>
        <v>0.12406696555123016</v>
      </c>
      <c r="BB39" s="19">
        <f t="shared" si="99"/>
        <v>0.99253572440984128</v>
      </c>
      <c r="BC39" s="19">
        <f t="shared" si="100"/>
        <v>1.1166026899610715</v>
      </c>
      <c r="BD39" s="36">
        <f t="shared" si="101"/>
        <v>0.12539584686596966</v>
      </c>
      <c r="BE39" s="17">
        <f t="shared" si="122"/>
        <v>11.959429179886188</v>
      </c>
      <c r="BF39" s="76">
        <f t="shared" si="103"/>
        <v>8.2991897813912779E-2</v>
      </c>
      <c r="BG39" s="26">
        <v>0.2923</v>
      </c>
      <c r="BH39" s="20">
        <v>0.02</v>
      </c>
      <c r="BI39" s="20">
        <v>1.4590000000000001</v>
      </c>
      <c r="BJ39" s="19">
        <f t="shared" si="104"/>
        <v>1.0335254510728491</v>
      </c>
      <c r="BK39" s="19">
        <f t="shared" si="105"/>
        <v>9.6872240952191727E-2</v>
      </c>
      <c r="BL39" s="19">
        <f t="shared" si="106"/>
        <v>0.96872240952191724</v>
      </c>
      <c r="BM39" s="19">
        <f t="shared" si="107"/>
        <v>1.065594650474109</v>
      </c>
      <c r="BN39" s="36">
        <f t="shared" si="108"/>
        <v>0.16034547685504399</v>
      </c>
      <c r="BO39" s="17">
        <f t="shared" si="123"/>
        <v>11.47010741946959</v>
      </c>
      <c r="BP39" s="76">
        <f t="shared" si="110"/>
        <v>8.4456263057971756E-2</v>
      </c>
      <c r="BQ39" s="26">
        <v>0.27229999999999999</v>
      </c>
      <c r="BR39" s="20">
        <v>1.7000000000000001E-2</v>
      </c>
      <c r="BS39" s="20">
        <v>1.4570000000000001</v>
      </c>
      <c r="BT39" s="19">
        <f t="shared" si="111"/>
        <v>1.0321086924010563</v>
      </c>
      <c r="BU39" s="19">
        <f t="shared" si="112"/>
        <v>8.3838889686696033E-2</v>
      </c>
      <c r="BV39" s="19">
        <f t="shared" si="113"/>
        <v>1.0060666762403523</v>
      </c>
      <c r="BW39" s="19">
        <f t="shared" si="114"/>
        <v>1.0899055659270482</v>
      </c>
      <c r="BX39" s="36">
        <f t="shared" si="115"/>
        <v>0.16310429787280406</v>
      </c>
      <c r="BY39" s="17">
        <f t="shared" si="124"/>
        <v>11.180567916264502</v>
      </c>
      <c r="BZ39" s="76">
        <f t="shared" si="117"/>
        <v>8.9983503859121086E-2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66"/>
        <v>0.71460000000000001</v>
      </c>
      <c r="G40" s="20">
        <f t="shared" si="67"/>
        <v>5.6941268102538602</v>
      </c>
      <c r="H40" s="29">
        <f t="shared" si="68"/>
        <v>63911.408450704221</v>
      </c>
      <c r="I40" s="26">
        <v>0.90129999999999999</v>
      </c>
      <c r="J40" s="20">
        <v>7.5999999999999998E-2</v>
      </c>
      <c r="K40" s="20">
        <v>1.29</v>
      </c>
      <c r="L40" s="19">
        <f t="shared" si="69"/>
        <v>0.91380934330635732</v>
      </c>
      <c r="M40" s="19">
        <f t="shared" si="70"/>
        <v>0.72002784964937427</v>
      </c>
      <c r="N40" s="19">
        <f t="shared" si="71"/>
        <v>0</v>
      </c>
      <c r="O40" s="19">
        <f t="shared" si="72"/>
        <v>0.72002784964937427</v>
      </c>
      <c r="P40" s="36">
        <f t="shared" si="73"/>
        <v>0</v>
      </c>
      <c r="Q40" s="17">
        <f t="shared" si="118"/>
        <v>24.113429198163448</v>
      </c>
      <c r="R40" s="76">
        <f t="shared" si="75"/>
        <v>0</v>
      </c>
      <c r="S40" s="26">
        <v>0.74839999999999995</v>
      </c>
      <c r="T40" s="20">
        <v>5.7000000000000002E-2</v>
      </c>
      <c r="U40" s="20">
        <v>1.2929999999999999</v>
      </c>
      <c r="V40" s="19">
        <f t="shared" si="76"/>
        <v>0.91593448131404653</v>
      </c>
      <c r="W40" s="19">
        <f t="shared" si="77"/>
        <v>0.49876473510510494</v>
      </c>
      <c r="X40" s="19">
        <f t="shared" si="78"/>
        <v>0.99752947021020988</v>
      </c>
      <c r="Y40" s="19">
        <f t="shared" si="79"/>
        <v>1.4962942053153148</v>
      </c>
      <c r="Z40" s="36">
        <f t="shared" si="80"/>
        <v>7.1782410011992495E-2</v>
      </c>
      <c r="AA40" s="17">
        <f t="shared" si="119"/>
        <v>21.482341405114713</v>
      </c>
      <c r="AB40" s="76">
        <f t="shared" si="82"/>
        <v>4.6434857886240875E-2</v>
      </c>
      <c r="AC40" s="26">
        <v>0.66110000000000002</v>
      </c>
      <c r="AD40" s="20">
        <v>5.1999999999999998E-2</v>
      </c>
      <c r="AE40" s="20">
        <v>1.3080000000000001</v>
      </c>
      <c r="AF40" s="19">
        <f t="shared" si="83"/>
        <v>0.92656017135249258</v>
      </c>
      <c r="AG40" s="19">
        <f t="shared" si="84"/>
        <v>0.39827306309335891</v>
      </c>
      <c r="AH40" s="19">
        <f t="shared" si="85"/>
        <v>1.5930922523734357</v>
      </c>
      <c r="AI40" s="19">
        <f t="shared" si="86"/>
        <v>1.9913653154667945</v>
      </c>
      <c r="AJ40" s="36">
        <f t="shared" si="87"/>
        <v>0.13402782101719002</v>
      </c>
      <c r="AK40" s="17">
        <f t="shared" si="120"/>
        <v>19.980091801889373</v>
      </c>
      <c r="AL40" s="76">
        <f t="shared" si="89"/>
        <v>7.9733980612781197E-2</v>
      </c>
      <c r="AM40" s="26">
        <v>0.58850000000000002</v>
      </c>
      <c r="AN40" s="20">
        <v>4.2000000000000003E-2</v>
      </c>
      <c r="AO40" s="20">
        <v>1.306</v>
      </c>
      <c r="AP40" s="19">
        <f t="shared" si="90"/>
        <v>0.92514341268069977</v>
      </c>
      <c r="AQ40" s="19">
        <f t="shared" si="91"/>
        <v>0.31463745471249582</v>
      </c>
      <c r="AR40" s="19">
        <f t="shared" si="92"/>
        <v>1.8878247282749747</v>
      </c>
      <c r="AS40" s="19">
        <f t="shared" si="93"/>
        <v>2.2024621829874707</v>
      </c>
      <c r="AT40" s="36">
        <f t="shared" si="94"/>
        <v>0.16188366522697559</v>
      </c>
      <c r="AU40" s="17">
        <f t="shared" si="121"/>
        <v>18.730798317420192</v>
      </c>
      <c r="AV40" s="76">
        <f t="shared" si="96"/>
        <v>0.10078720064586048</v>
      </c>
      <c r="AW40" s="26">
        <v>0.51829999999999998</v>
      </c>
      <c r="AX40" s="20">
        <v>3.4000000000000002E-2</v>
      </c>
      <c r="AY40" s="20">
        <v>1.3080000000000001</v>
      </c>
      <c r="AZ40" s="19">
        <f t="shared" si="97"/>
        <v>0.92656017135249258</v>
      </c>
      <c r="BA40" s="19">
        <f t="shared" si="98"/>
        <v>0.24479866077187148</v>
      </c>
      <c r="BB40" s="19">
        <f t="shared" si="99"/>
        <v>1.9583892861749719</v>
      </c>
      <c r="BC40" s="19">
        <f t="shared" si="100"/>
        <v>2.2031879469468434</v>
      </c>
      <c r="BD40" s="36">
        <f t="shared" si="101"/>
        <v>0.17526715056094083</v>
      </c>
      <c r="BE40" s="17">
        <f t="shared" si="122"/>
        <v>17.522803791115276</v>
      </c>
      <c r="BF40" s="76">
        <f t="shared" si="103"/>
        <v>0.11176232465536989</v>
      </c>
      <c r="BG40" s="26">
        <v>0.38179999999999997</v>
      </c>
      <c r="BH40" s="20">
        <v>2.7E-2</v>
      </c>
      <c r="BI40" s="20">
        <v>1.4450000000000001</v>
      </c>
      <c r="BJ40" s="19">
        <f t="shared" si="104"/>
        <v>1.0236081403702995</v>
      </c>
      <c r="BK40" s="19">
        <f t="shared" si="105"/>
        <v>0.16212077613688206</v>
      </c>
      <c r="BL40" s="19">
        <f t="shared" si="106"/>
        <v>1.6212077613688205</v>
      </c>
      <c r="BM40" s="19">
        <f t="shared" si="107"/>
        <v>1.7833285375057026</v>
      </c>
      <c r="BN40" s="36">
        <f t="shared" si="108"/>
        <v>0.21233206939829963</v>
      </c>
      <c r="BO40" s="17">
        <f t="shared" si="123"/>
        <v>15.173925545522392</v>
      </c>
      <c r="BP40" s="76">
        <f t="shared" si="110"/>
        <v>0.10684168421053152</v>
      </c>
      <c r="BQ40" s="26">
        <v>0.34889999999999999</v>
      </c>
      <c r="BR40" s="20">
        <v>2.8000000000000001E-2</v>
      </c>
      <c r="BS40" s="20">
        <v>1.4490000000000001</v>
      </c>
      <c r="BT40" s="19">
        <f t="shared" si="111"/>
        <v>1.0264416577138851</v>
      </c>
      <c r="BU40" s="19">
        <f t="shared" si="112"/>
        <v>0.1361350144404806</v>
      </c>
      <c r="BV40" s="19">
        <f t="shared" si="113"/>
        <v>1.6336201732857669</v>
      </c>
      <c r="BW40" s="19">
        <f t="shared" si="114"/>
        <v>1.7697551877262474</v>
      </c>
      <c r="BX40" s="36">
        <f t="shared" si="115"/>
        <v>0.2657003842118898</v>
      </c>
      <c r="BY40" s="17">
        <f t="shared" si="124"/>
        <v>14.607785660687185</v>
      </c>
      <c r="BZ40" s="76">
        <f t="shared" si="117"/>
        <v>0.11183215657950156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66"/>
        <v>0.75460000000000005</v>
      </c>
      <c r="G41" s="20">
        <f t="shared" si="67"/>
        <v>6.0128576700497671</v>
      </c>
      <c r="H41" s="29">
        <f t="shared" si="68"/>
        <v>67488.873239436623</v>
      </c>
      <c r="I41" s="26">
        <v>1.0582</v>
      </c>
      <c r="J41" s="20">
        <v>7.5999999999999998E-2</v>
      </c>
      <c r="K41" s="20">
        <v>1.341</v>
      </c>
      <c r="L41" s="19">
        <f t="shared" si="69"/>
        <v>0.94993668943707377</v>
      </c>
      <c r="M41" s="19">
        <f t="shared" si="70"/>
        <v>1.07256643506244</v>
      </c>
      <c r="N41" s="19">
        <f t="shared" si="71"/>
        <v>0</v>
      </c>
      <c r="O41" s="19">
        <f t="shared" si="72"/>
        <v>1.07256643506244</v>
      </c>
      <c r="P41" s="36">
        <f t="shared" si="73"/>
        <v>0</v>
      </c>
      <c r="Q41" s="17">
        <f t="shared" si="118"/>
        <v>31.572750763913877</v>
      </c>
      <c r="R41" s="76">
        <f t="shared" si="75"/>
        <v>0</v>
      </c>
      <c r="S41" s="26">
        <v>0.93759999999999999</v>
      </c>
      <c r="T41" s="20">
        <v>7.8E-2</v>
      </c>
      <c r="U41" s="20">
        <v>1.296</v>
      </c>
      <c r="V41" s="19">
        <f t="shared" si="76"/>
        <v>0.91805961932173574</v>
      </c>
      <c r="W41" s="19">
        <f t="shared" si="77"/>
        <v>0.78645944475319296</v>
      </c>
      <c r="X41" s="19">
        <f t="shared" si="78"/>
        <v>1.5729188895063859</v>
      </c>
      <c r="Y41" s="19">
        <f t="shared" si="79"/>
        <v>2.3593783342595787</v>
      </c>
      <c r="Z41" s="36">
        <f t="shared" si="80"/>
        <v>9.8684906847771939E-2</v>
      </c>
      <c r="AA41" s="17">
        <f t="shared" si="119"/>
        <v>29.129114682455779</v>
      </c>
      <c r="AB41" s="76">
        <f t="shared" si="82"/>
        <v>5.3998170100711701E-2</v>
      </c>
      <c r="AC41" s="26">
        <v>0.81669999999999998</v>
      </c>
      <c r="AD41" s="20">
        <v>0.05</v>
      </c>
      <c r="AE41" s="20">
        <v>1.29</v>
      </c>
      <c r="AF41" s="19">
        <f t="shared" si="83"/>
        <v>0.91380934330635732</v>
      </c>
      <c r="AG41" s="19">
        <f t="shared" si="84"/>
        <v>0.59120168569117659</v>
      </c>
      <c r="AH41" s="19">
        <f t="shared" si="85"/>
        <v>2.3648067427647064</v>
      </c>
      <c r="AI41" s="19">
        <f t="shared" si="86"/>
        <v>2.956008428455883</v>
      </c>
      <c r="AJ41" s="36">
        <f t="shared" si="87"/>
        <v>0.12535034983376031</v>
      </c>
      <c r="AK41" s="17">
        <f t="shared" si="120"/>
        <v>26.679399904277631</v>
      </c>
      <c r="AL41" s="76">
        <f t="shared" si="89"/>
        <v>8.8637928560962351E-2</v>
      </c>
      <c r="AM41" s="26">
        <v>0.70650000000000002</v>
      </c>
      <c r="AN41" s="20">
        <v>3.7999999999999999E-2</v>
      </c>
      <c r="AO41" s="20">
        <v>1.2909999999999999</v>
      </c>
      <c r="AP41" s="19">
        <f t="shared" si="90"/>
        <v>0.91451772264225373</v>
      </c>
      <c r="AQ41" s="19">
        <f t="shared" si="91"/>
        <v>0.4431063245139969</v>
      </c>
      <c r="AR41" s="19">
        <f t="shared" si="92"/>
        <v>2.6586379470839812</v>
      </c>
      <c r="AS41" s="19">
        <f t="shared" si="93"/>
        <v>3.1017442715979779</v>
      </c>
      <c r="AT41" s="36">
        <f t="shared" si="94"/>
        <v>0.14312103413788882</v>
      </c>
      <c r="AU41" s="17">
        <f t="shared" si="121"/>
        <v>24.44649197578109</v>
      </c>
      <c r="AV41" s="76">
        <f t="shared" si="96"/>
        <v>0.10875335200313685</v>
      </c>
      <c r="AW41" s="26">
        <v>0.62880000000000003</v>
      </c>
      <c r="AX41" s="20">
        <v>2.9000000000000001E-2</v>
      </c>
      <c r="AY41" s="20">
        <v>1.296</v>
      </c>
      <c r="AZ41" s="19">
        <f t="shared" si="97"/>
        <v>0.91805961932173574</v>
      </c>
      <c r="BA41" s="19">
        <f t="shared" si="98"/>
        <v>0.35372536308718189</v>
      </c>
      <c r="BB41" s="19">
        <f t="shared" si="99"/>
        <v>2.8298029046974551</v>
      </c>
      <c r="BC41" s="19">
        <f t="shared" si="100"/>
        <v>3.183528267784637</v>
      </c>
      <c r="BD41" s="36">
        <f t="shared" si="101"/>
        <v>0.14676216915822493</v>
      </c>
      <c r="BE41" s="17">
        <f t="shared" si="122"/>
        <v>22.872109525289428</v>
      </c>
      <c r="BF41" s="76">
        <f t="shared" si="103"/>
        <v>0.12372286437193625</v>
      </c>
      <c r="BG41" s="26">
        <v>0.5544</v>
      </c>
      <c r="BH41" s="20">
        <v>2.3E-2</v>
      </c>
      <c r="BI41" s="20">
        <v>1.3280000000000001</v>
      </c>
      <c r="BJ41" s="19">
        <f t="shared" si="104"/>
        <v>0.94072775807042064</v>
      </c>
      <c r="BK41" s="19">
        <f t="shared" si="105"/>
        <v>0.28871790995888563</v>
      </c>
      <c r="BL41" s="19">
        <f t="shared" si="106"/>
        <v>2.8871790995888564</v>
      </c>
      <c r="BM41" s="19">
        <f t="shared" si="107"/>
        <v>3.1758970095477421</v>
      </c>
      <c r="BN41" s="36">
        <f t="shared" si="108"/>
        <v>0.152770718145187</v>
      </c>
      <c r="BO41" s="17">
        <f t="shared" si="123"/>
        <v>21.364592738718258</v>
      </c>
      <c r="BP41" s="76">
        <f t="shared" si="110"/>
        <v>0.1351385039208601</v>
      </c>
      <c r="BQ41" s="26">
        <v>0.46800000000000003</v>
      </c>
      <c r="BR41" s="20">
        <v>5.1999999999999998E-2</v>
      </c>
      <c r="BS41" s="20">
        <v>1.405</v>
      </c>
      <c r="BT41" s="19">
        <f t="shared" si="111"/>
        <v>0.99527296693444345</v>
      </c>
      <c r="BU41" s="19">
        <f t="shared" si="112"/>
        <v>0.23029021569098598</v>
      </c>
      <c r="BV41" s="19">
        <f t="shared" si="113"/>
        <v>2.7634825882918315</v>
      </c>
      <c r="BW41" s="19">
        <f t="shared" si="114"/>
        <v>2.9937728039828175</v>
      </c>
      <c r="BX41" s="36">
        <f t="shared" si="115"/>
        <v>0.46393097765244673</v>
      </c>
      <c r="BY41" s="17">
        <f t="shared" si="124"/>
        <v>19.613928083345296</v>
      </c>
      <c r="BZ41" s="76">
        <f t="shared" si="117"/>
        <v>0.14089388808549663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66"/>
        <v>0.79460000000000008</v>
      </c>
      <c r="G42" s="20">
        <f t="shared" si="67"/>
        <v>6.3315885298456731</v>
      </c>
      <c r="H42" s="29">
        <f t="shared" si="68"/>
        <v>71066.338028169019</v>
      </c>
      <c r="I42" s="26">
        <v>1.0306</v>
      </c>
      <c r="J42" s="20">
        <v>0.09</v>
      </c>
      <c r="K42" s="20">
        <v>1.3879999999999999</v>
      </c>
      <c r="L42" s="19">
        <f t="shared" si="69"/>
        <v>0.9832305182242046</v>
      </c>
      <c r="M42" s="19">
        <f t="shared" si="70"/>
        <v>1.0899092549479659</v>
      </c>
      <c r="N42" s="19">
        <f t="shared" si="71"/>
        <v>0</v>
      </c>
      <c r="O42" s="19">
        <f t="shared" si="72"/>
        <v>1.0899092549479659</v>
      </c>
      <c r="P42" s="36">
        <f t="shared" si="73"/>
        <v>0</v>
      </c>
      <c r="Q42" s="17">
        <f t="shared" si="118"/>
        <v>36.211474546046382</v>
      </c>
      <c r="R42" s="76">
        <f t="shared" si="75"/>
        <v>0</v>
      </c>
      <c r="S42" s="26">
        <v>0.82579999999999998</v>
      </c>
      <c r="T42" s="20">
        <v>8.8999999999999996E-2</v>
      </c>
      <c r="U42" s="20">
        <v>1.4119999999999999</v>
      </c>
      <c r="V42" s="19">
        <f t="shared" si="76"/>
        <v>1.0002316222857182</v>
      </c>
      <c r="W42" s="19">
        <f t="shared" si="77"/>
        <v>0.72418626290597188</v>
      </c>
      <c r="X42" s="19">
        <f t="shared" si="78"/>
        <v>1.4483725258119438</v>
      </c>
      <c r="Y42" s="19">
        <f t="shared" si="79"/>
        <v>2.1725587887179154</v>
      </c>
      <c r="Z42" s="36">
        <f t="shared" si="80"/>
        <v>0.13366125353781316</v>
      </c>
      <c r="AA42" s="17">
        <f t="shared" si="119"/>
        <v>31.366243926008295</v>
      </c>
      <c r="AB42" s="76">
        <f t="shared" si="82"/>
        <v>4.6176154506373038E-2</v>
      </c>
      <c r="AC42" s="26">
        <v>0.67259999999999998</v>
      </c>
      <c r="AD42" s="20">
        <v>0.107</v>
      </c>
      <c r="AE42" s="20">
        <v>1.431</v>
      </c>
      <c r="AF42" s="19">
        <f t="shared" si="83"/>
        <v>1.0136908296677498</v>
      </c>
      <c r="AG42" s="19">
        <f t="shared" si="84"/>
        <v>0.49342838075220974</v>
      </c>
      <c r="AH42" s="19">
        <f t="shared" si="85"/>
        <v>1.973713523008839</v>
      </c>
      <c r="AI42" s="19">
        <f t="shared" si="86"/>
        <v>2.4671419037610489</v>
      </c>
      <c r="AJ42" s="36">
        <f t="shared" si="87"/>
        <v>0.33009517068294691</v>
      </c>
      <c r="AK42" s="17">
        <f t="shared" si="120"/>
        <v>27.741784302034485</v>
      </c>
      <c r="AL42" s="76">
        <f t="shared" si="89"/>
        <v>7.114587517227916E-2</v>
      </c>
      <c r="AM42" s="26">
        <v>0.73199999999999998</v>
      </c>
      <c r="AN42" s="20">
        <v>0.113</v>
      </c>
      <c r="AO42" s="20">
        <v>1.294</v>
      </c>
      <c r="AP42" s="19">
        <f t="shared" si="90"/>
        <v>0.91664286064994294</v>
      </c>
      <c r="AQ42" s="19">
        <f t="shared" si="91"/>
        <v>0.47788329193060786</v>
      </c>
      <c r="AR42" s="19">
        <f t="shared" si="92"/>
        <v>2.8672997515836469</v>
      </c>
      <c r="AS42" s="19">
        <f t="shared" si="93"/>
        <v>3.3451830435142549</v>
      </c>
      <c r="AT42" s="36">
        <f t="shared" si="94"/>
        <v>0.42757704410112446</v>
      </c>
      <c r="AU42" s="17">
        <f t="shared" si="121"/>
        <v>29.147090448666624</v>
      </c>
      <c r="AV42" s="76">
        <f t="shared" si="96"/>
        <v>9.8373446798523098E-2</v>
      </c>
      <c r="AW42" s="26">
        <v>0.69130000000000003</v>
      </c>
      <c r="AX42" s="20">
        <v>4.5999999999999999E-2</v>
      </c>
      <c r="AY42" s="20">
        <v>1.256</v>
      </c>
      <c r="AZ42" s="19">
        <f t="shared" si="97"/>
        <v>0.88972444588587973</v>
      </c>
      <c r="BA42" s="19">
        <f t="shared" si="98"/>
        <v>0.40155360064219747</v>
      </c>
      <c r="BB42" s="19">
        <f t="shared" si="99"/>
        <v>3.2124288051375798</v>
      </c>
      <c r="BC42" s="19">
        <f t="shared" si="100"/>
        <v>3.6139824057797774</v>
      </c>
      <c r="BD42" s="36">
        <f t="shared" si="101"/>
        <v>0.21864685333492317</v>
      </c>
      <c r="BE42" s="17">
        <f t="shared" si="122"/>
        <v>28.184195496344607</v>
      </c>
      <c r="BF42" s="76">
        <f t="shared" si="103"/>
        <v>0.11397979429834074</v>
      </c>
      <c r="BG42" s="26">
        <v>0.62590000000000001</v>
      </c>
      <c r="BH42" s="20">
        <v>3.2000000000000001E-2</v>
      </c>
      <c r="BI42" s="20">
        <v>1.262</v>
      </c>
      <c r="BJ42" s="19">
        <f t="shared" si="104"/>
        <v>0.89397472190125815</v>
      </c>
      <c r="BK42" s="19">
        <f t="shared" si="105"/>
        <v>0.33232249886646709</v>
      </c>
      <c r="BL42" s="19">
        <f t="shared" si="106"/>
        <v>3.3232249886646708</v>
      </c>
      <c r="BM42" s="19">
        <f t="shared" si="107"/>
        <v>3.655547487531138</v>
      </c>
      <c r="BN42" s="36">
        <f t="shared" si="108"/>
        <v>0.19194854401599834</v>
      </c>
      <c r="BO42" s="17">
        <f t="shared" si="123"/>
        <v>26.636939233891038</v>
      </c>
      <c r="BP42" s="76">
        <f t="shared" si="110"/>
        <v>0.12476001688799231</v>
      </c>
      <c r="BQ42" s="26">
        <v>0.54020000000000001</v>
      </c>
      <c r="BR42" s="20">
        <v>3.3000000000000002E-2</v>
      </c>
      <c r="BS42" s="20">
        <v>1.2669999999999999</v>
      </c>
      <c r="BT42" s="19">
        <f t="shared" si="111"/>
        <v>0.89751661858074006</v>
      </c>
      <c r="BU42" s="19">
        <f t="shared" si="112"/>
        <v>0.24951319731774127</v>
      </c>
      <c r="BV42" s="19">
        <f t="shared" si="113"/>
        <v>2.9941583678128949</v>
      </c>
      <c r="BW42" s="19">
        <f t="shared" si="114"/>
        <v>3.243671565130636</v>
      </c>
      <c r="BX42" s="36">
        <f t="shared" si="115"/>
        <v>0.23942227312895178</v>
      </c>
      <c r="BY42" s="17">
        <f t="shared" si="124"/>
        <v>24.609418412908301</v>
      </c>
      <c r="BZ42" s="76">
        <f t="shared" si="117"/>
        <v>0.12166717301382378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66"/>
        <v>0.83460000000000001</v>
      </c>
      <c r="G43" s="20">
        <f t="shared" si="67"/>
        <v>6.6503193896415782</v>
      </c>
      <c r="H43" s="29">
        <f t="shared" si="68"/>
        <v>74643.8028169014</v>
      </c>
      <c r="I43" s="26">
        <v>0.90059999999999996</v>
      </c>
      <c r="J43" s="20">
        <v>0.16</v>
      </c>
      <c r="K43" s="20">
        <v>1.377</v>
      </c>
      <c r="L43" s="19">
        <f t="shared" si="69"/>
        <v>0.97543834552934416</v>
      </c>
      <c r="M43" s="19">
        <f t="shared" si="70"/>
        <v>0.8191489854181796</v>
      </c>
      <c r="N43" s="19">
        <f t="shared" si="71"/>
        <v>0</v>
      </c>
      <c r="O43" s="19">
        <f t="shared" si="72"/>
        <v>0.8191489854181796</v>
      </c>
      <c r="P43" s="36">
        <f t="shared" si="73"/>
        <v>0</v>
      </c>
      <c r="Q43" s="17">
        <f t="shared" si="118"/>
        <v>38.396185556436812</v>
      </c>
      <c r="R43" s="76">
        <f t="shared" si="75"/>
        <v>0</v>
      </c>
      <c r="S43" s="26">
        <v>0.63690000000000002</v>
      </c>
      <c r="T43" s="20">
        <v>0.17199999999999999</v>
      </c>
      <c r="U43" s="20">
        <v>1.4330000000000001</v>
      </c>
      <c r="V43" s="19">
        <f t="shared" si="76"/>
        <v>1.0151075883395426</v>
      </c>
      <c r="W43" s="19">
        <f t="shared" si="77"/>
        <v>0.44367607524092734</v>
      </c>
      <c r="X43" s="19">
        <f t="shared" si="78"/>
        <v>0.88735215048185467</v>
      </c>
      <c r="Y43" s="19">
        <f t="shared" si="79"/>
        <v>1.3310282257227821</v>
      </c>
      <c r="Z43" s="36">
        <f t="shared" si="80"/>
        <v>0.26605226307987451</v>
      </c>
      <c r="AA43" s="17">
        <f t="shared" si="119"/>
        <v>31.167087933109396</v>
      </c>
      <c r="AB43" s="76">
        <f t="shared" si="82"/>
        <v>2.8470807166402077E-2</v>
      </c>
      <c r="AC43" s="26">
        <v>0.69850000000000001</v>
      </c>
      <c r="AD43" s="20">
        <v>0.109</v>
      </c>
      <c r="AE43" s="20">
        <v>1.4390000000000001</v>
      </c>
      <c r="AF43" s="19">
        <f t="shared" si="83"/>
        <v>1.019357864354921</v>
      </c>
      <c r="AG43" s="19">
        <f t="shared" si="84"/>
        <v>0.53812793896761313</v>
      </c>
      <c r="AH43" s="19">
        <f t="shared" si="85"/>
        <v>2.1525117558704525</v>
      </c>
      <c r="AI43" s="19">
        <f t="shared" si="86"/>
        <v>2.6906396948380658</v>
      </c>
      <c r="AJ43" s="36">
        <f t="shared" si="87"/>
        <v>0.34003546171064752</v>
      </c>
      <c r="AK43" s="17">
        <f t="shared" si="120"/>
        <v>32.85579636540735</v>
      </c>
      <c r="AL43" s="76">
        <f t="shared" si="89"/>
        <v>6.5513912124703588E-2</v>
      </c>
      <c r="AM43" s="26">
        <v>0.66279999999999994</v>
      </c>
      <c r="AN43" s="20">
        <v>7.8E-2</v>
      </c>
      <c r="AO43" s="20">
        <v>1.407</v>
      </c>
      <c r="AP43" s="19">
        <f t="shared" si="90"/>
        <v>0.99668972560623625</v>
      </c>
      <c r="AQ43" s="19">
        <f t="shared" si="91"/>
        <v>0.46321682584607798</v>
      </c>
      <c r="AR43" s="19">
        <f t="shared" si="92"/>
        <v>2.7793009550764678</v>
      </c>
      <c r="AS43" s="19">
        <f t="shared" si="93"/>
        <v>3.2425177809225456</v>
      </c>
      <c r="AT43" s="36">
        <f t="shared" si="94"/>
        <v>0.34893953824496471</v>
      </c>
      <c r="AU43" s="17">
        <f t="shared" si="121"/>
        <v>31.877113069416485</v>
      </c>
      <c r="AV43" s="76">
        <f t="shared" si="96"/>
        <v>8.7187975555508584E-2</v>
      </c>
      <c r="AW43" s="26">
        <v>0.62</v>
      </c>
      <c r="AX43" s="20">
        <v>6.6000000000000003E-2</v>
      </c>
      <c r="AY43" s="20">
        <v>1.4590000000000001</v>
      </c>
      <c r="AZ43" s="19">
        <f t="shared" si="97"/>
        <v>1.0335254510728491</v>
      </c>
      <c r="BA43" s="19">
        <f t="shared" si="98"/>
        <v>0.43583800172054932</v>
      </c>
      <c r="BB43" s="19">
        <f t="shared" si="99"/>
        <v>3.4867040137643945</v>
      </c>
      <c r="BC43" s="19">
        <f t="shared" si="100"/>
        <v>3.922542015484944</v>
      </c>
      <c r="BD43" s="36">
        <f t="shared" si="101"/>
        <v>0.42331205889731621</v>
      </c>
      <c r="BE43" s="17">
        <f t="shared" si="122"/>
        <v>30.703789678144535</v>
      </c>
      <c r="BF43" s="76">
        <f t="shared" si="103"/>
        <v>0.11355940261166809</v>
      </c>
      <c r="BG43" s="26">
        <v>0.59750000000000003</v>
      </c>
      <c r="BH43" s="20">
        <v>6.4000000000000001E-2</v>
      </c>
      <c r="BI43" s="20">
        <v>1.242</v>
      </c>
      <c r="BJ43" s="19">
        <f t="shared" si="104"/>
        <v>0.87980713518333009</v>
      </c>
      <c r="BK43" s="19">
        <f t="shared" si="105"/>
        <v>0.29332571829013826</v>
      </c>
      <c r="BL43" s="19">
        <f t="shared" si="106"/>
        <v>2.9332571829013823</v>
      </c>
      <c r="BM43" s="19">
        <f t="shared" si="107"/>
        <v>3.2265829011915206</v>
      </c>
      <c r="BN43" s="36">
        <f t="shared" si="108"/>
        <v>0.37182561055891278</v>
      </c>
      <c r="BO43" s="17">
        <f t="shared" si="123"/>
        <v>30.086972474788958</v>
      </c>
      <c r="BP43" s="76">
        <f t="shared" si="110"/>
        <v>9.7492600339209021E-2</v>
      </c>
      <c r="BQ43" s="26">
        <v>0.52880000000000005</v>
      </c>
      <c r="BR43" s="20">
        <v>4.2000000000000003E-2</v>
      </c>
      <c r="BS43" s="20">
        <v>1.2130000000000001</v>
      </c>
      <c r="BT43" s="19">
        <f t="shared" si="111"/>
        <v>0.85926413444233452</v>
      </c>
      <c r="BU43" s="19">
        <f t="shared" si="112"/>
        <v>0.21914704885670944</v>
      </c>
      <c r="BV43" s="19">
        <f t="shared" si="113"/>
        <v>2.6297645862805132</v>
      </c>
      <c r="BW43" s="19">
        <f t="shared" si="114"/>
        <v>2.8489116351372226</v>
      </c>
      <c r="BX43" s="36">
        <f t="shared" si="115"/>
        <v>0.27929828711559773</v>
      </c>
      <c r="BY43" s="17">
        <f t="shared" si="124"/>
        <v>28.203623947209913</v>
      </c>
      <c r="BZ43" s="76">
        <f t="shared" si="117"/>
        <v>9.3242080918493689E-2</v>
      </c>
    </row>
    <row r="44" spans="2:78" ht="20.100000000000001" customHeight="1" thickBot="1">
      <c r="B44" s="13" t="s">
        <v>16</v>
      </c>
      <c r="C44" s="14">
        <f>1/(2*PI())*SQRT($C$2/(C41+C42))</f>
        <v>1.4116730250672471</v>
      </c>
      <c r="D44" s="2"/>
      <c r="E44" s="38">
        <v>44</v>
      </c>
      <c r="F44" s="20">
        <f t="shared" si="66"/>
        <v>0.87460000000000004</v>
      </c>
      <c r="G44" s="20">
        <f t="shared" si="67"/>
        <v>6.9690502494374851</v>
      </c>
      <c r="H44" s="29">
        <f t="shared" si="68"/>
        <v>78221.267605633795</v>
      </c>
      <c r="I44" s="26">
        <v>1.3549</v>
      </c>
      <c r="J44" s="20">
        <v>3.2000000000000001E-2</v>
      </c>
      <c r="K44" s="20">
        <v>1.3919999999999999</v>
      </c>
      <c r="L44" s="19">
        <f t="shared" si="69"/>
        <v>0.98606403556779021</v>
      </c>
      <c r="M44" s="19">
        <f t="shared" si="70"/>
        <v>1.8946285964490552</v>
      </c>
      <c r="N44" s="19">
        <f t="shared" si="71"/>
        <v>0</v>
      </c>
      <c r="O44" s="19">
        <f t="shared" si="72"/>
        <v>1.8946285964490552</v>
      </c>
      <c r="P44" s="36">
        <f t="shared" si="73"/>
        <v>0</v>
      </c>
      <c r="Q44" s="17">
        <f t="shared" si="118"/>
        <v>58.517766130312388</v>
      </c>
      <c r="R44" s="76">
        <f t="shared" si="75"/>
        <v>0</v>
      </c>
      <c r="S44" s="26">
        <v>1.1305000000000001</v>
      </c>
      <c r="T44" s="20">
        <v>5.0999999999999997E-2</v>
      </c>
      <c r="U44" s="20">
        <v>1.377</v>
      </c>
      <c r="V44" s="19">
        <f t="shared" si="76"/>
        <v>0.97543834552934416</v>
      </c>
      <c r="W44" s="19">
        <f t="shared" si="77"/>
        <v>1.2907440917706883</v>
      </c>
      <c r="X44" s="19">
        <f t="shared" si="78"/>
        <v>2.5814881835413765</v>
      </c>
      <c r="Y44" s="19">
        <f t="shared" si="79"/>
        <v>3.872232275312065</v>
      </c>
      <c r="Z44" s="36">
        <f t="shared" si="80"/>
        <v>7.2842389925346071E-2</v>
      </c>
      <c r="AA44" s="17">
        <f t="shared" si="119"/>
        <v>51.438469823426786</v>
      </c>
      <c r="AB44" s="76">
        <f t="shared" si="82"/>
        <v>5.0185944340935297E-2</v>
      </c>
      <c r="AC44" s="26">
        <v>0.83199999999999996</v>
      </c>
      <c r="AD44" s="20">
        <v>8.2000000000000003E-2</v>
      </c>
      <c r="AE44" s="20">
        <v>1.357</v>
      </c>
      <c r="AF44" s="19">
        <f t="shared" si="83"/>
        <v>0.96127075881141621</v>
      </c>
      <c r="AG44" s="19">
        <f t="shared" si="84"/>
        <v>0.67894951092656175</v>
      </c>
      <c r="AH44" s="19">
        <f t="shared" si="85"/>
        <v>2.715798043706247</v>
      </c>
      <c r="AI44" s="19">
        <f t="shared" si="86"/>
        <v>3.3947475546328088</v>
      </c>
      <c r="AJ44" s="36">
        <f t="shared" si="87"/>
        <v>0.22748338033512769</v>
      </c>
      <c r="AK44" s="17">
        <f t="shared" si="120"/>
        <v>42.021491447288859</v>
      </c>
      <c r="AL44" s="76">
        <f t="shared" si="89"/>
        <v>6.4628787560120374E-2</v>
      </c>
      <c r="AM44" s="26">
        <v>0.62039999999999995</v>
      </c>
      <c r="AN44" s="20">
        <v>9.1999999999999998E-2</v>
      </c>
      <c r="AO44" s="20">
        <v>1.391</v>
      </c>
      <c r="AP44" s="19">
        <f t="shared" si="90"/>
        <v>0.98535565623189381</v>
      </c>
      <c r="AQ44" s="19">
        <f t="shared" si="91"/>
        <v>0.39666964743296229</v>
      </c>
      <c r="AR44" s="19">
        <f t="shared" si="92"/>
        <v>2.3800178845977737</v>
      </c>
      <c r="AS44" s="19">
        <f t="shared" si="93"/>
        <v>2.7766875320307358</v>
      </c>
      <c r="AT44" s="36">
        <f t="shared" si="94"/>
        <v>0.40226242909277132</v>
      </c>
      <c r="AU44" s="17">
        <f t="shared" si="121"/>
        <v>35.346005268425252</v>
      </c>
      <c r="AV44" s="76">
        <f t="shared" si="96"/>
        <v>6.7334847786147262E-2</v>
      </c>
      <c r="AW44" s="26">
        <v>0.55520000000000003</v>
      </c>
      <c r="AX44" s="20">
        <v>9.0999999999999998E-2</v>
      </c>
      <c r="AY44" s="20">
        <v>1.4139999999999999</v>
      </c>
      <c r="AZ44" s="19">
        <f t="shared" si="97"/>
        <v>1.001648380957511</v>
      </c>
      <c r="BA44" s="19">
        <f t="shared" si="98"/>
        <v>0.32826823926162452</v>
      </c>
      <c r="BB44" s="19">
        <f t="shared" si="99"/>
        <v>2.6261459140929961</v>
      </c>
      <c r="BC44" s="19">
        <f t="shared" si="100"/>
        <v>2.9544141533546204</v>
      </c>
      <c r="BD44" s="36">
        <f t="shared" si="101"/>
        <v>0.54820921610759232</v>
      </c>
      <c r="BE44" s="17">
        <f t="shared" si="122"/>
        <v>33.289097428813214</v>
      </c>
      <c r="BF44" s="76">
        <f t="shared" si="103"/>
        <v>7.8889069302910828E-2</v>
      </c>
      <c r="BG44" s="26">
        <v>0.45440000000000003</v>
      </c>
      <c r="BH44" s="20">
        <v>6.3E-2</v>
      </c>
      <c r="BI44" s="20">
        <v>1.407</v>
      </c>
      <c r="BJ44" s="19">
        <f t="shared" si="104"/>
        <v>0.99668972560623625</v>
      </c>
      <c r="BK44" s="19">
        <f t="shared" si="105"/>
        <v>0.21771882017222899</v>
      </c>
      <c r="BL44" s="19">
        <f t="shared" si="106"/>
        <v>2.1771882017222901</v>
      </c>
      <c r="BM44" s="19">
        <f t="shared" si="107"/>
        <v>2.394907021894519</v>
      </c>
      <c r="BN44" s="36">
        <f t="shared" si="108"/>
        <v>0.46972630148360628</v>
      </c>
      <c r="BO44" s="17">
        <f t="shared" si="123"/>
        <v>30.10909267064001</v>
      </c>
      <c r="BP44" s="76">
        <f t="shared" si="110"/>
        <v>7.2309990391882878E-2</v>
      </c>
      <c r="BQ44" s="26">
        <v>0.3503</v>
      </c>
      <c r="BR44" s="20">
        <v>6.9000000000000006E-2</v>
      </c>
      <c r="BS44" s="20">
        <v>1.3879999999999999</v>
      </c>
      <c r="BT44" s="19">
        <f t="shared" si="111"/>
        <v>0.9832305182242046</v>
      </c>
      <c r="BU44" s="19">
        <f t="shared" si="112"/>
        <v>0.12591873115660762</v>
      </c>
      <c r="BV44" s="19">
        <f t="shared" si="113"/>
        <v>1.5110247738792915</v>
      </c>
      <c r="BW44" s="19">
        <f t="shared" si="114"/>
        <v>1.6369435050358991</v>
      </c>
      <c r="BX44" s="36">
        <f t="shared" si="115"/>
        <v>0.60079374586403822</v>
      </c>
      <c r="BY44" s="17">
        <f t="shared" si="124"/>
        <v>26.824980613836125</v>
      </c>
      <c r="BZ44" s="76">
        <f t="shared" si="117"/>
        <v>5.6329016435520407E-2</v>
      </c>
    </row>
    <row r="45" spans="2:78" ht="20.100000000000001" customHeight="1">
      <c r="B45" s="2"/>
      <c r="C45" s="2"/>
      <c r="D45" s="2"/>
      <c r="E45" s="38">
        <v>46</v>
      </c>
      <c r="F45" s="20">
        <f t="shared" si="66"/>
        <v>0.91460000000000008</v>
      </c>
      <c r="G45" s="20">
        <f t="shared" si="67"/>
        <v>7.2877811092333911</v>
      </c>
      <c r="H45" s="29">
        <f t="shared" si="68"/>
        <v>81798.732394366205</v>
      </c>
      <c r="I45" s="26">
        <v>1.4686999999999999</v>
      </c>
      <c r="J45" s="20">
        <v>4.3999999999999997E-2</v>
      </c>
      <c r="K45" s="20">
        <v>1.4</v>
      </c>
      <c r="L45" s="19">
        <f t="shared" si="69"/>
        <v>0.99173107025496143</v>
      </c>
      <c r="M45" s="19">
        <f t="shared" si="70"/>
        <v>2.2519222554586413</v>
      </c>
      <c r="N45" s="19">
        <f t="shared" si="71"/>
        <v>0</v>
      </c>
      <c r="O45" s="19">
        <f t="shared" si="72"/>
        <v>2.2519222554586413</v>
      </c>
      <c r="P45" s="36">
        <f t="shared" si="73"/>
        <v>0</v>
      </c>
      <c r="Q45" s="17">
        <f t="shared" si="118"/>
        <v>71.025115902651024</v>
      </c>
      <c r="R45" s="76">
        <f t="shared" si="75"/>
        <v>0</v>
      </c>
      <c r="S45" s="26">
        <v>1.2425999999999999</v>
      </c>
      <c r="T45" s="20">
        <v>0.06</v>
      </c>
      <c r="U45" s="20">
        <v>1.3859999999999999</v>
      </c>
      <c r="V45" s="19">
        <f t="shared" si="76"/>
        <v>0.98181375955241179</v>
      </c>
      <c r="W45" s="19">
        <f t="shared" si="77"/>
        <v>1.5798661389578998</v>
      </c>
      <c r="X45" s="19">
        <f t="shared" si="78"/>
        <v>3.1597322779157997</v>
      </c>
      <c r="Y45" s="19">
        <f t="shared" si="79"/>
        <v>4.7395984168736991</v>
      </c>
      <c r="Z45" s="36">
        <f t="shared" si="80"/>
        <v>8.6820811476204851E-2</v>
      </c>
      <c r="AA45" s="17">
        <f t="shared" si="119"/>
        <v>62.868068762106802</v>
      </c>
      <c r="AB45" s="76">
        <f t="shared" si="82"/>
        <v>5.0259731850078745E-2</v>
      </c>
      <c r="AC45" s="26">
        <v>0.99939999999999996</v>
      </c>
      <c r="AD45" s="20">
        <v>4.3999999999999997E-2</v>
      </c>
      <c r="AE45" s="20">
        <v>1.3620000000000001</v>
      </c>
      <c r="AF45" s="19">
        <f t="shared" si="83"/>
        <v>0.96481265549089823</v>
      </c>
      <c r="AG45" s="19">
        <f t="shared" si="84"/>
        <v>0.98687929461664725</v>
      </c>
      <c r="AH45" s="19">
        <f t="shared" si="85"/>
        <v>3.947517178466589</v>
      </c>
      <c r="AI45" s="19">
        <f t="shared" si="86"/>
        <v>4.9343964730832361</v>
      </c>
      <c r="AJ45" s="36">
        <f t="shared" si="87"/>
        <v>0.12296542553583072</v>
      </c>
      <c r="AK45" s="17">
        <f t="shared" si="120"/>
        <v>54.094102089924789</v>
      </c>
      <c r="AL45" s="76">
        <f t="shared" si="89"/>
        <v>7.2975001450330521E-2</v>
      </c>
      <c r="AM45" s="26">
        <v>0.84109999999999996</v>
      </c>
      <c r="AN45" s="20">
        <v>0.111</v>
      </c>
      <c r="AO45" s="20">
        <v>1.363</v>
      </c>
      <c r="AP45" s="19">
        <f t="shared" si="90"/>
        <v>0.96552103482679463</v>
      </c>
      <c r="AQ45" s="19">
        <f t="shared" si="91"/>
        <v>0.70003234899407762</v>
      </c>
      <c r="AR45" s="19">
        <f t="shared" si="92"/>
        <v>4.2001940939644653</v>
      </c>
      <c r="AS45" s="19">
        <f t="shared" si="93"/>
        <v>4.9002264429585427</v>
      </c>
      <c r="AT45" s="36">
        <f t="shared" si="94"/>
        <v>0.46599587778429724</v>
      </c>
      <c r="AU45" s="17">
        <f t="shared" si="121"/>
        <v>48.383086776576064</v>
      </c>
      <c r="AV45" s="76">
        <f t="shared" si="96"/>
        <v>8.6811205604970312E-2</v>
      </c>
      <c r="AW45" s="26">
        <v>0.64890000000000003</v>
      </c>
      <c r="AX45" s="20">
        <v>8.8999999999999996E-2</v>
      </c>
      <c r="AY45" s="20">
        <v>1.34</v>
      </c>
      <c r="AZ45" s="19">
        <f t="shared" si="97"/>
        <v>0.94922831010117747</v>
      </c>
      <c r="BA45" s="19">
        <f t="shared" si="98"/>
        <v>0.40271358200383028</v>
      </c>
      <c r="BB45" s="19">
        <f t="shared" si="99"/>
        <v>3.2217086560306423</v>
      </c>
      <c r="BC45" s="19">
        <f t="shared" si="100"/>
        <v>3.6244222380344726</v>
      </c>
      <c r="BD45" s="36">
        <f t="shared" si="101"/>
        <v>0.48151045841892914</v>
      </c>
      <c r="BE45" s="17">
        <f t="shared" si="122"/>
        <v>41.449055549629584</v>
      </c>
      <c r="BF45" s="76">
        <f t="shared" si="103"/>
        <v>7.7726949705116594E-2</v>
      </c>
      <c r="BG45" s="26">
        <v>0.32150000000000001</v>
      </c>
      <c r="BH45" s="20">
        <v>7.0999999999999994E-2</v>
      </c>
      <c r="BI45" s="20">
        <v>1.4630000000000001</v>
      </c>
      <c r="BJ45" s="19">
        <f t="shared" si="104"/>
        <v>1.0363589684164347</v>
      </c>
      <c r="BK45" s="19">
        <f t="shared" si="105"/>
        <v>0.11783701665133779</v>
      </c>
      <c r="BL45" s="19">
        <f t="shared" si="106"/>
        <v>1.1783701665133779</v>
      </c>
      <c r="BM45" s="19">
        <f t="shared" si="107"/>
        <v>1.2962071831647157</v>
      </c>
      <c r="BN45" s="36">
        <f t="shared" si="108"/>
        <v>0.57235190816527959</v>
      </c>
      <c r="BO45" s="17">
        <f t="shared" si="123"/>
        <v>29.637391534529293</v>
      </c>
      <c r="BP45" s="76">
        <f t="shared" si="110"/>
        <v>3.9759577530313617E-2</v>
      </c>
      <c r="BQ45" s="26">
        <v>0.26419999999999999</v>
      </c>
      <c r="BR45" s="20">
        <v>5.1999999999999998E-2</v>
      </c>
      <c r="BS45" s="20">
        <v>1.5269999999999999</v>
      </c>
      <c r="BT45" s="19">
        <f t="shared" si="111"/>
        <v>1.0816952459138043</v>
      </c>
      <c r="BU45" s="19">
        <f t="shared" si="112"/>
        <v>8.6691163667412752E-2</v>
      </c>
      <c r="BV45" s="19">
        <f t="shared" si="113"/>
        <v>1.040293964008953</v>
      </c>
      <c r="BW45" s="19">
        <f t="shared" si="114"/>
        <v>1.1269851276763658</v>
      </c>
      <c r="BX45" s="36">
        <f t="shared" si="115"/>
        <v>0.54799777844280684</v>
      </c>
      <c r="BY45" s="17">
        <f t="shared" si="124"/>
        <v>27.570169946058773</v>
      </c>
      <c r="BZ45" s="76">
        <f t="shared" si="117"/>
        <v>3.7732591639597989E-2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66"/>
        <v>0.9546</v>
      </c>
      <c r="G46" s="20">
        <f t="shared" si="67"/>
        <v>7.606511969029297</v>
      </c>
      <c r="H46" s="29">
        <f t="shared" si="68"/>
        <v>85376.1971830986</v>
      </c>
      <c r="I46" s="22">
        <v>1.4953000000000001</v>
      </c>
      <c r="J46" s="19">
        <v>4.1000000000000002E-2</v>
      </c>
      <c r="K46" s="19">
        <v>1.415</v>
      </c>
      <c r="L46" s="19">
        <f t="shared" si="69"/>
        <v>1.0023567602934076</v>
      </c>
      <c r="M46" s="19">
        <f t="shared" si="70"/>
        <v>2.3845184014731826</v>
      </c>
      <c r="N46" s="19">
        <f t="shared" si="71"/>
        <v>0</v>
      </c>
      <c r="O46" s="19">
        <f t="shared" si="72"/>
        <v>2.3845184014731826</v>
      </c>
      <c r="P46" s="36">
        <f t="shared" si="73"/>
        <v>0</v>
      </c>
      <c r="Q46" s="17">
        <f t="shared" si="118"/>
        <v>81.848610555237926</v>
      </c>
      <c r="R46" s="76">
        <f t="shared" si="75"/>
        <v>0</v>
      </c>
      <c r="S46" s="22">
        <v>1.2616000000000001</v>
      </c>
      <c r="T46" s="19">
        <v>4.9000000000000002E-2</v>
      </c>
      <c r="U46" s="19">
        <v>1.399</v>
      </c>
      <c r="V46" s="19">
        <f t="shared" si="76"/>
        <v>0.99102269091906503</v>
      </c>
      <c r="W46" s="19">
        <f t="shared" si="77"/>
        <v>1.6592427227064777</v>
      </c>
      <c r="X46" s="19">
        <f t="shared" si="78"/>
        <v>3.3184854454129553</v>
      </c>
      <c r="Y46" s="19">
        <f t="shared" si="79"/>
        <v>4.977728168119433</v>
      </c>
      <c r="Z46" s="36">
        <f t="shared" si="80"/>
        <v>7.2239983607982033E-2</v>
      </c>
      <c r="AA46" s="17">
        <f t="shared" si="119"/>
        <v>72.262072046362519</v>
      </c>
      <c r="AB46" s="76">
        <f t="shared" si="82"/>
        <v>4.5922921270287589E-2</v>
      </c>
      <c r="AC46" s="22">
        <v>1.0987</v>
      </c>
      <c r="AD46" s="19">
        <v>3.3000000000000002E-2</v>
      </c>
      <c r="AE46" s="19">
        <v>1.381</v>
      </c>
      <c r="AF46" s="19">
        <f t="shared" si="83"/>
        <v>0.97827186287292978</v>
      </c>
      <c r="AG46" s="19">
        <f t="shared" si="84"/>
        <v>1.2262435558857374</v>
      </c>
      <c r="AH46" s="19">
        <f t="shared" si="85"/>
        <v>4.9049742235429497</v>
      </c>
      <c r="AI46" s="19">
        <f t="shared" si="86"/>
        <v>6.1312177794286873</v>
      </c>
      <c r="AJ46" s="36">
        <f t="shared" si="87"/>
        <v>9.4815081446992813E-2</v>
      </c>
      <c r="AK46" s="17">
        <f t="shared" si="120"/>
        <v>65.57979937586272</v>
      </c>
      <c r="AL46" s="76">
        <f t="shared" si="89"/>
        <v>7.4793980314436168E-2</v>
      </c>
      <c r="AM46" s="26">
        <v>0.99080000000000001</v>
      </c>
      <c r="AN46" s="20">
        <v>2.5000000000000001E-2</v>
      </c>
      <c r="AO46" s="20">
        <v>1.363</v>
      </c>
      <c r="AP46" s="19">
        <f t="shared" si="90"/>
        <v>0.96552103482679463</v>
      </c>
      <c r="AQ46" s="19">
        <f t="shared" si="91"/>
        <v>0.97139270889935059</v>
      </c>
      <c r="AR46" s="19">
        <f t="shared" si="92"/>
        <v>5.8283562533961035</v>
      </c>
      <c r="AS46" s="19">
        <f t="shared" si="93"/>
        <v>6.7997489622954541</v>
      </c>
      <c r="AT46" s="36">
        <f t="shared" si="94"/>
        <v>0.10495402652799486</v>
      </c>
      <c r="AU46" s="17">
        <f t="shared" si="121"/>
        <v>61.153665421615152</v>
      </c>
      <c r="AV46" s="76">
        <f t="shared" si="96"/>
        <v>9.5306736124700614E-2</v>
      </c>
      <c r="AW46" s="26">
        <v>0.91779999999999995</v>
      </c>
      <c r="AX46" s="20">
        <v>1.9E-2</v>
      </c>
      <c r="AY46" s="20">
        <v>1.355</v>
      </c>
      <c r="AZ46" s="19">
        <f t="shared" si="97"/>
        <v>0.95985400013962341</v>
      </c>
      <c r="BA46" s="19">
        <f t="shared" si="98"/>
        <v>0.823769729235593</v>
      </c>
      <c r="BB46" s="19">
        <f t="shared" si="99"/>
        <v>6.590157833884744</v>
      </c>
      <c r="BC46" s="19">
        <f t="shared" si="100"/>
        <v>7.4139275631203372</v>
      </c>
      <c r="BD46" s="36">
        <f t="shared" si="101"/>
        <v>0.10510861474712013</v>
      </c>
      <c r="BE46" s="17">
        <f t="shared" si="122"/>
        <v>58.159154034589456</v>
      </c>
      <c r="BF46" s="76">
        <f t="shared" si="103"/>
        <v>0.11331247751584088</v>
      </c>
      <c r="BG46" s="22">
        <v>0.83089999999999997</v>
      </c>
      <c r="BH46" s="19">
        <v>2.5000000000000001E-2</v>
      </c>
      <c r="BI46" s="19">
        <v>1.343</v>
      </c>
      <c r="BJ46" s="19">
        <f t="shared" si="104"/>
        <v>0.95135344810886657</v>
      </c>
      <c r="BK46" s="19">
        <f t="shared" si="105"/>
        <v>0.6632552177187051</v>
      </c>
      <c r="BL46" s="19">
        <f t="shared" si="106"/>
        <v>6.6325521771870504</v>
      </c>
      <c r="BM46" s="19">
        <f t="shared" si="107"/>
        <v>7.2958073949057551</v>
      </c>
      <c r="BN46" s="36">
        <f t="shared" si="108"/>
        <v>0.16982755928678556</v>
      </c>
      <c r="BO46" s="17">
        <f t="shared" si="123"/>
        <v>54.594454862910922</v>
      </c>
      <c r="BP46" s="76">
        <f t="shared" si="110"/>
        <v>0.12148765279993509</v>
      </c>
      <c r="BQ46" s="22">
        <v>0.75739999999999996</v>
      </c>
      <c r="BR46" s="19">
        <v>2.3E-2</v>
      </c>
      <c r="BS46" s="19">
        <v>1.3320000000000001</v>
      </c>
      <c r="BT46" s="19">
        <f t="shared" si="111"/>
        <v>0.94356127541400625</v>
      </c>
      <c r="BU46" s="19">
        <f t="shared" si="112"/>
        <v>0.54211345094951968</v>
      </c>
      <c r="BV46" s="19">
        <f t="shared" si="113"/>
        <v>6.5053614113942357</v>
      </c>
      <c r="BW46" s="19">
        <f t="shared" si="114"/>
        <v>7.0474748623437558</v>
      </c>
      <c r="BX46" s="36">
        <f t="shared" si="115"/>
        <v>0.18443089161418538</v>
      </c>
      <c r="BY46" s="17">
        <f t="shared" si="124"/>
        <v>51.579433123919287</v>
      </c>
      <c r="BZ46" s="76">
        <f t="shared" si="117"/>
        <v>0.12612316610314703</v>
      </c>
    </row>
    <row r="47" spans="2:78" ht="20.100000000000001" customHeight="1">
      <c r="B47" s="2"/>
      <c r="C47" s="2"/>
      <c r="D47" s="2"/>
      <c r="E47" s="38">
        <v>50</v>
      </c>
      <c r="F47" s="20">
        <f t="shared" si="66"/>
        <v>0.99460000000000004</v>
      </c>
      <c r="G47" s="20">
        <f t="shared" si="67"/>
        <v>7.9252428288252039</v>
      </c>
      <c r="H47" s="29">
        <f t="shared" si="68"/>
        <v>88953.661971830996</v>
      </c>
      <c r="I47" s="22">
        <v>1.4406000000000001</v>
      </c>
      <c r="J47" s="19">
        <v>0.06</v>
      </c>
      <c r="K47" s="19">
        <v>1.425</v>
      </c>
      <c r="L47" s="19">
        <f t="shared" si="69"/>
        <v>1.0094405536523714</v>
      </c>
      <c r="M47" s="19">
        <f t="shared" si="70"/>
        <v>2.2446450837562653</v>
      </c>
      <c r="N47" s="19">
        <f t="shared" si="71"/>
        <v>0</v>
      </c>
      <c r="O47" s="19">
        <f t="shared" si="72"/>
        <v>2.2446450837562653</v>
      </c>
      <c r="P47" s="36">
        <f t="shared" si="73"/>
        <v>0</v>
      </c>
      <c r="Q47" s="17">
        <f t="shared" si="118"/>
        <v>90.036832979077872</v>
      </c>
      <c r="R47" s="76">
        <f t="shared" si="75"/>
        <v>0</v>
      </c>
      <c r="S47" s="22">
        <v>1.3031999999999999</v>
      </c>
      <c r="T47" s="19">
        <v>2.7E-2</v>
      </c>
      <c r="U47" s="19">
        <v>1.411</v>
      </c>
      <c r="V47" s="19">
        <f t="shared" si="76"/>
        <v>0.99952324294982187</v>
      </c>
      <c r="W47" s="19">
        <f t="shared" si="77"/>
        <v>1.8009734149144574</v>
      </c>
      <c r="X47" s="19">
        <f t="shared" si="78"/>
        <v>3.6019468298289148</v>
      </c>
      <c r="Y47" s="19">
        <f t="shared" si="79"/>
        <v>5.4029202447433722</v>
      </c>
      <c r="Z47" s="36">
        <f t="shared" si="80"/>
        <v>4.0491505220342866E-2</v>
      </c>
      <c r="AA47" s="17">
        <f t="shared" si="119"/>
        <v>83.661969096090488</v>
      </c>
      <c r="AB47" s="76">
        <f t="shared" si="82"/>
        <v>4.3053574625907691E-2</v>
      </c>
      <c r="AC47" s="22">
        <v>1.1676</v>
      </c>
      <c r="AD47" s="19">
        <v>0.02</v>
      </c>
      <c r="AE47" s="19">
        <v>1.3959999999999999</v>
      </c>
      <c r="AF47" s="19">
        <f t="shared" si="83"/>
        <v>0.98889755291137582</v>
      </c>
      <c r="AG47" s="19">
        <f t="shared" si="84"/>
        <v>1.4151098082911771</v>
      </c>
      <c r="AH47" s="19">
        <f t="shared" si="85"/>
        <v>5.6604392331647082</v>
      </c>
      <c r="AI47" s="19">
        <f t="shared" si="86"/>
        <v>7.0755490414558855</v>
      </c>
      <c r="AJ47" s="36">
        <f t="shared" si="87"/>
        <v>5.8718771074245377E-2</v>
      </c>
      <c r="AK47" s="17">
        <f t="shared" si="120"/>
        <v>77.370618713753601</v>
      </c>
      <c r="AL47" s="76">
        <f t="shared" si="89"/>
        <v>7.3160061626319842E-2</v>
      </c>
      <c r="AM47" s="22">
        <v>1.0825</v>
      </c>
      <c r="AN47" s="19">
        <v>1.9E-2</v>
      </c>
      <c r="AO47" s="19">
        <v>1.3879999999999999</v>
      </c>
      <c r="AP47" s="19">
        <f t="shared" si="90"/>
        <v>0.9832305182242046</v>
      </c>
      <c r="AQ47" s="19">
        <f t="shared" si="91"/>
        <v>1.2024468090715488</v>
      </c>
      <c r="AR47" s="19">
        <f t="shared" si="92"/>
        <v>7.2146808544292913</v>
      </c>
      <c r="AS47" s="19">
        <f t="shared" si="93"/>
        <v>8.4171276635008407</v>
      </c>
      <c r="AT47" s="36">
        <f t="shared" si="94"/>
        <v>8.2717979503019748E-2</v>
      </c>
      <c r="AU47" s="17">
        <f t="shared" si="121"/>
        <v>73.422285988555444</v>
      </c>
      <c r="AV47" s="76">
        <f t="shared" si="96"/>
        <v>9.8262819759573627E-2</v>
      </c>
      <c r="AW47" s="22">
        <v>0.99819999999999998</v>
      </c>
      <c r="AX47" s="19">
        <v>2.1999999999999999E-2</v>
      </c>
      <c r="AY47" s="19">
        <v>1.385</v>
      </c>
      <c r="AZ47" s="19">
        <f t="shared" si="97"/>
        <v>0.98110538021651539</v>
      </c>
      <c r="BA47" s="19">
        <f t="shared" si="98"/>
        <v>1.018042267929917</v>
      </c>
      <c r="BB47" s="19">
        <f t="shared" si="99"/>
        <v>8.1443381434393363</v>
      </c>
      <c r="BC47" s="19">
        <f t="shared" si="100"/>
        <v>9.162380411369254</v>
      </c>
      <c r="BD47" s="36">
        <f t="shared" si="101"/>
        <v>0.12715350870301126</v>
      </c>
      <c r="BE47" s="17">
        <f t="shared" si="122"/>
        <v>69.511070374757523</v>
      </c>
      <c r="BF47" s="76">
        <f t="shared" si="103"/>
        <v>0.11716605857930937</v>
      </c>
      <c r="BG47" s="22">
        <v>0.9133</v>
      </c>
      <c r="BH47" s="19">
        <v>2.1000000000000001E-2</v>
      </c>
      <c r="BI47" s="19">
        <v>1.371</v>
      </c>
      <c r="BJ47" s="19">
        <f t="shared" si="104"/>
        <v>0.97118806951396586</v>
      </c>
      <c r="BK47" s="19">
        <f t="shared" si="105"/>
        <v>0.835089372464076</v>
      </c>
      <c r="BL47" s="19">
        <f t="shared" si="106"/>
        <v>8.3508937246407591</v>
      </c>
      <c r="BM47" s="19">
        <f t="shared" si="107"/>
        <v>9.1859830971048346</v>
      </c>
      <c r="BN47" s="36">
        <f t="shared" si="108"/>
        <v>0.1486655487996352</v>
      </c>
      <c r="BO47" s="17">
        <f t="shared" si="123"/>
        <v>65.572016927409436</v>
      </c>
      <c r="BP47" s="76">
        <f t="shared" si="110"/>
        <v>0.12735453499753555</v>
      </c>
      <c r="BQ47" s="22">
        <v>0.83309999999999995</v>
      </c>
      <c r="BR47" s="19">
        <v>2.1999999999999999E-2</v>
      </c>
      <c r="BS47" s="19">
        <v>1.357</v>
      </c>
      <c r="BT47" s="19">
        <f t="shared" si="111"/>
        <v>0.96127075881141621</v>
      </c>
      <c r="BU47" s="19">
        <f t="shared" si="112"/>
        <v>0.68074599691044546</v>
      </c>
      <c r="BV47" s="19">
        <f t="shared" si="113"/>
        <v>8.1689519629253446</v>
      </c>
      <c r="BW47" s="19">
        <f t="shared" si="114"/>
        <v>8.8496979598357903</v>
      </c>
      <c r="BX47" s="36">
        <f t="shared" si="115"/>
        <v>0.18309637929412714</v>
      </c>
      <c r="BY47" s="17">
        <f t="shared" si="124"/>
        <v>61.851026509537604</v>
      </c>
      <c r="BZ47" s="76">
        <f t="shared" si="117"/>
        <v>0.13207463843248696</v>
      </c>
    </row>
    <row r="48" spans="2:78" ht="20.100000000000001" customHeight="1">
      <c r="B48" s="2"/>
      <c r="C48" s="2"/>
      <c r="D48" s="2"/>
      <c r="E48" s="38">
        <v>52</v>
      </c>
      <c r="F48" s="20">
        <f t="shared" si="66"/>
        <v>1.0346</v>
      </c>
      <c r="G48" s="20">
        <f t="shared" si="67"/>
        <v>8.2439736886211072</v>
      </c>
      <c r="H48" s="29">
        <f t="shared" si="68"/>
        <v>92531.126760563377</v>
      </c>
      <c r="I48" s="26">
        <v>1.444</v>
      </c>
      <c r="J48" s="20">
        <v>4.2000000000000003E-2</v>
      </c>
      <c r="K48" s="19">
        <v>1.4390000000000001</v>
      </c>
      <c r="L48" s="19">
        <f t="shared" si="69"/>
        <v>1.019357864354921</v>
      </c>
      <c r="M48" s="19">
        <f t="shared" si="70"/>
        <v>2.2997843075066222</v>
      </c>
      <c r="N48" s="19">
        <f t="shared" si="71"/>
        <v>0</v>
      </c>
      <c r="O48" s="19">
        <f t="shared" si="72"/>
        <v>2.2997843075066222</v>
      </c>
      <c r="P48" s="36">
        <f t="shared" si="73"/>
        <v>0</v>
      </c>
      <c r="Q48" s="17">
        <f t="shared" si="118"/>
        <v>101.52020860560334</v>
      </c>
      <c r="R48" s="76">
        <f t="shared" si="75"/>
        <v>0</v>
      </c>
      <c r="S48" s="26">
        <v>1.3008999999999999</v>
      </c>
      <c r="T48" s="20">
        <v>1.7999999999999999E-2</v>
      </c>
      <c r="U48" s="19">
        <v>1.4219999999999999</v>
      </c>
      <c r="V48" s="19">
        <f t="shared" si="76"/>
        <v>1.0073154156446822</v>
      </c>
      <c r="W48" s="19">
        <f t="shared" si="77"/>
        <v>1.8227124166482891</v>
      </c>
      <c r="X48" s="19">
        <f t="shared" si="78"/>
        <v>3.6454248332965782</v>
      </c>
      <c r="Y48" s="19">
        <f t="shared" si="79"/>
        <v>5.4681372499448671</v>
      </c>
      <c r="Z48" s="36">
        <f t="shared" si="80"/>
        <v>2.7416867149080513E-2</v>
      </c>
      <c r="AA48" s="17">
        <f t="shared" si="119"/>
        <v>94.047193249913093</v>
      </c>
      <c r="AB48" s="76">
        <f t="shared" si="82"/>
        <v>3.8761654732316499E-2</v>
      </c>
      <c r="AC48" s="26">
        <v>1.1933</v>
      </c>
      <c r="AD48" s="20">
        <v>2.1000000000000001E-2</v>
      </c>
      <c r="AE48" s="19">
        <v>1.413</v>
      </c>
      <c r="AF48" s="19">
        <f t="shared" si="83"/>
        <v>1.0009400016216148</v>
      </c>
      <c r="AG48" s="19">
        <f t="shared" si="84"/>
        <v>1.5143098136833095</v>
      </c>
      <c r="AH48" s="19">
        <f t="shared" si="85"/>
        <v>6.0572392547332381</v>
      </c>
      <c r="AI48" s="19">
        <f t="shared" si="86"/>
        <v>7.5715490684165481</v>
      </c>
      <c r="AJ48" s="36">
        <f t="shared" si="87"/>
        <v>6.3165471726002773E-2</v>
      </c>
      <c r="AK48" s="17">
        <f t="shared" si="120"/>
        <v>88.42807059252479</v>
      </c>
      <c r="AL48" s="76">
        <f t="shared" si="89"/>
        <v>6.8499054815352747E-2</v>
      </c>
      <c r="AM48" s="22">
        <v>1.1177999999999999</v>
      </c>
      <c r="AN48" s="19">
        <v>1.9E-2</v>
      </c>
      <c r="AO48" s="19">
        <v>1.415</v>
      </c>
      <c r="AP48" s="19">
        <f t="shared" si="90"/>
        <v>1.0023567602934076</v>
      </c>
      <c r="AQ48" s="19">
        <f t="shared" si="91"/>
        <v>1.3325153548595086</v>
      </c>
      <c r="AR48" s="19">
        <f t="shared" si="92"/>
        <v>7.99509212915705</v>
      </c>
      <c r="AS48" s="19">
        <f t="shared" si="93"/>
        <v>9.3276074840165588</v>
      </c>
      <c r="AT48" s="36">
        <f t="shared" si="94"/>
        <v>8.5967414453256064E-2</v>
      </c>
      <c r="AU48" s="17">
        <f t="shared" si="121"/>
        <v>84.485284713037601</v>
      </c>
      <c r="AV48" s="76">
        <f t="shared" si="96"/>
        <v>9.4632954795774785E-2</v>
      </c>
      <c r="AW48" s="26">
        <v>1.0487</v>
      </c>
      <c r="AX48" s="20">
        <v>1.7000000000000001E-2</v>
      </c>
      <c r="AY48" s="19">
        <v>1.411</v>
      </c>
      <c r="AZ48" s="19">
        <f t="shared" si="97"/>
        <v>0.99952324294982187</v>
      </c>
      <c r="BA48" s="19">
        <f t="shared" si="98"/>
        <v>1.166239362354841</v>
      </c>
      <c r="BB48" s="19">
        <f t="shared" si="99"/>
        <v>9.3299148988387284</v>
      </c>
      <c r="BC48" s="19">
        <f t="shared" si="100"/>
        <v>10.496154261193569</v>
      </c>
      <c r="BD48" s="36">
        <f t="shared" si="101"/>
        <v>0.1019786057401228</v>
      </c>
      <c r="BE48" s="17">
        <f t="shared" si="122"/>
        <v>80.87672174254007</v>
      </c>
      <c r="BF48" s="76">
        <f t="shared" si="103"/>
        <v>0.11535970669705468</v>
      </c>
      <c r="BG48" s="26">
        <v>0.97929999999999995</v>
      </c>
      <c r="BH48" s="20">
        <v>1.6E-2</v>
      </c>
      <c r="BI48" s="19">
        <v>1.401</v>
      </c>
      <c r="BJ48" s="19">
        <f t="shared" si="104"/>
        <v>0.99243944959085784</v>
      </c>
      <c r="BK48" s="19">
        <f t="shared" si="105"/>
        <v>1.002625882245098</v>
      </c>
      <c r="BL48" s="19">
        <f t="shared" si="106"/>
        <v>10.026258822450979</v>
      </c>
      <c r="BM48" s="19">
        <f t="shared" si="107"/>
        <v>11.028884704696077</v>
      </c>
      <c r="BN48" s="36">
        <f t="shared" si="108"/>
        <v>0.11828029181133562</v>
      </c>
      <c r="BO48" s="17">
        <f t="shared" si="123"/>
        <v>77.25249207318366</v>
      </c>
      <c r="BP48" s="76">
        <f t="shared" si="110"/>
        <v>0.12978557135675048</v>
      </c>
      <c r="BQ48" s="26">
        <v>0.89529999999999998</v>
      </c>
      <c r="BR48" s="20">
        <v>1.6E-2</v>
      </c>
      <c r="BS48" s="19">
        <v>1.389</v>
      </c>
      <c r="BT48" s="19">
        <f t="shared" si="111"/>
        <v>0.983938897560101</v>
      </c>
      <c r="BU48" s="19">
        <f t="shared" si="112"/>
        <v>0.82370706765321855</v>
      </c>
      <c r="BV48" s="19">
        <f t="shared" si="113"/>
        <v>9.8844848118386217</v>
      </c>
      <c r="BW48" s="19">
        <f t="shared" si="114"/>
        <v>10.70819187949184</v>
      </c>
      <c r="BX48" s="36">
        <f t="shared" si="115"/>
        <v>0.13951530545036681</v>
      </c>
      <c r="BY48" s="17">
        <f t="shared" si="124"/>
        <v>72.865816392694626</v>
      </c>
      <c r="BZ48" s="76">
        <f t="shared" si="117"/>
        <v>0.13565325005855036</v>
      </c>
    </row>
    <row r="49" spans="2:78" ht="20.100000000000001" customHeight="1">
      <c r="B49" s="15"/>
      <c r="C49" s="2"/>
      <c r="D49" s="2"/>
      <c r="E49" s="38">
        <v>54</v>
      </c>
      <c r="F49" s="20">
        <f t="shared" si="66"/>
        <v>1.0746</v>
      </c>
      <c r="G49" s="20">
        <f t="shared" si="67"/>
        <v>8.562704548417015</v>
      </c>
      <c r="H49" s="29">
        <f t="shared" si="68"/>
        <v>96108.591549295772</v>
      </c>
      <c r="I49" s="22">
        <v>1.4996</v>
      </c>
      <c r="J49" s="19">
        <v>0.03</v>
      </c>
      <c r="K49" s="19">
        <v>1.45</v>
      </c>
      <c r="L49" s="19">
        <f t="shared" si="69"/>
        <v>1.0271500370497815</v>
      </c>
      <c r="M49" s="19">
        <f t="shared" si="70"/>
        <v>2.5183610855409415</v>
      </c>
      <c r="N49" s="19">
        <f t="shared" si="71"/>
        <v>0</v>
      </c>
      <c r="O49" s="19">
        <f t="shared" si="72"/>
        <v>2.5183610855409415</v>
      </c>
      <c r="P49" s="36">
        <f t="shared" si="73"/>
        <v>0</v>
      </c>
      <c r="Q49" s="17">
        <f t="shared" si="118"/>
        <v>117.00985884984948</v>
      </c>
      <c r="R49" s="76">
        <f t="shared" si="75"/>
        <v>0</v>
      </c>
      <c r="S49" s="22">
        <v>1.3524</v>
      </c>
      <c r="T49" s="19">
        <v>3.2000000000000001E-2</v>
      </c>
      <c r="U49" s="19">
        <v>1.4390000000000001</v>
      </c>
      <c r="V49" s="19">
        <f t="shared" si="76"/>
        <v>1.019357864354921</v>
      </c>
      <c r="W49" s="19">
        <f t="shared" si="77"/>
        <v>2.0172654203376053</v>
      </c>
      <c r="X49" s="19">
        <f t="shared" si="78"/>
        <v>4.0345308406752105</v>
      </c>
      <c r="Y49" s="19">
        <f t="shared" si="79"/>
        <v>6.0517962610128162</v>
      </c>
      <c r="Z49" s="36">
        <f t="shared" si="80"/>
        <v>4.9913462269452841E-2</v>
      </c>
      <c r="AA49" s="17">
        <f t="shared" si="119"/>
        <v>108.39621050883237</v>
      </c>
      <c r="AB49" s="76">
        <f t="shared" si="82"/>
        <v>3.7220220353980621E-2</v>
      </c>
      <c r="AC49" s="22">
        <v>1.252</v>
      </c>
      <c r="AD49" s="19">
        <v>1.6E-2</v>
      </c>
      <c r="AE49" s="19">
        <v>1.4379999999999999</v>
      </c>
      <c r="AF49" s="19">
        <f t="shared" si="83"/>
        <v>1.0186494850190246</v>
      </c>
      <c r="AG49" s="19">
        <f t="shared" si="84"/>
        <v>1.7264641384579511</v>
      </c>
      <c r="AH49" s="19">
        <f t="shared" si="85"/>
        <v>6.9058565538318044</v>
      </c>
      <c r="AI49" s="19">
        <f t="shared" si="86"/>
        <v>8.6323206922897562</v>
      </c>
      <c r="AJ49" s="36">
        <f t="shared" si="87"/>
        <v>4.9844113945391205E-2</v>
      </c>
      <c r="AK49" s="17">
        <f t="shared" si="120"/>
        <v>102.52114058058426</v>
      </c>
      <c r="AL49" s="76">
        <f t="shared" si="89"/>
        <v>6.7360317245042975E-2</v>
      </c>
      <c r="AM49" s="26">
        <v>1.1961999999999999</v>
      </c>
      <c r="AN49" s="20">
        <v>2.1000000000000001E-2</v>
      </c>
      <c r="AO49" s="19">
        <v>1.4379999999999999</v>
      </c>
      <c r="AP49" s="19">
        <f t="shared" si="90"/>
        <v>1.0186494850190246</v>
      </c>
      <c r="AQ49" s="19">
        <f t="shared" si="91"/>
        <v>1.5760010415149639</v>
      </c>
      <c r="AR49" s="19">
        <f t="shared" si="92"/>
        <v>9.456006249089782</v>
      </c>
      <c r="AS49" s="19">
        <f t="shared" si="93"/>
        <v>11.032007290604746</v>
      </c>
      <c r="AT49" s="36">
        <f t="shared" si="94"/>
        <v>9.8130599329988952E-2</v>
      </c>
      <c r="AU49" s="17">
        <f t="shared" si="121"/>
        <v>99.25591247305195</v>
      </c>
      <c r="AV49" s="76">
        <f t="shared" si="96"/>
        <v>9.5268946841399443E-2</v>
      </c>
      <c r="AW49" s="22">
        <v>1.1066</v>
      </c>
      <c r="AX49" s="19">
        <v>1.6E-2</v>
      </c>
      <c r="AY49" s="19">
        <v>1.43</v>
      </c>
      <c r="AZ49" s="19">
        <f t="shared" si="97"/>
        <v>1.0129824503318534</v>
      </c>
      <c r="BA49" s="19">
        <f t="shared" si="98"/>
        <v>1.3337810371429772</v>
      </c>
      <c r="BB49" s="19">
        <f t="shared" si="99"/>
        <v>10.670248297143818</v>
      </c>
      <c r="BC49" s="19">
        <f t="shared" si="100"/>
        <v>12.004029334286795</v>
      </c>
      <c r="BD49" s="36">
        <f t="shared" si="101"/>
        <v>9.858212573765765E-2</v>
      </c>
      <c r="BE49" s="17">
        <f t="shared" si="122"/>
        <v>94.012822178519784</v>
      </c>
      <c r="BF49" s="76">
        <f t="shared" si="103"/>
        <v>0.11349779795868925</v>
      </c>
      <c r="BG49" s="22">
        <v>1.0407999999999999</v>
      </c>
      <c r="BH49" s="19">
        <v>1.2999999999999999E-2</v>
      </c>
      <c r="BI49" s="19">
        <v>1.421</v>
      </c>
      <c r="BJ49" s="19">
        <f t="shared" si="104"/>
        <v>1.0066070363087858</v>
      </c>
      <c r="BK49" s="19">
        <f t="shared" si="105"/>
        <v>1.1650749236586957</v>
      </c>
      <c r="BL49" s="19">
        <f t="shared" si="106"/>
        <v>11.650749236586957</v>
      </c>
      <c r="BM49" s="19">
        <f t="shared" si="107"/>
        <v>12.815824160245652</v>
      </c>
      <c r="BN49" s="36">
        <f t="shared" si="108"/>
        <v>9.8866154519942781E-2</v>
      </c>
      <c r="BO49" s="17">
        <f t="shared" si="123"/>
        <v>90.162427743472733</v>
      </c>
      <c r="BP49" s="76">
        <f t="shared" si="110"/>
        <v>0.12921955994502829</v>
      </c>
      <c r="BQ49" s="22">
        <v>0.95669999999999999</v>
      </c>
      <c r="BR49" s="19">
        <v>1.7999999999999999E-2</v>
      </c>
      <c r="BS49" s="19">
        <v>1.411</v>
      </c>
      <c r="BT49" s="19">
        <f t="shared" si="111"/>
        <v>0.99952324294982187</v>
      </c>
      <c r="BU49" s="19">
        <f t="shared" si="112"/>
        <v>0.97059199995682488</v>
      </c>
      <c r="BV49" s="19">
        <f t="shared" si="113"/>
        <v>11.647103999481898</v>
      </c>
      <c r="BW49" s="19">
        <f t="shared" si="114"/>
        <v>12.617695999438723</v>
      </c>
      <c r="BX49" s="36">
        <f t="shared" si="115"/>
        <v>0.16196602088137146</v>
      </c>
      <c r="BY49" s="17">
        <f t="shared" si="124"/>
        <v>85.241178929073669</v>
      </c>
      <c r="BZ49" s="76">
        <f t="shared" si="117"/>
        <v>0.13663705905772447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66"/>
        <v>1.1146</v>
      </c>
      <c r="G50" s="21">
        <f t="shared" si="67"/>
        <v>8.881435408212921</v>
      </c>
      <c r="H50" s="30">
        <f t="shared" si="68"/>
        <v>99686.056338028182</v>
      </c>
      <c r="I50" s="27">
        <v>1.5671999999999999</v>
      </c>
      <c r="J50" s="21">
        <v>4.1000000000000002E-2</v>
      </c>
      <c r="K50" s="21">
        <v>1.462</v>
      </c>
      <c r="L50" s="19">
        <f t="shared" si="69"/>
        <v>1.0356505890805383</v>
      </c>
      <c r="M50" s="19">
        <f t="shared" si="70"/>
        <v>2.7962417974090306</v>
      </c>
      <c r="N50" s="19">
        <f t="shared" si="71"/>
        <v>0</v>
      </c>
      <c r="O50" s="19">
        <f t="shared" si="72"/>
        <v>2.7962417974090306</v>
      </c>
      <c r="P50" s="36">
        <f t="shared" si="73"/>
        <v>0</v>
      </c>
      <c r="Q50" s="17">
        <f>0.5926*0.5*$C$6*$F50^3*($C$7*I50*2+$C$7)*$C$8</f>
        <v>134.98279953818368</v>
      </c>
      <c r="R50" s="76">
        <f t="shared" si="75"/>
        <v>0</v>
      </c>
      <c r="S50" s="27">
        <v>1.4322999999999999</v>
      </c>
      <c r="T50" s="21">
        <v>2.5000000000000001E-2</v>
      </c>
      <c r="U50" s="21">
        <v>1.468</v>
      </c>
      <c r="V50" s="19">
        <f t="shared" si="76"/>
        <v>1.0399008650959167</v>
      </c>
      <c r="W50" s="19">
        <f t="shared" si="77"/>
        <v>2.3547848169129439</v>
      </c>
      <c r="X50" s="19">
        <f t="shared" si="78"/>
        <v>4.7095696338258879</v>
      </c>
      <c r="Y50" s="19">
        <f t="shared" si="79"/>
        <v>7.0643544507388318</v>
      </c>
      <c r="Z50" s="36">
        <f t="shared" si="80"/>
        <v>4.0582448816199365E-2</v>
      </c>
      <c r="AA50" s="17">
        <f>0.5926*0.5*$C$6*$F50^3*($C$7*S50*2+$C$7)*$C$8</f>
        <v>126.17417934773236</v>
      </c>
      <c r="AB50" s="76">
        <f t="shared" si="82"/>
        <v>3.7325938303481659E-2</v>
      </c>
      <c r="AC50" s="27">
        <v>1.3540000000000001</v>
      </c>
      <c r="AD50" s="21">
        <v>0.02</v>
      </c>
      <c r="AE50" s="21">
        <v>1.468</v>
      </c>
      <c r="AF50" s="19">
        <f t="shared" si="83"/>
        <v>1.0399008650959167</v>
      </c>
      <c r="AG50" s="19">
        <f t="shared" si="84"/>
        <v>2.1043625860601436</v>
      </c>
      <c r="AH50" s="19">
        <f t="shared" si="85"/>
        <v>8.4174503442405744</v>
      </c>
      <c r="AI50" s="19">
        <f t="shared" si="86"/>
        <v>10.521812930300719</v>
      </c>
      <c r="AJ50" s="36">
        <f t="shared" si="87"/>
        <v>6.4931918105918973E-2</v>
      </c>
      <c r="AK50" s="17">
        <f>0.5926*0.5*$C$6*$F50^3*($C$7*AC50*2+$C$7)*$C$8</f>
        <v>121.06139238767055</v>
      </c>
      <c r="AL50" s="76">
        <f t="shared" si="89"/>
        <v>6.9530427316461682E-2</v>
      </c>
      <c r="AM50" s="22">
        <v>1.2754000000000001</v>
      </c>
      <c r="AN50" s="19">
        <v>1.6E-2</v>
      </c>
      <c r="AO50" s="19">
        <v>1.462</v>
      </c>
      <c r="AP50" s="19">
        <f t="shared" si="90"/>
        <v>1.0356505890805383</v>
      </c>
      <c r="AQ50" s="19">
        <f t="shared" si="91"/>
        <v>1.8519049923740978</v>
      </c>
      <c r="AR50" s="19">
        <f t="shared" si="92"/>
        <v>11.111429954244587</v>
      </c>
      <c r="AS50" s="19">
        <f t="shared" si="93"/>
        <v>12.963334946618684</v>
      </c>
      <c r="AT50" s="36">
        <f t="shared" si="94"/>
        <v>7.728266901750766E-2</v>
      </c>
      <c r="AU50" s="17">
        <f>0.5926*0.5*$C$6*$F50^3*($C$7*AM50*2+$C$7)*$C$8</f>
        <v>115.92901620553954</v>
      </c>
      <c r="AV50" s="76">
        <f t="shared" si="96"/>
        <v>9.58468407473093E-2</v>
      </c>
      <c r="AW50" s="27">
        <v>1.1917</v>
      </c>
      <c r="AX50" s="21">
        <v>1.6E-2</v>
      </c>
      <c r="AY50" s="21">
        <v>1.4550000000000001</v>
      </c>
      <c r="AZ50" s="19">
        <f t="shared" si="97"/>
        <v>1.0306919337292635</v>
      </c>
      <c r="BA50" s="19">
        <f t="shared" si="98"/>
        <v>1.601367452293138</v>
      </c>
      <c r="BB50" s="19">
        <f t="shared" si="99"/>
        <v>12.810939618345104</v>
      </c>
      <c r="BC50" s="19">
        <f t="shared" si="100"/>
        <v>14.412307070638242</v>
      </c>
      <c r="BD50" s="36">
        <f t="shared" si="101"/>
        <v>0.1020591836959092</v>
      </c>
      <c r="BE50" s="17">
        <f>0.5926*0.5*$C$6*$F50^3*($C$7*AW50*2+$C$7)*$C$8</f>
        <v>110.46362324823208</v>
      </c>
      <c r="BF50" s="76">
        <f t="shared" si="103"/>
        <v>0.11597428403698624</v>
      </c>
      <c r="BG50" s="27">
        <v>1.1008</v>
      </c>
      <c r="BH50" s="21">
        <v>1.7000000000000001E-2</v>
      </c>
      <c r="BI50" s="21">
        <v>1.4450000000000001</v>
      </c>
      <c r="BJ50" s="19">
        <f t="shared" si="104"/>
        <v>1.0236081403702995</v>
      </c>
      <c r="BK50" s="19">
        <f t="shared" si="105"/>
        <v>1.3476703322886256</v>
      </c>
      <c r="BL50" s="19">
        <f t="shared" si="106"/>
        <v>13.476703322886255</v>
      </c>
      <c r="BM50" s="19">
        <f t="shared" si="107"/>
        <v>14.824373655174881</v>
      </c>
      <c r="BN50" s="36">
        <f t="shared" si="108"/>
        <v>0.13369056221374423</v>
      </c>
      <c r="BO50" s="17">
        <f>0.5926*0.5*$C$6*$F50^3*($C$7*BG50*2+$C$7)*$C$8</f>
        <v>104.52808896126378</v>
      </c>
      <c r="BP50" s="76">
        <f t="shared" si="110"/>
        <v>0.12892901283099586</v>
      </c>
      <c r="BQ50" s="27">
        <v>0.99360000000000004</v>
      </c>
      <c r="BR50" s="21">
        <v>1.7999999999999999E-2</v>
      </c>
      <c r="BS50" s="21">
        <v>1.4339999999999999</v>
      </c>
      <c r="BT50" s="19">
        <f t="shared" si="111"/>
        <v>1.015815967675439</v>
      </c>
      <c r="BU50" s="19">
        <f t="shared" si="112"/>
        <v>1.0813159279047655</v>
      </c>
      <c r="BV50" s="19">
        <f t="shared" si="113"/>
        <v>12.975791134857184</v>
      </c>
      <c r="BW50" s="19">
        <f t="shared" si="114"/>
        <v>14.057107062761951</v>
      </c>
      <c r="BX50" s="36">
        <f t="shared" si="115"/>
        <v>0.16728930923704829</v>
      </c>
      <c r="BY50" s="17">
        <f>0.5926*0.5*$C$6*$F50^3*($C$7*BQ50*2+$C$7)*$C$8</f>
        <v>97.528206941868802</v>
      </c>
      <c r="BZ50" s="76">
        <f t="shared" si="117"/>
        <v>0.13304654665281951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66"/>
        <v>1.1545999999999998</v>
      </c>
      <c r="G51" s="21">
        <f t="shared" si="67"/>
        <v>9.2001662680088252</v>
      </c>
      <c r="H51" s="30">
        <f t="shared" si="68"/>
        <v>103263.52112676055</v>
      </c>
      <c r="I51" s="27">
        <v>1.6144000000000001</v>
      </c>
      <c r="J51" s="21">
        <v>3.4000000000000002E-2</v>
      </c>
      <c r="K51" s="21">
        <v>1.488</v>
      </c>
      <c r="L51" s="19">
        <f t="shared" si="69"/>
        <v>1.0540684518138448</v>
      </c>
      <c r="M51" s="19">
        <f t="shared" si="70"/>
        <v>3.0736845358123142</v>
      </c>
      <c r="N51" s="19">
        <f t="shared" si="71"/>
        <v>0</v>
      </c>
      <c r="O51" s="19">
        <f t="shared" si="72"/>
        <v>3.0736845358123142</v>
      </c>
      <c r="P51" s="36">
        <f t="shared" si="73"/>
        <v>0</v>
      </c>
      <c r="Q51" s="17">
        <f t="shared" ref="Q51:Q55" si="125">0.5926*0.5*$C$6*$F51^3*($C$7*I51*2+$C$7)*$C$8</f>
        <v>153.46898763567492</v>
      </c>
      <c r="R51" s="76">
        <f t="shared" si="75"/>
        <v>0</v>
      </c>
      <c r="S51" s="27">
        <v>1.5629999999999999</v>
      </c>
      <c r="T51" s="21">
        <v>2.5000000000000001E-2</v>
      </c>
      <c r="U51" s="21">
        <v>1.496</v>
      </c>
      <c r="V51" s="19">
        <f t="shared" si="76"/>
        <v>1.059735486501016</v>
      </c>
      <c r="W51" s="19">
        <f t="shared" si="77"/>
        <v>2.9121401698425933</v>
      </c>
      <c r="X51" s="19">
        <f t="shared" si="78"/>
        <v>5.8242803396851865</v>
      </c>
      <c r="Y51" s="19">
        <f t="shared" si="79"/>
        <v>8.7364205095277789</v>
      </c>
      <c r="Z51" s="36">
        <f t="shared" si="80"/>
        <v>4.2145317068318144E-2</v>
      </c>
      <c r="AA51" s="17">
        <f t="shared" ref="AA51:AA55" si="126">0.5926*0.5*$C$6*$F51^3*($C$7*S51*2+$C$7)*$C$8</f>
        <v>149.73823377430824</v>
      </c>
      <c r="AB51" s="76">
        <f t="shared" si="82"/>
        <v>3.8896414047889641E-2</v>
      </c>
      <c r="AC51" s="27">
        <v>1.4023000000000001</v>
      </c>
      <c r="AD51" s="21">
        <v>5.2999999999999999E-2</v>
      </c>
      <c r="AE51" s="21">
        <v>1.49</v>
      </c>
      <c r="AF51" s="19">
        <f t="shared" si="83"/>
        <v>1.0554852104856376</v>
      </c>
      <c r="AG51" s="19">
        <f t="shared" si="84"/>
        <v>2.3253350445885532</v>
      </c>
      <c r="AH51" s="19">
        <f t="shared" si="85"/>
        <v>9.3013401783542129</v>
      </c>
      <c r="AI51" s="19">
        <f t="shared" si="86"/>
        <v>11.626675222942765</v>
      </c>
      <c r="AJ51" s="36">
        <f t="shared" si="87"/>
        <v>0.17726562728555201</v>
      </c>
      <c r="AK51" s="17">
        <f t="shared" ref="AK51:AK55" si="127">0.5926*0.5*$C$6*$F51^3*($C$7*AC51*2+$C$7)*$C$8</f>
        <v>138.07418425054124</v>
      </c>
      <c r="AL51" s="76">
        <f t="shared" si="89"/>
        <v>6.7364802688072031E-2</v>
      </c>
      <c r="AM51" s="27">
        <v>1.2838000000000001</v>
      </c>
      <c r="AN51" s="21">
        <v>1.9E-2</v>
      </c>
      <c r="AO51" s="21">
        <v>1.478</v>
      </c>
      <c r="AP51" s="19">
        <f t="shared" si="90"/>
        <v>1.0469846584548808</v>
      </c>
      <c r="AQ51" s="19">
        <f t="shared" si="91"/>
        <v>1.9176738350540727</v>
      </c>
      <c r="AR51" s="19">
        <f t="shared" si="92"/>
        <v>11.506043010324435</v>
      </c>
      <c r="AS51" s="19">
        <f t="shared" si="93"/>
        <v>13.423716845378507</v>
      </c>
      <c r="AT51" s="36">
        <f t="shared" si="94"/>
        <v>9.3792876122566926E-2</v>
      </c>
      <c r="AU51" s="17">
        <f t="shared" ref="AU51:AU55" si="128">0.5926*0.5*$C$6*$F51^3*($C$7*AM51*2+$C$7)*$C$8</f>
        <v>129.47312719661224</v>
      </c>
      <c r="AV51" s="76">
        <f t="shared" si="96"/>
        <v>8.8868194191771235E-2</v>
      </c>
      <c r="AW51" s="27">
        <v>1.1832</v>
      </c>
      <c r="AX51" s="21">
        <v>0.02</v>
      </c>
      <c r="AY51" s="21">
        <v>1.468</v>
      </c>
      <c r="AZ51" s="19">
        <f t="shared" si="97"/>
        <v>1.0399008650959167</v>
      </c>
      <c r="BA51" s="19">
        <f t="shared" si="98"/>
        <v>1.6069396436582406</v>
      </c>
      <c r="BB51" s="19">
        <f t="shared" si="99"/>
        <v>12.855517149265925</v>
      </c>
      <c r="BC51" s="19">
        <f t="shared" si="100"/>
        <v>14.462456792924165</v>
      </c>
      <c r="BD51" s="36">
        <f t="shared" si="101"/>
        <v>0.12986383621183795</v>
      </c>
      <c r="BE51" s="17">
        <f t="shared" ref="BE51:BE55" si="129">0.5926*0.5*$C$6*$F51^3*($C$7*AW51*2+$C$7)*$C$8</f>
        <v>122.17130154576618</v>
      </c>
      <c r="BF51" s="76">
        <f t="shared" si="103"/>
        <v>0.10522534332213987</v>
      </c>
      <c r="BG51" s="27">
        <v>1.0875999999999999</v>
      </c>
      <c r="BH51" s="21">
        <v>2.5000000000000001E-2</v>
      </c>
      <c r="BI51" s="21">
        <v>1.46</v>
      </c>
      <c r="BJ51" s="19">
        <f t="shared" si="104"/>
        <v>1.0342338304087455</v>
      </c>
      <c r="BK51" s="19">
        <f t="shared" si="105"/>
        <v>1.3429976146899005</v>
      </c>
      <c r="BL51" s="19">
        <f t="shared" si="106"/>
        <v>13.429976146899005</v>
      </c>
      <c r="BM51" s="19">
        <f t="shared" si="107"/>
        <v>14.772973761588906</v>
      </c>
      <c r="BN51" s="36">
        <f t="shared" si="108"/>
        <v>0.20070669258581469</v>
      </c>
      <c r="BO51" s="17">
        <f t="shared" ref="BO51:BO55" si="130">0.5926*0.5*$C$6*$F51^3*($C$7*BG51*2+$C$7)*$C$8</f>
        <v>115.23238969466396</v>
      </c>
      <c r="BP51" s="76">
        <f t="shared" si="110"/>
        <v>0.11654688566717196</v>
      </c>
      <c r="BQ51" s="27">
        <v>0.96099999999999997</v>
      </c>
      <c r="BR51" s="21">
        <v>3.5000000000000003E-2</v>
      </c>
      <c r="BS51" s="21">
        <v>1.4470000000000001</v>
      </c>
      <c r="BT51" s="19">
        <f t="shared" si="111"/>
        <v>1.0250248990420923</v>
      </c>
      <c r="BU51" s="19">
        <f t="shared" si="112"/>
        <v>1.0299472194909267</v>
      </c>
      <c r="BV51" s="19">
        <f t="shared" si="113"/>
        <v>12.359366633891119</v>
      </c>
      <c r="BW51" s="19">
        <f t="shared" si="114"/>
        <v>13.389313853382045</v>
      </c>
      <c r="BX51" s="36">
        <f t="shared" si="115"/>
        <v>0.33120927247981446</v>
      </c>
      <c r="BY51" s="17">
        <f t="shared" ref="BY51:BY55" si="131">0.5926*0.5*$C$6*$F51^3*($C$7*BQ51*2+$C$7)*$C$8</f>
        <v>106.04341228514996</v>
      </c>
      <c r="BZ51" s="76">
        <f t="shared" si="117"/>
        <v>0.11655006536999085</v>
      </c>
    </row>
    <row r="52" spans="2:78" ht="20.100000000000001" customHeight="1">
      <c r="B52" s="2"/>
      <c r="C52" s="2"/>
      <c r="D52" s="16"/>
      <c r="E52" s="38">
        <v>60</v>
      </c>
      <c r="F52" s="20">
        <f t="shared" si="66"/>
        <v>1.1945999999999999</v>
      </c>
      <c r="G52" s="21">
        <f t="shared" si="67"/>
        <v>9.5188971278047312</v>
      </c>
      <c r="H52" s="30">
        <f t="shared" si="68"/>
        <v>106840.98591549294</v>
      </c>
      <c r="I52" s="27">
        <v>1.7746</v>
      </c>
      <c r="J52" s="21">
        <v>0.04</v>
      </c>
      <c r="K52" s="21">
        <v>1.5109999999999999</v>
      </c>
      <c r="L52" s="19">
        <f t="shared" si="69"/>
        <v>1.0703611765394618</v>
      </c>
      <c r="M52" s="19">
        <f t="shared" si="70"/>
        <v>3.8296670215127064</v>
      </c>
      <c r="N52" s="19">
        <f t="shared" si="71"/>
        <v>0</v>
      </c>
      <c r="O52" s="19">
        <f t="shared" si="72"/>
        <v>3.8296670215127064</v>
      </c>
      <c r="P52" s="36">
        <f t="shared" si="73"/>
        <v>0</v>
      </c>
      <c r="Q52" s="17">
        <f t="shared" si="125"/>
        <v>182.85691342363774</v>
      </c>
      <c r="R52" s="76">
        <f t="shared" si="75"/>
        <v>0</v>
      </c>
      <c r="S52" s="27">
        <v>1.4089</v>
      </c>
      <c r="T52" s="21">
        <v>6.8000000000000005E-2</v>
      </c>
      <c r="U52" s="21">
        <v>1.4710000000000001</v>
      </c>
      <c r="V52" s="19">
        <f t="shared" si="76"/>
        <v>1.0420260031036059</v>
      </c>
      <c r="W52" s="19">
        <f t="shared" si="77"/>
        <v>2.2877934677094012</v>
      </c>
      <c r="X52" s="19">
        <f t="shared" si="78"/>
        <v>4.5755869354188023</v>
      </c>
      <c r="Y52" s="19">
        <f t="shared" si="79"/>
        <v>6.863380403128204</v>
      </c>
      <c r="Z52" s="36">
        <f t="shared" si="80"/>
        <v>0.1108358836052827</v>
      </c>
      <c r="AA52" s="17">
        <f t="shared" si="126"/>
        <v>153.45799790485455</v>
      </c>
      <c r="AB52" s="76">
        <f t="shared" si="82"/>
        <v>2.98165426233158E-2</v>
      </c>
      <c r="AC52" s="27">
        <v>1.3587</v>
      </c>
      <c r="AD52" s="21">
        <v>5.5E-2</v>
      </c>
      <c r="AE52" s="21">
        <v>1.4870000000000001</v>
      </c>
      <c r="AF52" s="19">
        <f t="shared" si="83"/>
        <v>1.0533600724779484</v>
      </c>
      <c r="AG52" s="19">
        <f t="shared" si="84"/>
        <v>2.1742036463656698</v>
      </c>
      <c r="AH52" s="19">
        <f t="shared" si="85"/>
        <v>8.696814585462679</v>
      </c>
      <c r="AI52" s="19">
        <f t="shared" si="86"/>
        <v>10.871018231828348</v>
      </c>
      <c r="AJ52" s="36">
        <f t="shared" si="87"/>
        <v>0.18321488399779012</v>
      </c>
      <c r="AK52" s="17">
        <f t="shared" si="127"/>
        <v>149.42237975051242</v>
      </c>
      <c r="AL52" s="76">
        <f t="shared" si="89"/>
        <v>5.8202891695230512E-2</v>
      </c>
      <c r="AM52" s="27">
        <v>1.2778</v>
      </c>
      <c r="AN52" s="21">
        <v>2.1999999999999999E-2</v>
      </c>
      <c r="AO52" s="21">
        <v>1.4850000000000001</v>
      </c>
      <c r="AP52" s="19">
        <f t="shared" si="90"/>
        <v>1.0519433138061556</v>
      </c>
      <c r="AQ52" s="19">
        <f t="shared" si="91"/>
        <v>1.9178286705283472</v>
      </c>
      <c r="AR52" s="19">
        <f t="shared" si="92"/>
        <v>11.506972023170082</v>
      </c>
      <c r="AS52" s="19">
        <f t="shared" si="93"/>
        <v>13.42480069369843</v>
      </c>
      <c r="AT52" s="36">
        <f t="shared" si="94"/>
        <v>0.10963342265490156</v>
      </c>
      <c r="AU52" s="17">
        <f t="shared" si="128"/>
        <v>142.91876403963036</v>
      </c>
      <c r="AV52" s="76">
        <f t="shared" si="96"/>
        <v>8.0514074554823886E-2</v>
      </c>
      <c r="AW52" s="27">
        <v>1.1727000000000001</v>
      </c>
      <c r="AX52" s="21">
        <v>2.3E-2</v>
      </c>
      <c r="AY52" s="21">
        <v>1.476</v>
      </c>
      <c r="AZ52" s="19">
        <f t="shared" si="97"/>
        <v>1.045567899783088</v>
      </c>
      <c r="BA52" s="19">
        <f t="shared" si="98"/>
        <v>1.5957971943868312</v>
      </c>
      <c r="BB52" s="19">
        <f t="shared" si="99"/>
        <v>12.76637755509465</v>
      </c>
      <c r="BC52" s="19">
        <f t="shared" si="100"/>
        <v>14.362174749481481</v>
      </c>
      <c r="BD52" s="36">
        <f t="shared" si="101"/>
        <v>0.15097556795882425</v>
      </c>
      <c r="BE52" s="17">
        <f t="shared" si="129"/>
        <v>134.46969097147581</v>
      </c>
      <c r="BF52" s="76">
        <f t="shared" si="103"/>
        <v>9.4938699292487397E-2</v>
      </c>
      <c r="BG52" s="27">
        <v>1.0502</v>
      </c>
      <c r="BH52" s="21">
        <v>3.3000000000000002E-2</v>
      </c>
      <c r="BI52" s="21">
        <v>1.4670000000000001</v>
      </c>
      <c r="BJ52" s="19">
        <f t="shared" si="104"/>
        <v>1.0391924857600203</v>
      </c>
      <c r="BK52" s="19">
        <f t="shared" si="105"/>
        <v>1.2642570598797673</v>
      </c>
      <c r="BL52" s="19">
        <f t="shared" si="106"/>
        <v>12.642570598797672</v>
      </c>
      <c r="BM52" s="19">
        <f t="shared" si="107"/>
        <v>13.90682765867744</v>
      </c>
      <c r="BN52" s="36">
        <f t="shared" si="108"/>
        <v>0.26747937617245909</v>
      </c>
      <c r="BO52" s="17">
        <f t="shared" si="130"/>
        <v>124.62181798528238</v>
      </c>
      <c r="BP52" s="76">
        <f t="shared" si="110"/>
        <v>0.10144748971878052</v>
      </c>
      <c r="BQ52" s="27">
        <v>0.89370000000000005</v>
      </c>
      <c r="BR52" s="21">
        <v>3.9E-2</v>
      </c>
      <c r="BS52" s="21">
        <v>1.452</v>
      </c>
      <c r="BT52" s="19">
        <f t="shared" si="111"/>
        <v>1.0285667957215743</v>
      </c>
      <c r="BU52" s="19">
        <f t="shared" si="112"/>
        <v>0.89690796443083443</v>
      </c>
      <c r="BV52" s="19">
        <f t="shared" si="113"/>
        <v>10.762895573170013</v>
      </c>
      <c r="BW52" s="19">
        <f t="shared" si="114"/>
        <v>11.659803537600848</v>
      </c>
      <c r="BX52" s="36">
        <f t="shared" si="115"/>
        <v>0.37161669782876255</v>
      </c>
      <c r="BY52" s="17">
        <f t="shared" si="131"/>
        <v>112.04065780292093</v>
      </c>
      <c r="BZ52" s="76">
        <f t="shared" si="117"/>
        <v>9.6062409702216342E-2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66"/>
        <v>1.2345999999999999</v>
      </c>
      <c r="G53" s="21">
        <f t="shared" si="67"/>
        <v>9.8376279876006389</v>
      </c>
      <c r="H53" s="30">
        <f t="shared" si="68"/>
        <v>110418.45070422534</v>
      </c>
      <c r="I53" s="27">
        <v>1.6556999999999999</v>
      </c>
      <c r="J53" s="21">
        <v>7.2999999999999995E-2</v>
      </c>
      <c r="K53" s="21">
        <v>1.496</v>
      </c>
      <c r="L53" s="19">
        <f t="shared" si="69"/>
        <v>1.059735486501016</v>
      </c>
      <c r="M53" s="19">
        <f t="shared" si="70"/>
        <v>3.2678161632117804</v>
      </c>
      <c r="N53" s="19">
        <f t="shared" si="71"/>
        <v>0</v>
      </c>
      <c r="O53" s="19">
        <f t="shared" si="72"/>
        <v>3.2678161632117804</v>
      </c>
      <c r="P53" s="36">
        <f t="shared" si="73"/>
        <v>0</v>
      </c>
      <c r="Q53" s="17">
        <f t="shared" si="125"/>
        <v>191.29603051083876</v>
      </c>
      <c r="R53" s="76">
        <f t="shared" si="75"/>
        <v>0</v>
      </c>
      <c r="S53" s="27">
        <v>1.4060999999999999</v>
      </c>
      <c r="T53" s="21">
        <v>6.0999999999999999E-2</v>
      </c>
      <c r="U53" s="21">
        <v>1.47</v>
      </c>
      <c r="V53" s="19">
        <f t="shared" si="76"/>
        <v>1.0413176237677095</v>
      </c>
      <c r="W53" s="19">
        <f t="shared" si="77"/>
        <v>2.2756120137366596</v>
      </c>
      <c r="X53" s="19">
        <f t="shared" si="78"/>
        <v>4.5512240274733191</v>
      </c>
      <c r="Y53" s="19">
        <f t="shared" si="79"/>
        <v>6.8268360412099787</v>
      </c>
      <c r="Z53" s="36">
        <f t="shared" si="80"/>
        <v>9.9291171373728296E-2</v>
      </c>
      <c r="AA53" s="17">
        <f t="shared" si="126"/>
        <v>169.14661769110256</v>
      </c>
      <c r="AB53" s="76">
        <f t="shared" si="82"/>
        <v>2.6906976264726826E-2</v>
      </c>
      <c r="AC53" s="27">
        <v>1.3847</v>
      </c>
      <c r="AD53" s="21">
        <v>4.2000000000000003E-2</v>
      </c>
      <c r="AE53" s="21">
        <v>1.4910000000000001</v>
      </c>
      <c r="AF53" s="19">
        <f t="shared" si="83"/>
        <v>1.056193589821534</v>
      </c>
      <c r="AG53" s="19">
        <f t="shared" si="84"/>
        <v>2.2703760835949938</v>
      </c>
      <c r="AH53" s="19">
        <f t="shared" si="85"/>
        <v>9.0815043343799751</v>
      </c>
      <c r="AI53" s="19">
        <f t="shared" si="86"/>
        <v>11.351880417974968</v>
      </c>
      <c r="AJ53" s="36">
        <f t="shared" si="87"/>
        <v>0.14066326788617273</v>
      </c>
      <c r="AK53" s="17">
        <f t="shared" si="127"/>
        <v>167.24758950864117</v>
      </c>
      <c r="AL53" s="76">
        <f t="shared" si="89"/>
        <v>5.4299762173318271E-2</v>
      </c>
      <c r="AM53" s="27">
        <v>0.7369</v>
      </c>
      <c r="AN53" s="21">
        <v>6.4000000000000001E-2</v>
      </c>
      <c r="AO53" s="21">
        <v>1.3140000000000001</v>
      </c>
      <c r="AP53" s="19">
        <f t="shared" si="90"/>
        <v>0.930810447367871</v>
      </c>
      <c r="AQ53" s="19">
        <f t="shared" si="91"/>
        <v>0.49938900397419111</v>
      </c>
      <c r="AR53" s="19">
        <f t="shared" si="92"/>
        <v>2.9963340238451468</v>
      </c>
      <c r="AS53" s="19">
        <f t="shared" si="93"/>
        <v>3.4957230278193379</v>
      </c>
      <c r="AT53" s="36">
        <f t="shared" si="94"/>
        <v>0.24971123864756728</v>
      </c>
      <c r="AU53" s="17">
        <f t="shared" si="128"/>
        <v>109.76205415357259</v>
      </c>
      <c r="AV53" s="76">
        <f t="shared" si="96"/>
        <v>2.7298450698206259E-2</v>
      </c>
      <c r="AW53" s="27">
        <v>0.73660000000000003</v>
      </c>
      <c r="AX53" s="21">
        <v>4.8000000000000001E-2</v>
      </c>
      <c r="AY53" s="21">
        <v>1.377</v>
      </c>
      <c r="AZ53" s="19">
        <f t="shared" si="97"/>
        <v>0.97543834552934416</v>
      </c>
      <c r="BA53" s="19">
        <f t="shared" si="98"/>
        <v>0.5479771401228879</v>
      </c>
      <c r="BB53" s="19">
        <f t="shared" si="99"/>
        <v>4.3838171209831032</v>
      </c>
      <c r="BC53" s="19">
        <f t="shared" si="100"/>
        <v>4.9317942611059911</v>
      </c>
      <c r="BD53" s="36">
        <f t="shared" si="101"/>
        <v>0.27423017383659704</v>
      </c>
      <c r="BE53" s="17">
        <f t="shared" si="129"/>
        <v>109.73543226316428</v>
      </c>
      <c r="BF53" s="76">
        <f t="shared" si="103"/>
        <v>3.9948966624289248E-2</v>
      </c>
      <c r="BG53" s="27">
        <v>0.70799999999999996</v>
      </c>
      <c r="BH53" s="21">
        <v>3.6999999999999998E-2</v>
      </c>
      <c r="BI53" s="21">
        <v>1.2370000000000001</v>
      </c>
      <c r="BJ53" s="19">
        <f t="shared" si="104"/>
        <v>0.87626523850384819</v>
      </c>
      <c r="BK53" s="19">
        <f t="shared" si="105"/>
        <v>0.40854231599692298</v>
      </c>
      <c r="BL53" s="19">
        <f t="shared" si="106"/>
        <v>4.0854231599692294</v>
      </c>
      <c r="BM53" s="19">
        <f t="shared" si="107"/>
        <v>4.493965475966152</v>
      </c>
      <c r="BN53" s="36">
        <f t="shared" si="108"/>
        <v>0.21323439456242657</v>
      </c>
      <c r="BO53" s="17">
        <f t="shared" si="130"/>
        <v>107.19747871090283</v>
      </c>
      <c r="BP53" s="76">
        <f t="shared" si="110"/>
        <v>3.811118702695486E-2</v>
      </c>
      <c r="BQ53" s="27">
        <v>0.63160000000000005</v>
      </c>
      <c r="BR53" s="21">
        <v>3.4000000000000002E-2</v>
      </c>
      <c r="BS53" s="21">
        <v>1.232</v>
      </c>
      <c r="BT53" s="19">
        <f t="shared" si="111"/>
        <v>0.87272334182436606</v>
      </c>
      <c r="BU53" s="19">
        <f t="shared" si="112"/>
        <v>0.32250525105500183</v>
      </c>
      <c r="BV53" s="19">
        <f t="shared" si="113"/>
        <v>3.8700630126600215</v>
      </c>
      <c r="BW53" s="19">
        <f t="shared" si="114"/>
        <v>4.1925682637150237</v>
      </c>
      <c r="BX53" s="36">
        <f t="shared" si="115"/>
        <v>0.23323714292866887</v>
      </c>
      <c r="BY53" s="17">
        <f t="shared" si="131"/>
        <v>100.4177706202464</v>
      </c>
      <c r="BZ53" s="76">
        <f t="shared" si="117"/>
        <v>3.8539622904949583E-2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66"/>
        <v>1.2746</v>
      </c>
      <c r="G54" s="25">
        <f t="shared" si="67"/>
        <v>10.156358847396545</v>
      </c>
      <c r="H54" s="31">
        <f t="shared" si="68"/>
        <v>113995.91549295773</v>
      </c>
      <c r="I54" s="28">
        <v>1.6275999999999999</v>
      </c>
      <c r="J54" s="25">
        <v>9.0999999999999998E-2</v>
      </c>
      <c r="K54" s="25">
        <v>1.5</v>
      </c>
      <c r="L54" s="35">
        <f t="shared" si="69"/>
        <v>1.0625690038446016</v>
      </c>
      <c r="M54" s="35">
        <f t="shared" si="70"/>
        <v>3.174746202559942</v>
      </c>
      <c r="N54" s="35">
        <f t="shared" si="71"/>
        <v>0</v>
      </c>
      <c r="O54" s="35">
        <f t="shared" si="72"/>
        <v>3.174746202559942</v>
      </c>
      <c r="P54" s="37">
        <f t="shared" si="73"/>
        <v>0</v>
      </c>
      <c r="Q54" s="17">
        <f t="shared" si="125"/>
        <v>207.75454941567602</v>
      </c>
      <c r="R54" s="76">
        <f t="shared" si="75"/>
        <v>0</v>
      </c>
      <c r="S54" s="28">
        <v>1.401</v>
      </c>
      <c r="T54" s="25">
        <v>8.3000000000000004E-2</v>
      </c>
      <c r="U54" s="25">
        <v>1.4710000000000001</v>
      </c>
      <c r="V54" s="35">
        <f t="shared" si="76"/>
        <v>1.0420260031036059</v>
      </c>
      <c r="W54" s="35">
        <f t="shared" si="77"/>
        <v>2.2622091150421562</v>
      </c>
      <c r="X54" s="35">
        <f t="shared" si="78"/>
        <v>4.5244182300843123</v>
      </c>
      <c r="Y54" s="35">
        <f t="shared" si="79"/>
        <v>6.7866273451264689</v>
      </c>
      <c r="Z54" s="37">
        <f t="shared" si="80"/>
        <v>0.13528497557703623</v>
      </c>
      <c r="AA54" s="17">
        <f t="shared" si="126"/>
        <v>185.62765484075959</v>
      </c>
      <c r="AB54" s="76">
        <f t="shared" si="82"/>
        <v>2.4373621667340341E-2</v>
      </c>
      <c r="AC54" s="28">
        <v>1.4389000000000001</v>
      </c>
      <c r="AD54" s="25">
        <v>4.9000000000000002E-2</v>
      </c>
      <c r="AE54" s="25">
        <v>1.496</v>
      </c>
      <c r="AF54" s="35">
        <f t="shared" si="83"/>
        <v>1.059735486501016</v>
      </c>
      <c r="AG54" s="35">
        <f t="shared" si="84"/>
        <v>2.4680590379235872</v>
      </c>
      <c r="AH54" s="35">
        <f t="shared" si="85"/>
        <v>9.8722361516943486</v>
      </c>
      <c r="AI54" s="35">
        <f t="shared" si="86"/>
        <v>12.340295189617937</v>
      </c>
      <c r="AJ54" s="37">
        <f t="shared" si="87"/>
        <v>0.16520964290780712</v>
      </c>
      <c r="AK54" s="17">
        <f t="shared" si="127"/>
        <v>189.32849025289258</v>
      </c>
      <c r="AL54" s="76">
        <f t="shared" si="89"/>
        <v>5.2143426161100549E-2</v>
      </c>
      <c r="AM54" s="28">
        <v>1.3036000000000001</v>
      </c>
      <c r="AN54" s="25">
        <v>0.03</v>
      </c>
      <c r="AO54" s="25">
        <v>1.4930000000000001</v>
      </c>
      <c r="AP54" s="35">
        <f t="shared" si="90"/>
        <v>1.0576103484933268</v>
      </c>
      <c r="AQ54" s="35">
        <f t="shared" si="91"/>
        <v>2.01762035625217</v>
      </c>
      <c r="AR54" s="35">
        <f t="shared" si="92"/>
        <v>12.105722137513018</v>
      </c>
      <c r="AS54" s="35">
        <f t="shared" si="93"/>
        <v>14.123342493765188</v>
      </c>
      <c r="AT54" s="37">
        <f t="shared" si="94"/>
        <v>0.15111523631508575</v>
      </c>
      <c r="AU54" s="17">
        <f t="shared" si="128"/>
        <v>176.11680077369493</v>
      </c>
      <c r="AV54" s="76">
        <f t="shared" si="96"/>
        <v>6.8736895539389942E-2</v>
      </c>
      <c r="AW54" s="28">
        <v>1.2047000000000001</v>
      </c>
      <c r="AX54" s="25">
        <v>2.1999999999999999E-2</v>
      </c>
      <c r="AY54" s="25">
        <v>1.4970000000000001</v>
      </c>
      <c r="AZ54" s="35">
        <f t="shared" si="97"/>
        <v>1.0604438658369124</v>
      </c>
      <c r="BA54" s="35">
        <f t="shared" si="98"/>
        <v>1.7323376858938566</v>
      </c>
      <c r="BB54" s="35">
        <f t="shared" si="99"/>
        <v>13.858701487150853</v>
      </c>
      <c r="BC54" s="35">
        <f t="shared" si="100"/>
        <v>15.59103917304471</v>
      </c>
      <c r="BD54" s="37">
        <f t="shared" si="101"/>
        <v>0.14854991327139758</v>
      </c>
      <c r="BE54" s="17">
        <f t="shared" si="129"/>
        <v>166.45947564810254</v>
      </c>
      <c r="BF54" s="76">
        <f t="shared" si="103"/>
        <v>8.3255707932471959E-2</v>
      </c>
      <c r="BG54" s="28">
        <v>1.1063000000000001</v>
      </c>
      <c r="BH54" s="25">
        <v>0.03</v>
      </c>
      <c r="BI54" s="25">
        <v>1.492</v>
      </c>
      <c r="BJ54" s="35">
        <f t="shared" si="104"/>
        <v>1.0569019691574304</v>
      </c>
      <c r="BK54" s="35">
        <f t="shared" si="105"/>
        <v>1.4511576745446879</v>
      </c>
      <c r="BL54" s="35">
        <f t="shared" si="106"/>
        <v>14.511576745446877</v>
      </c>
      <c r="BM54" s="35">
        <f t="shared" si="107"/>
        <v>15.962734419991566</v>
      </c>
      <c r="BN54" s="37">
        <f t="shared" si="108"/>
        <v>0.25152145407638343</v>
      </c>
      <c r="BO54" s="17">
        <f t="shared" si="130"/>
        <v>156.85097420868607</v>
      </c>
      <c r="BP54" s="76">
        <f t="shared" si="110"/>
        <v>9.2518244267578528E-2</v>
      </c>
      <c r="BQ54" s="28">
        <v>0.98729999999999996</v>
      </c>
      <c r="BR54" s="25">
        <v>3.2000000000000001E-2</v>
      </c>
      <c r="BS54" s="25">
        <v>1.484</v>
      </c>
      <c r="BT54" s="35">
        <f t="shared" si="111"/>
        <v>1.0512349344702592</v>
      </c>
      <c r="BU54" s="35">
        <f t="shared" si="112"/>
        <v>1.1433974197539278</v>
      </c>
      <c r="BV54" s="35">
        <f t="shared" si="113"/>
        <v>13.720769037047132</v>
      </c>
      <c r="BW54" s="35">
        <f t="shared" si="114"/>
        <v>14.86416645680106</v>
      </c>
      <c r="BX54" s="37">
        <f t="shared" si="115"/>
        <v>0.31850419761139076</v>
      </c>
      <c r="BY54" s="17">
        <f t="shared" si="131"/>
        <v>145.23093689882259</v>
      </c>
      <c r="BZ54" s="76">
        <f t="shared" si="117"/>
        <v>9.4475525187900714E-2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66"/>
        <v>1.3146</v>
      </c>
      <c r="G55" s="21">
        <f t="shared" si="67"/>
        <v>10.475089707192451</v>
      </c>
      <c r="H55" s="30">
        <f t="shared" si="68"/>
        <v>117573.38028169014</v>
      </c>
      <c r="I55" s="27">
        <v>1.5630999999999999</v>
      </c>
      <c r="J55" s="21">
        <v>0.13500000000000001</v>
      </c>
      <c r="K55" s="21">
        <v>1.498</v>
      </c>
      <c r="L55" s="19">
        <f t="shared" si="69"/>
        <v>1.0611522451728088</v>
      </c>
      <c r="M55" s="19">
        <f t="shared" si="70"/>
        <v>2.9203054894117733</v>
      </c>
      <c r="N55" s="19">
        <f t="shared" si="71"/>
        <v>0</v>
      </c>
      <c r="O55" s="19">
        <f t="shared" si="72"/>
        <v>2.9203054894117733</v>
      </c>
      <c r="P55" s="36">
        <f t="shared" si="73"/>
        <v>0</v>
      </c>
      <c r="Q55" s="17">
        <f>0.5926*0.5*$C$6*$F55^3*($C$7*I55*2+$C$7)*$C$8</f>
        <v>221.02427850674604</v>
      </c>
      <c r="R55" s="76">
        <f t="shared" si="75"/>
        <v>0</v>
      </c>
      <c r="S55" s="27">
        <v>1.4835</v>
      </c>
      <c r="T55" s="21">
        <v>9.8000000000000004E-2</v>
      </c>
      <c r="U55" s="21">
        <v>1.5029999999999999</v>
      </c>
      <c r="V55" s="19">
        <f t="shared" si="76"/>
        <v>1.0646941418522906</v>
      </c>
      <c r="W55" s="19">
        <f t="shared" si="77"/>
        <v>2.6480378862801577</v>
      </c>
      <c r="X55" s="19">
        <f t="shared" si="78"/>
        <v>5.2960757725603154</v>
      </c>
      <c r="Y55" s="19">
        <f t="shared" si="79"/>
        <v>7.9441136588404735</v>
      </c>
      <c r="Z55" s="36">
        <f t="shared" si="80"/>
        <v>0.16675933961844885</v>
      </c>
      <c r="AA55" s="17">
        <f>0.5926*0.5*$C$6*$F55^3*($C$7*S55*2+$C$7)*$C$8</f>
        <v>212.49656168781485</v>
      </c>
      <c r="AB55" s="76">
        <f t="shared" si="82"/>
        <v>2.4923112781189097E-2</v>
      </c>
      <c r="AC55" s="27">
        <v>1.2212000000000001</v>
      </c>
      <c r="AD55" s="21">
        <v>0.09</v>
      </c>
      <c r="AE55" s="21">
        <v>1.4159999999999999</v>
      </c>
      <c r="AF55" s="19">
        <f t="shared" si="83"/>
        <v>1.0030651396293038</v>
      </c>
      <c r="AG55" s="19">
        <f t="shared" si="84"/>
        <v>1.592689914204233</v>
      </c>
      <c r="AH55" s="19">
        <f t="shared" si="85"/>
        <v>6.370759656816932</v>
      </c>
      <c r="AI55" s="19">
        <f t="shared" si="86"/>
        <v>7.9634495710211652</v>
      </c>
      <c r="AJ55" s="36">
        <f t="shared" si="87"/>
        <v>0.27185989295433211</v>
      </c>
      <c r="AK55" s="17">
        <f>0.5926*0.5*$C$6*$F55^3*($C$7*AC55*2+$C$7)*$C$8</f>
        <v>184.39580639126135</v>
      </c>
      <c r="AL55" s="76">
        <f t="shared" si="89"/>
        <v>3.4549373879463927E-2</v>
      </c>
      <c r="AM55" s="27">
        <v>1.3613</v>
      </c>
      <c r="AN55" s="21">
        <v>4.9000000000000002E-2</v>
      </c>
      <c r="AO55" s="21">
        <v>1.4970000000000001</v>
      </c>
      <c r="AP55" s="19">
        <f t="shared" si="90"/>
        <v>1.0604438658369124</v>
      </c>
      <c r="AQ55" s="19">
        <f t="shared" si="91"/>
        <v>2.2119862430138761</v>
      </c>
      <c r="AR55" s="19">
        <f t="shared" si="92"/>
        <v>13.271917458083257</v>
      </c>
      <c r="AS55" s="19">
        <f t="shared" si="93"/>
        <v>15.483903701097134</v>
      </c>
      <c r="AT55" s="36">
        <f t="shared" si="94"/>
        <v>0.24814587785108461</v>
      </c>
      <c r="AU55" s="17">
        <f>0.5926*0.5*$C$6*$F55^3*($C$7*AM55*2+$C$7)*$C$8</f>
        <v>199.40501652106366</v>
      </c>
      <c r="AV55" s="76">
        <f t="shared" si="96"/>
        <v>6.6557590624513246E-2</v>
      </c>
      <c r="AW55" s="27">
        <v>0.82350000000000001</v>
      </c>
      <c r="AX55" s="21">
        <v>8.4000000000000005E-2</v>
      </c>
      <c r="AY55" s="21">
        <v>1.3180000000000001</v>
      </c>
      <c r="AZ55" s="19">
        <f t="shared" si="97"/>
        <v>0.93364396471145661</v>
      </c>
      <c r="BA55" s="19">
        <f t="shared" si="98"/>
        <v>0.6274644994693821</v>
      </c>
      <c r="BB55" s="19">
        <f t="shared" si="99"/>
        <v>5.0197159957550568</v>
      </c>
      <c r="BC55" s="19">
        <f t="shared" si="100"/>
        <v>5.6471804952244389</v>
      </c>
      <c r="BD55" s="36">
        <f t="shared" si="101"/>
        <v>0.43965926309207781</v>
      </c>
      <c r="BE55" s="17">
        <f>0.5926*0.5*$C$6*$F55^3*($C$7*AW55*2+$C$7)*$C$8</f>
        <v>141.78936193285756</v>
      </c>
      <c r="BF55" s="76">
        <f t="shared" si="103"/>
        <v>3.5402627724159419E-2</v>
      </c>
      <c r="BG55" s="27">
        <v>0.81220000000000003</v>
      </c>
      <c r="BH55" s="21">
        <v>6.7000000000000004E-2</v>
      </c>
      <c r="BI55" s="21">
        <v>1.2589999999999999</v>
      </c>
      <c r="BJ55" s="19">
        <f t="shared" si="104"/>
        <v>0.89184958389356883</v>
      </c>
      <c r="BK55" s="19">
        <f t="shared" si="105"/>
        <v>0.55694019486813684</v>
      </c>
      <c r="BL55" s="19">
        <f t="shared" si="106"/>
        <v>5.5694019486813682</v>
      </c>
      <c r="BM55" s="19">
        <f t="shared" si="107"/>
        <v>6.1263421435495049</v>
      </c>
      <c r="BN55" s="36">
        <f t="shared" si="108"/>
        <v>0.39998379535318557</v>
      </c>
      <c r="BO55" s="17">
        <f>0.5926*0.5*$C$6*$F55^3*($C$7*BG55*2+$C$7)*$C$8</f>
        <v>140.57876896735601</v>
      </c>
      <c r="BP55" s="76">
        <f t="shared" si="110"/>
        <v>3.9617660544279246E-2</v>
      </c>
      <c r="BQ55" s="27">
        <v>0.77969999999999995</v>
      </c>
      <c r="BR55" s="21">
        <v>3.4000000000000002E-2</v>
      </c>
      <c r="BS55" s="21">
        <v>1.2350000000000001</v>
      </c>
      <c r="BT55" s="19">
        <f t="shared" si="111"/>
        <v>0.87484847983205538</v>
      </c>
      <c r="BU55" s="19">
        <f t="shared" si="112"/>
        <v>0.49387849443389709</v>
      </c>
      <c r="BV55" s="19">
        <f t="shared" si="113"/>
        <v>5.9265419332067646</v>
      </c>
      <c r="BW55" s="19">
        <f t="shared" si="114"/>
        <v>6.4204204276406616</v>
      </c>
      <c r="BX55" s="36">
        <f t="shared" si="115"/>
        <v>0.2343744210945268</v>
      </c>
      <c r="BY55" s="17">
        <f>0.5926*0.5*$C$6*$F55^3*($C$7*BQ55*2+$C$7)*$C$8</f>
        <v>137.09697504002858</v>
      </c>
      <c r="BZ55" s="76">
        <f t="shared" si="117"/>
        <v>4.3228830770893199E-2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2:78">
      <c r="E58" s="84" t="s">
        <v>19</v>
      </c>
      <c r="F58" s="85"/>
      <c r="G58" s="85"/>
      <c r="H58" s="86"/>
      <c r="I58" s="81" t="s">
        <v>21</v>
      </c>
      <c r="J58" s="82"/>
      <c r="K58" s="82"/>
      <c r="L58" s="82"/>
      <c r="M58" s="83"/>
      <c r="N58" s="79">
        <v>0</v>
      </c>
      <c r="O58" s="80"/>
      <c r="P58" s="32"/>
      <c r="Q58" s="78"/>
      <c r="R58" s="78"/>
      <c r="S58" s="81" t="s">
        <v>21</v>
      </c>
      <c r="T58" s="82"/>
      <c r="U58" s="82"/>
      <c r="V58" s="82"/>
      <c r="W58" s="83"/>
      <c r="X58" s="79">
        <v>0.04</v>
      </c>
      <c r="Y58" s="80"/>
      <c r="Z58" s="32"/>
      <c r="AA58" s="78"/>
      <c r="AB58" s="78"/>
      <c r="AC58" s="81" t="s">
        <v>21</v>
      </c>
      <c r="AD58" s="82"/>
      <c r="AE58" s="82"/>
      <c r="AF58" s="82"/>
      <c r="AG58" s="83"/>
      <c r="AH58" s="79">
        <v>0.08</v>
      </c>
      <c r="AI58" s="80"/>
      <c r="AJ58" s="32"/>
      <c r="AK58" s="78"/>
      <c r="AL58" s="78"/>
      <c r="AM58" s="81" t="s">
        <v>21</v>
      </c>
      <c r="AN58" s="82"/>
      <c r="AO58" s="82"/>
      <c r="AP58" s="82"/>
      <c r="AQ58" s="83"/>
      <c r="AR58" s="79">
        <v>0.12</v>
      </c>
      <c r="AS58" s="80"/>
      <c r="AT58" s="32"/>
      <c r="AU58" s="78"/>
      <c r="AV58" s="78"/>
      <c r="AW58" s="81" t="s">
        <v>21</v>
      </c>
      <c r="AX58" s="82"/>
      <c r="AY58" s="82"/>
      <c r="AZ58" s="82"/>
      <c r="BA58" s="83"/>
      <c r="BB58" s="79">
        <v>0.16</v>
      </c>
      <c r="BC58" s="80"/>
      <c r="BD58" s="32"/>
      <c r="BE58" s="78"/>
      <c r="BF58" s="78"/>
      <c r="BG58" s="81" t="s">
        <v>21</v>
      </c>
      <c r="BH58" s="82"/>
      <c r="BI58" s="82"/>
      <c r="BJ58" s="82"/>
      <c r="BK58" s="83"/>
      <c r="BL58" s="79">
        <v>0.2</v>
      </c>
      <c r="BM58" s="80"/>
      <c r="BN58" s="32"/>
      <c r="BO58" s="78"/>
      <c r="BP58" s="78"/>
      <c r="BQ58" s="81" t="s">
        <v>21</v>
      </c>
      <c r="BR58" s="82"/>
      <c r="BS58" s="82"/>
      <c r="BT58" s="82"/>
      <c r="BU58" s="83"/>
      <c r="BV58" s="79">
        <v>0.24</v>
      </c>
      <c r="BW58" s="80"/>
      <c r="BX58" s="32"/>
      <c r="BY58" s="78"/>
      <c r="BZ58" s="78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5" t="s">
        <v>67</v>
      </c>
      <c r="R59" s="75" t="s">
        <v>68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5" t="s">
        <v>67</v>
      </c>
      <c r="AB59" s="75" t="s">
        <v>68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5" t="s">
        <v>67</v>
      </c>
      <c r="AL59" s="75" t="s">
        <v>68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5" t="s">
        <v>67</v>
      </c>
      <c r="AV59" s="75" t="s">
        <v>68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5" t="s">
        <v>67</v>
      </c>
      <c r="BF59" s="75" t="s">
        <v>68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5" t="s">
        <v>67</v>
      </c>
      <c r="BP59" s="75" t="s">
        <v>68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37</v>
      </c>
      <c r="BW59" s="19" t="s">
        <v>32</v>
      </c>
      <c r="BX59" s="23" t="s">
        <v>20</v>
      </c>
      <c r="BY59" s="75" t="s">
        <v>67</v>
      </c>
      <c r="BZ59" s="75" t="s">
        <v>68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32">0.02*E60-0.0054</f>
        <v>0.39460000000000001</v>
      </c>
      <c r="G60" s="20">
        <f t="shared" ref="G60:G83" si="133">F60/$C$14/$C$7</f>
        <v>3.1442799318866128</v>
      </c>
      <c r="H60" s="29">
        <f t="shared" ref="H60:H83" si="134">F60*$C$7/$C$5</f>
        <v>35291.690140845072</v>
      </c>
      <c r="M60" s="43">
        <f t="shared" ref="M60:P75" si="135">M3+M32</f>
        <v>0.13204387556159261</v>
      </c>
      <c r="N60" s="43">
        <f t="shared" si="135"/>
        <v>0</v>
      </c>
      <c r="O60" s="43">
        <f t="shared" si="135"/>
        <v>0.13204387556159261</v>
      </c>
      <c r="P60" s="43">
        <f t="shared" si="135"/>
        <v>0</v>
      </c>
      <c r="Q60" s="17">
        <f>Q3</f>
        <v>2.3894946142329263</v>
      </c>
      <c r="R60" s="76">
        <f t="shared" ref="R60:R83" si="136">N60/Q60</f>
        <v>0</v>
      </c>
      <c r="W60" s="43">
        <f t="shared" ref="W60:Z75" si="137">W3+W32</f>
        <v>8.9866038587546118E-2</v>
      </c>
      <c r="X60" s="43">
        <f t="shared" si="137"/>
        <v>0.17973207717509224</v>
      </c>
      <c r="Y60" s="43">
        <f t="shared" si="137"/>
        <v>0.26959811576263837</v>
      </c>
      <c r="Z60" s="43">
        <f t="shared" si="137"/>
        <v>3.5887634166903729E-2</v>
      </c>
      <c r="AA60" s="17">
        <f>AA3</f>
        <v>2.1765349268967795</v>
      </c>
      <c r="AB60" s="76">
        <f t="shared" ref="AB60:AB83" si="138">X60/AA60</f>
        <v>8.2577161962361603E-2</v>
      </c>
      <c r="AG60" s="43">
        <f t="shared" ref="AG60:AJ75" si="139">AG3+AG32</f>
        <v>6.5107489118746267E-2</v>
      </c>
      <c r="AH60" s="43">
        <f t="shared" si="139"/>
        <v>0.26042995647498507</v>
      </c>
      <c r="AI60" s="43">
        <f t="shared" si="139"/>
        <v>0.32553744559373132</v>
      </c>
      <c r="AJ60" s="43">
        <f t="shared" si="139"/>
        <v>0.14616479011226757</v>
      </c>
      <c r="AK60" s="17">
        <f>AK3</f>
        <v>1.9989236502477215</v>
      </c>
      <c r="AL60" s="76">
        <f t="shared" ref="AL60:AL83" si="140">AH60/AK60</f>
        <v>0.13028509440203515</v>
      </c>
      <c r="AQ60" s="43">
        <f t="shared" ref="AQ60:AT75" si="141">AQ3+AQ32</f>
        <v>0</v>
      </c>
      <c r="AR60" s="43">
        <f t="shared" si="141"/>
        <v>0</v>
      </c>
      <c r="AS60" s="43">
        <f t="shared" si="141"/>
        <v>0</v>
      </c>
      <c r="AT60" s="43">
        <f t="shared" si="141"/>
        <v>0</v>
      </c>
      <c r="AU60" s="17">
        <f>AU3</f>
        <v>1.4487053560282079</v>
      </c>
      <c r="AV60" s="76">
        <f t="shared" ref="AV60:AV83" si="142">AR60/AU60</f>
        <v>0</v>
      </c>
      <c r="BA60" s="43">
        <f t="shared" ref="BA60:BD75" si="143">BA3+BA32</f>
        <v>0</v>
      </c>
      <c r="BB60" s="43">
        <f t="shared" si="143"/>
        <v>0</v>
      </c>
      <c r="BC60" s="43">
        <f t="shared" si="143"/>
        <v>0</v>
      </c>
      <c r="BD60" s="43">
        <f t="shared" si="143"/>
        <v>0</v>
      </c>
      <c r="BE60" s="17">
        <f>BE3</f>
        <v>1.4487053560282079</v>
      </c>
      <c r="BF60" s="76">
        <f t="shared" ref="BF60:BF83" si="144">BB60/BE60</f>
        <v>0</v>
      </c>
      <c r="BK60" s="43">
        <f t="shared" ref="BK60:BN75" si="145">BK3+BK32</f>
        <v>0</v>
      </c>
      <c r="BL60" s="43">
        <f t="shared" si="145"/>
        <v>0</v>
      </c>
      <c r="BM60" s="43">
        <f t="shared" si="145"/>
        <v>0</v>
      </c>
      <c r="BN60" s="43">
        <f t="shared" si="145"/>
        <v>0</v>
      </c>
      <c r="BO60" s="17">
        <f>BO3</f>
        <v>1.4487053560282079</v>
      </c>
      <c r="BP60" s="76">
        <f t="shared" ref="BP60:BP83" si="146">BL60/BO60</f>
        <v>0</v>
      </c>
      <c r="BU60" s="43">
        <f t="shared" ref="BU60:BX75" si="147">BU3+BU32</f>
        <v>0</v>
      </c>
      <c r="BV60" s="43">
        <f t="shared" si="147"/>
        <v>0</v>
      </c>
      <c r="BW60" s="43">
        <f t="shared" si="147"/>
        <v>0</v>
      </c>
      <c r="BX60" s="43">
        <f t="shared" si="147"/>
        <v>0</v>
      </c>
      <c r="BY60" s="17">
        <f>BY3</f>
        <v>1.4487053560282079</v>
      </c>
      <c r="BZ60" s="76">
        <f t="shared" ref="BZ60:BZ83" si="148">BV60/BY60</f>
        <v>0</v>
      </c>
    </row>
    <row r="61" spans="2:78" ht="20.100000000000001" customHeight="1">
      <c r="E61" s="38">
        <v>22</v>
      </c>
      <c r="F61" s="20">
        <f t="shared" si="132"/>
        <v>0.43459999999999999</v>
      </c>
      <c r="G61" s="20">
        <f t="shared" si="133"/>
        <v>3.4630107916825184</v>
      </c>
      <c r="H61" s="29">
        <f t="shared" si="134"/>
        <v>38869.15492957746</v>
      </c>
      <c r="M61" s="43">
        <f t="shared" si="135"/>
        <v>0.2524084790112488</v>
      </c>
      <c r="N61" s="43">
        <f t="shared" si="135"/>
        <v>0</v>
      </c>
      <c r="O61" s="43">
        <f t="shared" si="135"/>
        <v>0.2524084790112488</v>
      </c>
      <c r="P61" s="43">
        <f t="shared" si="135"/>
        <v>0</v>
      </c>
      <c r="Q61" s="17">
        <f t="shared" ref="Q61:Q83" si="149">Q4</f>
        <v>3.7214492636743284</v>
      </c>
      <c r="R61" s="76">
        <f t="shared" si="136"/>
        <v>0</v>
      </c>
      <c r="W61" s="43">
        <f t="shared" si="137"/>
        <v>0.19330273060851566</v>
      </c>
      <c r="X61" s="43">
        <f t="shared" si="137"/>
        <v>0.38660546121703132</v>
      </c>
      <c r="Y61" s="43">
        <f t="shared" si="137"/>
        <v>0.57990819182554698</v>
      </c>
      <c r="Z61" s="43">
        <f t="shared" si="137"/>
        <v>3.1837565192363262E-2</v>
      </c>
      <c r="AA61" s="17">
        <f t="shared" ref="AA61:AA83" si="150">AA4</f>
        <v>3.4721655809401626</v>
      </c>
      <c r="AB61" s="76">
        <f t="shared" si="138"/>
        <v>0.11134418915366061</v>
      </c>
      <c r="AG61" s="43">
        <f t="shared" si="139"/>
        <v>0.15169163318780607</v>
      </c>
      <c r="AH61" s="43">
        <f t="shared" si="139"/>
        <v>0.60676653275122427</v>
      </c>
      <c r="AI61" s="43">
        <f t="shared" si="139"/>
        <v>0.75845816593903037</v>
      </c>
      <c r="AJ61" s="43">
        <f t="shared" si="139"/>
        <v>5.3794473612753642E-2</v>
      </c>
      <c r="AK61" s="17">
        <f t="shared" ref="AK61:AK83" si="151">AK4</f>
        <v>3.2805577813230635</v>
      </c>
      <c r="AL61" s="76">
        <f t="shared" si="140"/>
        <v>0.18495834342735235</v>
      </c>
      <c r="AQ61" s="43">
        <f t="shared" si="141"/>
        <v>0.11419541553634743</v>
      </c>
      <c r="AR61" s="43">
        <f t="shared" si="141"/>
        <v>0.68517249321808449</v>
      </c>
      <c r="AS61" s="43">
        <f t="shared" si="141"/>
        <v>0.79936790875443198</v>
      </c>
      <c r="AT61" s="43">
        <f t="shared" si="141"/>
        <v>8.8096442802658062E-2</v>
      </c>
      <c r="AU61" s="17">
        <f t="shared" ref="AU61:AU83" si="152">AU4</f>
        <v>3.1040463537970089</v>
      </c>
      <c r="AV61" s="76">
        <f t="shared" si="142"/>
        <v>0.22073526459421289</v>
      </c>
      <c r="BA61" s="43">
        <f t="shared" si="143"/>
        <v>8.5633124376757408E-2</v>
      </c>
      <c r="BB61" s="43">
        <f t="shared" si="143"/>
        <v>0.68506499501405926</v>
      </c>
      <c r="BC61" s="43">
        <f t="shared" si="143"/>
        <v>0.77069811939081678</v>
      </c>
      <c r="BD61" s="43">
        <f t="shared" si="143"/>
        <v>0.10404634943648636</v>
      </c>
      <c r="BE61" s="17">
        <f t="shared" ref="BE61:BE83" si="153">BE4</f>
        <v>2.82921496444723</v>
      </c>
      <c r="BF61" s="76">
        <f t="shared" si="144"/>
        <v>0.2421396053756229</v>
      </c>
      <c r="BK61" s="43">
        <f t="shared" si="145"/>
        <v>5.9408885882605289E-2</v>
      </c>
      <c r="BL61" s="43">
        <f t="shared" si="145"/>
        <v>0.59408885882605289</v>
      </c>
      <c r="BM61" s="43">
        <f t="shared" si="145"/>
        <v>0.65349774470865829</v>
      </c>
      <c r="BN61" s="43">
        <f t="shared" si="145"/>
        <v>0.26545780895073945</v>
      </c>
      <c r="BO61" s="17">
        <f t="shared" ref="BO61:BO83" si="154">BO4</f>
        <v>2.5648349096220202</v>
      </c>
      <c r="BP61" s="76">
        <f t="shared" si="146"/>
        <v>0.23162849842589042</v>
      </c>
      <c r="BU61" s="43">
        <f t="shared" si="147"/>
        <v>0</v>
      </c>
      <c r="BV61" s="43">
        <f t="shared" si="147"/>
        <v>0</v>
      </c>
      <c r="BW61" s="43">
        <f t="shared" si="147"/>
        <v>0</v>
      </c>
      <c r="BX61" s="43">
        <f t="shared" si="147"/>
        <v>0</v>
      </c>
      <c r="BY61" s="17">
        <f t="shared" ref="BY61:BY83" si="155">BY4</f>
        <v>1.9354323193646394</v>
      </c>
      <c r="BZ61" s="76">
        <f t="shared" si="148"/>
        <v>0</v>
      </c>
    </row>
    <row r="62" spans="2:78" ht="20.100000000000001" customHeight="1">
      <c r="E62" s="38">
        <v>24</v>
      </c>
      <c r="F62" s="20">
        <f t="shared" si="132"/>
        <v>0.47459999999999997</v>
      </c>
      <c r="G62" s="20">
        <f t="shared" si="133"/>
        <v>3.7817416514784248</v>
      </c>
      <c r="H62" s="29">
        <f t="shared" si="134"/>
        <v>42446.619718309856</v>
      </c>
      <c r="M62" s="43">
        <f t="shared" si="135"/>
        <v>0.42096803610923295</v>
      </c>
      <c r="N62" s="43">
        <f t="shared" si="135"/>
        <v>0</v>
      </c>
      <c r="O62" s="43">
        <f t="shared" si="135"/>
        <v>0.42096803610923295</v>
      </c>
      <c r="P62" s="43">
        <f t="shared" si="135"/>
        <v>0</v>
      </c>
      <c r="Q62" s="17">
        <f t="shared" si="149"/>
        <v>5.7977251587147771</v>
      </c>
      <c r="R62" s="76">
        <f t="shared" si="136"/>
        <v>0</v>
      </c>
      <c r="W62" s="43">
        <f t="shared" si="137"/>
        <v>0.33411032523606615</v>
      </c>
      <c r="X62" s="43">
        <f t="shared" si="137"/>
        <v>0.6682206504721323</v>
      </c>
      <c r="Y62" s="43">
        <f t="shared" si="137"/>
        <v>1.0023309757081984</v>
      </c>
      <c r="Z62" s="43">
        <f t="shared" si="137"/>
        <v>3.601888180589588E-2</v>
      </c>
      <c r="AA62" s="17">
        <f t="shared" si="150"/>
        <v>5.366210269934685</v>
      </c>
      <c r="AB62" s="76">
        <f t="shared" si="138"/>
        <v>0.12452375454163214</v>
      </c>
      <c r="AG62" s="43">
        <f t="shared" si="139"/>
        <v>0.25251855852078475</v>
      </c>
      <c r="AH62" s="43">
        <f t="shared" si="139"/>
        <v>1.010074234083139</v>
      </c>
      <c r="AI62" s="43">
        <f t="shared" si="139"/>
        <v>1.262592792603924</v>
      </c>
      <c r="AJ62" s="43">
        <f t="shared" si="139"/>
        <v>6.2482180121906233E-2</v>
      </c>
      <c r="AK62" s="17">
        <f t="shared" si="151"/>
        <v>4.9452816109027014</v>
      </c>
      <c r="AL62" s="76">
        <f t="shared" si="140"/>
        <v>0.20425009404040029</v>
      </c>
      <c r="AQ62" s="43">
        <f t="shared" si="141"/>
        <v>0.20278836538925685</v>
      </c>
      <c r="AR62" s="43">
        <f t="shared" si="141"/>
        <v>1.2167301923355409</v>
      </c>
      <c r="AS62" s="43">
        <f t="shared" si="141"/>
        <v>1.4195185577247977</v>
      </c>
      <c r="AT62" s="43">
        <f t="shared" si="141"/>
        <v>0.10189401139069826</v>
      </c>
      <c r="AU62" s="17">
        <f t="shared" si="152"/>
        <v>4.6231577628530758</v>
      </c>
      <c r="AV62" s="76">
        <f t="shared" si="142"/>
        <v>0.26318162925607447</v>
      </c>
      <c r="BA62" s="43">
        <f t="shared" si="143"/>
        <v>0.16271870532158997</v>
      </c>
      <c r="BB62" s="43">
        <f t="shared" si="143"/>
        <v>1.3017496425727197</v>
      </c>
      <c r="BC62" s="43">
        <f t="shared" si="143"/>
        <v>1.4644683478943099</v>
      </c>
      <c r="BD62" s="43">
        <f t="shared" si="143"/>
        <v>0.11810793338547443</v>
      </c>
      <c r="BE62" s="17">
        <f t="shared" si="153"/>
        <v>4.3559814882579246</v>
      </c>
      <c r="BF62" s="76">
        <f t="shared" si="144"/>
        <v>0.29884186746012203</v>
      </c>
      <c r="BK62" s="43">
        <f t="shared" si="145"/>
        <v>0.12379642799875981</v>
      </c>
      <c r="BL62" s="43">
        <f t="shared" si="145"/>
        <v>1.2379642799875981</v>
      </c>
      <c r="BM62" s="43">
        <f t="shared" si="145"/>
        <v>1.3617607079863578</v>
      </c>
      <c r="BN62" s="43">
        <f t="shared" si="145"/>
        <v>0.13767169188555561</v>
      </c>
      <c r="BO62" s="17">
        <f t="shared" si="154"/>
        <v>4.0378904896361503</v>
      </c>
      <c r="BP62" s="76">
        <f t="shared" si="146"/>
        <v>0.30658688816970608</v>
      </c>
      <c r="BU62" s="43">
        <f t="shared" si="147"/>
        <v>0.10163289654768254</v>
      </c>
      <c r="BV62" s="43">
        <f t="shared" si="147"/>
        <v>1.2195947585721905</v>
      </c>
      <c r="BW62" s="43">
        <f t="shared" si="147"/>
        <v>1.3212276551198729</v>
      </c>
      <c r="BX62" s="43">
        <f t="shared" si="147"/>
        <v>0.17606381112754788</v>
      </c>
      <c r="BY62" s="17">
        <f t="shared" si="155"/>
        <v>3.8584286900967655</v>
      </c>
      <c r="BZ62" s="76">
        <f t="shared" si="148"/>
        <v>0.31608586202524952</v>
      </c>
    </row>
    <row r="63" spans="2:78" ht="20.100000000000001" customHeight="1">
      <c r="E63" s="38">
        <v>26</v>
      </c>
      <c r="F63" s="20">
        <f t="shared" si="132"/>
        <v>0.51460000000000006</v>
      </c>
      <c r="G63" s="20">
        <f t="shared" si="133"/>
        <v>4.1004725112743312</v>
      </c>
      <c r="H63" s="29">
        <f t="shared" si="134"/>
        <v>46024.084507042258</v>
      </c>
      <c r="M63" s="43">
        <f t="shared" si="135"/>
        <v>0.73559072185809593</v>
      </c>
      <c r="N63" s="43">
        <f t="shared" si="135"/>
        <v>0</v>
      </c>
      <c r="O63" s="43">
        <f t="shared" si="135"/>
        <v>0.73559072185809593</v>
      </c>
      <c r="P63" s="43">
        <f t="shared" si="135"/>
        <v>0</v>
      </c>
      <c r="Q63" s="17">
        <f t="shared" si="149"/>
        <v>8.8089117687389518</v>
      </c>
      <c r="R63" s="76">
        <f t="shared" si="136"/>
        <v>0</v>
      </c>
      <c r="W63" s="43">
        <f t="shared" si="137"/>
        <v>0.569560942864486</v>
      </c>
      <c r="X63" s="43">
        <f t="shared" si="137"/>
        <v>1.139121885728972</v>
      </c>
      <c r="Y63" s="43">
        <f t="shared" si="137"/>
        <v>1.7086828285934583</v>
      </c>
      <c r="Z63" s="43">
        <f t="shared" si="137"/>
        <v>4.1751306743288127E-2</v>
      </c>
      <c r="AA63" s="17">
        <f t="shared" si="150"/>
        <v>8.1759399207517998</v>
      </c>
      <c r="AB63" s="76">
        <f t="shared" si="138"/>
        <v>0.13932610767328468</v>
      </c>
      <c r="AG63" s="43">
        <f t="shared" si="139"/>
        <v>0.44490713888042255</v>
      </c>
      <c r="AH63" s="43">
        <f t="shared" si="139"/>
        <v>1.7796285555216902</v>
      </c>
      <c r="AI63" s="43">
        <f t="shared" si="139"/>
        <v>2.2245356944021131</v>
      </c>
      <c r="AJ63" s="43">
        <f t="shared" si="139"/>
        <v>5.6239676958787899E-2</v>
      </c>
      <c r="AK63" s="17">
        <f t="shared" si="151"/>
        <v>7.6226518383995803</v>
      </c>
      <c r="AL63" s="76">
        <f t="shared" si="140"/>
        <v>0.23346580602785783</v>
      </c>
      <c r="AQ63" s="43">
        <f t="shared" si="141"/>
        <v>0.3467539380959701</v>
      </c>
      <c r="AR63" s="43">
        <f t="shared" si="141"/>
        <v>2.0805236285758206</v>
      </c>
      <c r="AS63" s="43">
        <f t="shared" si="141"/>
        <v>2.4272775666717905</v>
      </c>
      <c r="AT63" s="43">
        <f t="shared" si="141"/>
        <v>9.5455093622569098E-2</v>
      </c>
      <c r="AU63" s="17">
        <f t="shared" si="152"/>
        <v>6.9337728322653396</v>
      </c>
      <c r="AV63" s="76">
        <f t="shared" si="142"/>
        <v>0.30005650298988679</v>
      </c>
      <c r="BA63" s="43">
        <f t="shared" si="143"/>
        <v>0.27862254773083911</v>
      </c>
      <c r="BB63" s="43">
        <f t="shared" si="143"/>
        <v>2.2289803818467129</v>
      </c>
      <c r="BC63" s="43">
        <f t="shared" si="143"/>
        <v>2.5076029295775517</v>
      </c>
      <c r="BD63" s="43">
        <f t="shared" si="143"/>
        <v>0.15747724451396589</v>
      </c>
      <c r="BE63" s="17">
        <f t="shared" si="153"/>
        <v>6.4505293503502763</v>
      </c>
      <c r="BF63" s="76">
        <f t="shared" si="144"/>
        <v>0.34554999454822649</v>
      </c>
      <c r="BK63" s="43">
        <f t="shared" si="145"/>
        <v>0.21946783535938488</v>
      </c>
      <c r="BL63" s="43">
        <f t="shared" si="145"/>
        <v>2.1946783535938486</v>
      </c>
      <c r="BM63" s="43">
        <f t="shared" si="145"/>
        <v>2.4141461889532336</v>
      </c>
      <c r="BN63" s="43">
        <f t="shared" si="145"/>
        <v>0.18007116712668436</v>
      </c>
      <c r="BO63" s="17">
        <f t="shared" si="154"/>
        <v>6.0276913036745956</v>
      </c>
      <c r="BP63" s="76">
        <f t="shared" si="146"/>
        <v>0.36409932808867151</v>
      </c>
      <c r="BU63" s="43">
        <f t="shared" si="147"/>
        <v>0.18055460662186884</v>
      </c>
      <c r="BV63" s="43">
        <f t="shared" si="147"/>
        <v>2.1666552794624261</v>
      </c>
      <c r="BW63" s="43">
        <f t="shared" si="147"/>
        <v>2.3472098860842947</v>
      </c>
      <c r="BX63" s="43">
        <f t="shared" si="147"/>
        <v>0.1736137462277739</v>
      </c>
      <c r="BY63" s="17">
        <f t="shared" si="155"/>
        <v>5.6980318539107291</v>
      </c>
      <c r="BZ63" s="76">
        <f t="shared" si="148"/>
        <v>0.38024625607794488</v>
      </c>
    </row>
    <row r="64" spans="2:78" ht="20.100000000000001" customHeight="1">
      <c r="E64" s="38">
        <v>28</v>
      </c>
      <c r="F64" s="20">
        <f t="shared" si="132"/>
        <v>0.55460000000000009</v>
      </c>
      <c r="G64" s="20">
        <f t="shared" si="133"/>
        <v>4.4192033710702372</v>
      </c>
      <c r="H64" s="29">
        <f t="shared" si="134"/>
        <v>49601.549295774654</v>
      </c>
      <c r="M64" s="43">
        <f t="shared" si="135"/>
        <v>0.84858524784263711</v>
      </c>
      <c r="N64" s="43">
        <f t="shared" si="135"/>
        <v>0</v>
      </c>
      <c r="O64" s="43">
        <f t="shared" si="135"/>
        <v>0.84858524784263711</v>
      </c>
      <c r="P64" s="43">
        <f t="shared" si="135"/>
        <v>0</v>
      </c>
      <c r="Q64" s="17">
        <f t="shared" si="149"/>
        <v>11.326117667212708</v>
      </c>
      <c r="R64" s="76">
        <f t="shared" si="136"/>
        <v>0</v>
      </c>
      <c r="W64" s="43">
        <f t="shared" si="137"/>
        <v>0.69142955463982569</v>
      </c>
      <c r="X64" s="43">
        <f t="shared" si="137"/>
        <v>1.3828591092796514</v>
      </c>
      <c r="Y64" s="43">
        <f t="shared" si="137"/>
        <v>2.0742886639194769</v>
      </c>
      <c r="Z64" s="43">
        <f t="shared" si="137"/>
        <v>6.2349148004945482E-2</v>
      </c>
      <c r="AA64" s="17">
        <f t="shared" si="150"/>
        <v>10.742114724997053</v>
      </c>
      <c r="AB64" s="76">
        <f t="shared" si="138"/>
        <v>0.12873248375031024</v>
      </c>
      <c r="AG64" s="43">
        <f t="shared" si="139"/>
        <v>0.59040635521612894</v>
      </c>
      <c r="AH64" s="43">
        <f t="shared" si="139"/>
        <v>2.3616254208645158</v>
      </c>
      <c r="AI64" s="43">
        <f t="shared" si="139"/>
        <v>2.9520317760806449</v>
      </c>
      <c r="AJ64" s="43">
        <f t="shared" si="139"/>
        <v>8.3672953169948688E-2</v>
      </c>
      <c r="AK64" s="17">
        <f t="shared" si="151"/>
        <v>10.27796913593585</v>
      </c>
      <c r="AL64" s="76">
        <f t="shared" si="140"/>
        <v>0.22977549257346358</v>
      </c>
      <c r="AQ64" s="43">
        <f t="shared" si="141"/>
        <v>0.48381440151777305</v>
      </c>
      <c r="AR64" s="43">
        <f t="shared" si="141"/>
        <v>2.902886409106638</v>
      </c>
      <c r="AS64" s="43">
        <f t="shared" si="141"/>
        <v>3.386700810624411</v>
      </c>
      <c r="AT64" s="43">
        <f t="shared" si="141"/>
        <v>8.2746168078174365E-2</v>
      </c>
      <c r="AU64" s="17">
        <f t="shared" si="152"/>
        <v>9.6859220760588229</v>
      </c>
      <c r="AV64" s="76">
        <f t="shared" si="142"/>
        <v>0.29970160675583457</v>
      </c>
      <c r="BA64" s="43">
        <f t="shared" si="143"/>
        <v>0.40718199381184184</v>
      </c>
      <c r="BB64" s="43">
        <f t="shared" si="143"/>
        <v>3.2574559504947347</v>
      </c>
      <c r="BC64" s="43">
        <f t="shared" si="143"/>
        <v>3.6646379443065764</v>
      </c>
      <c r="BD64" s="43">
        <f t="shared" si="143"/>
        <v>0.11947125044910359</v>
      </c>
      <c r="BE64" s="17">
        <f t="shared" si="153"/>
        <v>9.1188117809320506</v>
      </c>
      <c r="BF64" s="76">
        <f t="shared" si="144"/>
        <v>0.35722372922602247</v>
      </c>
      <c r="BK64" s="43">
        <f t="shared" si="145"/>
        <v>0.34202051795226507</v>
      </c>
      <c r="BL64" s="43">
        <f t="shared" si="145"/>
        <v>3.4202051795226502</v>
      </c>
      <c r="BM64" s="43">
        <f t="shared" si="145"/>
        <v>3.7622256974749151</v>
      </c>
      <c r="BN64" s="43">
        <f t="shared" si="145"/>
        <v>0.15441111213497108</v>
      </c>
      <c r="BO64" s="17">
        <f t="shared" si="154"/>
        <v>8.5822691329184941</v>
      </c>
      <c r="BP64" s="76">
        <f t="shared" si="146"/>
        <v>0.3985199166504782</v>
      </c>
      <c r="BU64" s="43">
        <f t="shared" si="147"/>
        <v>0.28925539837718839</v>
      </c>
      <c r="BV64" s="43">
        <f t="shared" si="147"/>
        <v>3.4710647805262607</v>
      </c>
      <c r="BW64" s="43">
        <f t="shared" si="147"/>
        <v>3.7603201789034491</v>
      </c>
      <c r="BX64" s="43">
        <f t="shared" si="147"/>
        <v>0.20866773767089586</v>
      </c>
      <c r="BY64" s="17">
        <f t="shared" si="155"/>
        <v>8.1245588379863882</v>
      </c>
      <c r="BZ64" s="76">
        <f t="shared" si="148"/>
        <v>0.42723117030026192</v>
      </c>
    </row>
    <row r="65" spans="5:78" ht="20.100000000000001" customHeight="1">
      <c r="E65" s="38">
        <v>30</v>
      </c>
      <c r="F65" s="20">
        <f t="shared" si="132"/>
        <v>0.59460000000000002</v>
      </c>
      <c r="G65" s="20">
        <f t="shared" si="133"/>
        <v>4.7379342308661432</v>
      </c>
      <c r="H65" s="29">
        <f t="shared" si="134"/>
        <v>53179.014084507042</v>
      </c>
      <c r="M65" s="43">
        <f t="shared" si="135"/>
        <v>0.94027568548674267</v>
      </c>
      <c r="N65" s="43">
        <f t="shared" si="135"/>
        <v>0</v>
      </c>
      <c r="O65" s="43">
        <f t="shared" si="135"/>
        <v>0.94027568548674267</v>
      </c>
      <c r="P65" s="43">
        <f t="shared" si="135"/>
        <v>0</v>
      </c>
      <c r="Q65" s="17">
        <f t="shared" si="149"/>
        <v>14.074750505519049</v>
      </c>
      <c r="R65" s="76">
        <f t="shared" si="136"/>
        <v>0</v>
      </c>
      <c r="W65" s="43">
        <f t="shared" si="137"/>
        <v>0.7434163120010967</v>
      </c>
      <c r="X65" s="43">
        <f t="shared" si="137"/>
        <v>1.4868326240021934</v>
      </c>
      <c r="Y65" s="43">
        <f t="shared" si="137"/>
        <v>2.23024893600329</v>
      </c>
      <c r="Z65" s="43">
        <f t="shared" si="137"/>
        <v>9.9102995196553134E-2</v>
      </c>
      <c r="AA65" s="17">
        <f t="shared" si="150"/>
        <v>13.254929497766954</v>
      </c>
      <c r="AB65" s="76">
        <f t="shared" si="138"/>
        <v>0.11217205072668843</v>
      </c>
      <c r="AG65" s="43">
        <f t="shared" si="139"/>
        <v>0.63057727792840457</v>
      </c>
      <c r="AH65" s="43">
        <f t="shared" si="139"/>
        <v>2.5223091117136183</v>
      </c>
      <c r="AI65" s="43">
        <f t="shared" si="139"/>
        <v>3.1528863896420227</v>
      </c>
      <c r="AJ65" s="43">
        <f t="shared" si="139"/>
        <v>0.13978551714553578</v>
      </c>
      <c r="AK65" s="17">
        <f t="shared" si="151"/>
        <v>12.675007745003983</v>
      </c>
      <c r="AL65" s="76">
        <f t="shared" si="140"/>
        <v>0.19899862488903164</v>
      </c>
      <c r="AQ65" s="43">
        <f t="shared" si="141"/>
        <v>0.64690599921717395</v>
      </c>
      <c r="AR65" s="43">
        <f t="shared" si="141"/>
        <v>3.8814359953030433</v>
      </c>
      <c r="AS65" s="43">
        <f t="shared" si="141"/>
        <v>4.5283419945202175</v>
      </c>
      <c r="AT65" s="43">
        <f t="shared" si="141"/>
        <v>0.16686933246012559</v>
      </c>
      <c r="AU65" s="17">
        <f t="shared" si="152"/>
        <v>12.679964341181444</v>
      </c>
      <c r="AV65" s="76">
        <f t="shared" si="142"/>
        <v>0.30610780053198433</v>
      </c>
      <c r="BA65" s="43">
        <f t="shared" si="143"/>
        <v>0.56439517795410021</v>
      </c>
      <c r="BB65" s="43">
        <f t="shared" si="143"/>
        <v>4.5151614236328017</v>
      </c>
      <c r="BC65" s="43">
        <f t="shared" si="143"/>
        <v>5.0795566015869023</v>
      </c>
      <c r="BD65" s="43">
        <f t="shared" si="143"/>
        <v>0.15425447278308579</v>
      </c>
      <c r="BE65" s="17">
        <f t="shared" si="153"/>
        <v>12.102025226889459</v>
      </c>
      <c r="BF65" s="76">
        <f t="shared" si="144"/>
        <v>0.37309139081949488</v>
      </c>
      <c r="BK65" s="43">
        <f t="shared" si="145"/>
        <v>0.49050247578138806</v>
      </c>
      <c r="BL65" s="43">
        <f t="shared" si="145"/>
        <v>4.905024757813881</v>
      </c>
      <c r="BM65" s="43">
        <f t="shared" si="145"/>
        <v>5.3955272335952689</v>
      </c>
      <c r="BN65" s="43">
        <f t="shared" si="145"/>
        <v>0.15461093751087343</v>
      </c>
      <c r="BO65" s="17">
        <f t="shared" si="154"/>
        <v>11.576626032078563</v>
      </c>
      <c r="BP65" s="76">
        <f t="shared" si="146"/>
        <v>0.42370071765488243</v>
      </c>
      <c r="BU65" s="43">
        <f t="shared" si="147"/>
        <v>0.40363642779797071</v>
      </c>
      <c r="BV65" s="43">
        <f t="shared" si="147"/>
        <v>4.8436371335756485</v>
      </c>
      <c r="BW65" s="43">
        <f t="shared" si="147"/>
        <v>5.2472735613736186</v>
      </c>
      <c r="BX65" s="43">
        <f t="shared" si="147"/>
        <v>0.19974150468450236</v>
      </c>
      <c r="BY65" s="17">
        <f t="shared" si="155"/>
        <v>10.886667844175953</v>
      </c>
      <c r="BZ65" s="76">
        <f t="shared" si="148"/>
        <v>0.44491456916882532</v>
      </c>
    </row>
    <row r="66" spans="5:78" ht="20.100000000000001" customHeight="1">
      <c r="E66" s="38">
        <v>32</v>
      </c>
      <c r="F66" s="20">
        <f t="shared" si="132"/>
        <v>0.63460000000000005</v>
      </c>
      <c r="G66" s="20">
        <f t="shared" si="133"/>
        <v>5.0566650906620492</v>
      </c>
      <c r="H66" s="29">
        <f t="shared" si="134"/>
        <v>56756.478873239437</v>
      </c>
      <c r="M66" s="43">
        <f t="shared" si="135"/>
        <v>1.7346422946303486</v>
      </c>
      <c r="N66" s="43">
        <f t="shared" si="135"/>
        <v>0</v>
      </c>
      <c r="O66" s="43">
        <f t="shared" si="135"/>
        <v>1.7346422946303486</v>
      </c>
      <c r="P66" s="43">
        <f t="shared" si="135"/>
        <v>0</v>
      </c>
      <c r="Q66" s="17">
        <f t="shared" si="149"/>
        <v>19.075022704721924</v>
      </c>
      <c r="R66" s="76">
        <f t="shared" si="136"/>
        <v>0</v>
      </c>
      <c r="W66" s="43">
        <f t="shared" si="137"/>
        <v>1.4286631274313648</v>
      </c>
      <c r="X66" s="43">
        <f t="shared" si="137"/>
        <v>2.8573262548627296</v>
      </c>
      <c r="Y66" s="43">
        <f t="shared" si="137"/>
        <v>4.285989382294094</v>
      </c>
      <c r="Z66" s="43">
        <f t="shared" si="137"/>
        <v>7.896073439930873E-2</v>
      </c>
      <c r="AA66" s="17">
        <f t="shared" si="150"/>
        <v>18.214549732067674</v>
      </c>
      <c r="AB66" s="76">
        <f t="shared" si="138"/>
        <v>0.15687054013925231</v>
      </c>
      <c r="AG66" s="43">
        <f t="shared" si="139"/>
        <v>0.90887249714980933</v>
      </c>
      <c r="AH66" s="43">
        <f t="shared" si="139"/>
        <v>3.6354899885992373</v>
      </c>
      <c r="AI66" s="43">
        <f t="shared" si="139"/>
        <v>4.5443624857490468</v>
      </c>
      <c r="AJ66" s="43">
        <f t="shared" si="139"/>
        <v>0.14403373473449346</v>
      </c>
      <c r="AK66" s="17">
        <f t="shared" si="151"/>
        <v>16.411653979839723</v>
      </c>
      <c r="AL66" s="76">
        <f t="shared" si="140"/>
        <v>0.22151880566487192</v>
      </c>
      <c r="AQ66" s="43">
        <f t="shared" si="141"/>
        <v>0.9314136805396136</v>
      </c>
      <c r="AR66" s="43">
        <f t="shared" si="141"/>
        <v>5.5884820832376807</v>
      </c>
      <c r="AS66" s="43">
        <f t="shared" si="141"/>
        <v>6.5198957637772939</v>
      </c>
      <c r="AT66" s="43">
        <f t="shared" si="141"/>
        <v>0.15810969770414124</v>
      </c>
      <c r="AU66" s="17">
        <f t="shared" si="152"/>
        <v>16.474321479248715</v>
      </c>
      <c r="AV66" s="76">
        <f t="shared" si="142"/>
        <v>0.33922380902163468</v>
      </c>
      <c r="BA66" s="43">
        <f t="shared" si="143"/>
        <v>0.78032412873018486</v>
      </c>
      <c r="BB66" s="43">
        <f t="shared" si="143"/>
        <v>6.2425930298414789</v>
      </c>
      <c r="BC66" s="43">
        <f t="shared" si="143"/>
        <v>7.0229171585716639</v>
      </c>
      <c r="BD66" s="43">
        <f t="shared" si="143"/>
        <v>0.19354478479320003</v>
      </c>
      <c r="BE66" s="17">
        <f t="shared" si="153"/>
        <v>15.730747495876628</v>
      </c>
      <c r="BF66" s="76">
        <f t="shared" si="144"/>
        <v>0.39684020301500605</v>
      </c>
      <c r="BK66" s="43">
        <f t="shared" si="145"/>
        <v>0.66391510336077675</v>
      </c>
      <c r="BL66" s="43">
        <f t="shared" si="145"/>
        <v>6.6391510336077673</v>
      </c>
      <c r="BM66" s="43">
        <f t="shared" si="145"/>
        <v>7.3030661369685443</v>
      </c>
      <c r="BN66" s="43">
        <f t="shared" si="145"/>
        <v>0.16849144929776519</v>
      </c>
      <c r="BO66" s="17">
        <f t="shared" si="154"/>
        <v>14.991994089382153</v>
      </c>
      <c r="BP66" s="76">
        <f t="shared" si="146"/>
        <v>0.44284642816860786</v>
      </c>
      <c r="BU66" s="43">
        <f t="shared" si="147"/>
        <v>0.57542200102259133</v>
      </c>
      <c r="BV66" s="43">
        <f t="shared" si="147"/>
        <v>6.9050640122710947</v>
      </c>
      <c r="BW66" s="43">
        <f t="shared" si="147"/>
        <v>7.4804860132936861</v>
      </c>
      <c r="BX66" s="43">
        <f t="shared" si="147"/>
        <v>0.22495280677968263</v>
      </c>
      <c r="BY66" s="17">
        <f t="shared" si="155"/>
        <v>14.379780825925069</v>
      </c>
      <c r="BZ66" s="76">
        <f t="shared" si="148"/>
        <v>0.48019257705389146</v>
      </c>
    </row>
    <row r="67" spans="5:78" ht="20.100000000000001" customHeight="1">
      <c r="E67" s="38">
        <v>34</v>
      </c>
      <c r="F67" s="20">
        <f t="shared" si="132"/>
        <v>0.67460000000000009</v>
      </c>
      <c r="G67" s="20">
        <f t="shared" si="133"/>
        <v>5.3753959504579552</v>
      </c>
      <c r="H67" s="29">
        <f t="shared" si="134"/>
        <v>60333.94366197184</v>
      </c>
      <c r="M67" s="43">
        <f t="shared" si="135"/>
        <v>1.3569670868473169</v>
      </c>
      <c r="N67" s="43">
        <f t="shared" si="135"/>
        <v>0</v>
      </c>
      <c r="O67" s="43">
        <f t="shared" si="135"/>
        <v>1.3569670868473169</v>
      </c>
      <c r="P67" s="43">
        <f t="shared" si="135"/>
        <v>0</v>
      </c>
      <c r="Q67" s="17">
        <f t="shared" si="149"/>
        <v>22.062910144227757</v>
      </c>
      <c r="R67" s="76">
        <f t="shared" si="136"/>
        <v>0</v>
      </c>
      <c r="W67" s="43">
        <f t="shared" si="137"/>
        <v>1.1121711119770086</v>
      </c>
      <c r="X67" s="43">
        <f t="shared" si="137"/>
        <v>2.2243422239540172</v>
      </c>
      <c r="Y67" s="43">
        <f t="shared" si="137"/>
        <v>3.3365133359310257</v>
      </c>
      <c r="Z67" s="43">
        <f t="shared" si="137"/>
        <v>0.14699199169163837</v>
      </c>
      <c r="AA67" s="17">
        <f t="shared" si="150"/>
        <v>20.93081068669586</v>
      </c>
      <c r="AB67" s="76">
        <f t="shared" si="138"/>
        <v>0.10627119308703432</v>
      </c>
      <c r="AG67" s="43">
        <f t="shared" si="139"/>
        <v>0.90415747502579669</v>
      </c>
      <c r="AH67" s="43">
        <f t="shared" si="139"/>
        <v>3.6166299001031867</v>
      </c>
      <c r="AI67" s="43">
        <f t="shared" si="139"/>
        <v>4.5207873751289833</v>
      </c>
      <c r="AJ67" s="43">
        <f t="shared" si="139"/>
        <v>0.17849550396414993</v>
      </c>
      <c r="AK67" s="17">
        <f t="shared" si="151"/>
        <v>19.522201003603108</v>
      </c>
      <c r="AL67" s="76">
        <f t="shared" si="140"/>
        <v>0.18525728218020523</v>
      </c>
      <c r="AQ67" s="43">
        <f t="shared" si="141"/>
        <v>0.74295049675034297</v>
      </c>
      <c r="AR67" s="43">
        <f t="shared" si="141"/>
        <v>4.4577029805020576</v>
      </c>
      <c r="AS67" s="43">
        <f t="shared" si="141"/>
        <v>5.2006534772524002</v>
      </c>
      <c r="AT67" s="43">
        <f t="shared" si="141"/>
        <v>0.23446074493378488</v>
      </c>
      <c r="AU67" s="17">
        <f t="shared" si="152"/>
        <v>18.359699898234673</v>
      </c>
      <c r="AV67" s="76">
        <f t="shared" si="142"/>
        <v>0.24279824862119209</v>
      </c>
      <c r="BA67" s="43">
        <f t="shared" si="143"/>
        <v>0.95003214760012367</v>
      </c>
      <c r="BB67" s="43">
        <f t="shared" si="143"/>
        <v>7.6002571808009893</v>
      </c>
      <c r="BC67" s="43">
        <f t="shared" si="143"/>
        <v>8.5502893284011119</v>
      </c>
      <c r="BD67" s="43">
        <f t="shared" si="143"/>
        <v>0.26455369930864397</v>
      </c>
      <c r="BE67" s="17">
        <f t="shared" si="153"/>
        <v>19.394803622192867</v>
      </c>
      <c r="BF67" s="76">
        <f t="shared" si="144"/>
        <v>0.3918707984289283</v>
      </c>
      <c r="BK67" s="43">
        <f t="shared" si="145"/>
        <v>0.7854469514348249</v>
      </c>
      <c r="BL67" s="43">
        <f t="shared" si="145"/>
        <v>7.8544695143482492</v>
      </c>
      <c r="BM67" s="43">
        <f t="shared" si="145"/>
        <v>8.6399164657830738</v>
      </c>
      <c r="BN67" s="43">
        <f t="shared" si="145"/>
        <v>0.3687945967666012</v>
      </c>
      <c r="BO67" s="17">
        <f t="shared" si="154"/>
        <v>18.520394322513496</v>
      </c>
      <c r="BP67" s="76">
        <f t="shared" si="146"/>
        <v>0.42409839539973032</v>
      </c>
      <c r="BU67" s="43">
        <f t="shared" si="147"/>
        <v>0.69730468867911288</v>
      </c>
      <c r="BV67" s="43">
        <f t="shared" si="147"/>
        <v>8.3676562641493533</v>
      </c>
      <c r="BW67" s="43">
        <f t="shared" si="147"/>
        <v>9.0649609528284678</v>
      </c>
      <c r="BX67" s="43">
        <f t="shared" si="147"/>
        <v>0.33509251649204685</v>
      </c>
      <c r="BY67" s="17">
        <f t="shared" si="155"/>
        <v>17.923942945911016</v>
      </c>
      <c r="BZ67" s="76">
        <f t="shared" si="148"/>
        <v>0.46684238447982029</v>
      </c>
    </row>
    <row r="68" spans="5:78" ht="20.100000000000001" customHeight="1">
      <c r="E68" s="38">
        <v>36</v>
      </c>
      <c r="F68" s="20">
        <f t="shared" si="132"/>
        <v>0.71460000000000001</v>
      </c>
      <c r="G68" s="20">
        <f t="shared" si="133"/>
        <v>5.6941268102538602</v>
      </c>
      <c r="H68" s="29">
        <f t="shared" si="134"/>
        <v>63911.408450704221</v>
      </c>
      <c r="M68" s="43">
        <f t="shared" si="135"/>
        <v>1.6931499609961982</v>
      </c>
      <c r="N68" s="43">
        <f t="shared" si="135"/>
        <v>0</v>
      </c>
      <c r="O68" s="43">
        <f t="shared" si="135"/>
        <v>1.6931499609961982</v>
      </c>
      <c r="P68" s="43">
        <f t="shared" si="135"/>
        <v>0</v>
      </c>
      <c r="Q68" s="17">
        <f t="shared" si="149"/>
        <v>26.634386436107462</v>
      </c>
      <c r="R68" s="76">
        <f t="shared" si="136"/>
        <v>0</v>
      </c>
      <c r="W68" s="43">
        <f t="shared" si="137"/>
        <v>1.4486270117221145</v>
      </c>
      <c r="X68" s="43">
        <f t="shared" si="137"/>
        <v>2.897254023444229</v>
      </c>
      <c r="Y68" s="43">
        <f t="shared" si="137"/>
        <v>4.3458810351663431</v>
      </c>
      <c r="Z68" s="43">
        <f t="shared" si="137"/>
        <v>0.11585932844040894</v>
      </c>
      <c r="AA68" s="17">
        <f t="shared" si="150"/>
        <v>26.376267947580768</v>
      </c>
      <c r="AB68" s="76">
        <f t="shared" si="138"/>
        <v>0.10984321319460835</v>
      </c>
      <c r="AG68" s="43">
        <f t="shared" si="139"/>
        <v>1.2186169987233348</v>
      </c>
      <c r="AH68" s="43">
        <f t="shared" si="139"/>
        <v>4.8744679948933394</v>
      </c>
      <c r="AI68" s="43">
        <f t="shared" si="139"/>
        <v>6.0930849936166744</v>
      </c>
      <c r="AJ68" s="43">
        <f t="shared" si="139"/>
        <v>0.22166139629766043</v>
      </c>
      <c r="AK68" s="17">
        <f t="shared" si="151"/>
        <v>24.9308044118313</v>
      </c>
      <c r="AL68" s="76">
        <f t="shared" si="140"/>
        <v>0.19551988433153344</v>
      </c>
      <c r="AQ68" s="43">
        <f t="shared" si="141"/>
        <v>0.95231070303921217</v>
      </c>
      <c r="AR68" s="43">
        <f t="shared" si="141"/>
        <v>5.7138642182352726</v>
      </c>
      <c r="AS68" s="43">
        <f t="shared" si="141"/>
        <v>6.6661749212744841</v>
      </c>
      <c r="AT68" s="43">
        <f t="shared" si="141"/>
        <v>0.28907797361959925</v>
      </c>
      <c r="AU68" s="17">
        <f t="shared" si="152"/>
        <v>23.020727596733789</v>
      </c>
      <c r="AV68" s="76">
        <f t="shared" si="142"/>
        <v>0.2482051965658098</v>
      </c>
      <c r="BA68" s="43">
        <f t="shared" si="143"/>
        <v>0.73387927453938029</v>
      </c>
      <c r="BB68" s="43">
        <f t="shared" si="143"/>
        <v>5.8710341963150423</v>
      </c>
      <c r="BC68" s="43">
        <f t="shared" si="143"/>
        <v>6.6049134708544228</v>
      </c>
      <c r="BD68" s="43">
        <f t="shared" si="143"/>
        <v>0.3350695525429751</v>
      </c>
      <c r="BE68" s="17">
        <f t="shared" si="153"/>
        <v>21.210456597199933</v>
      </c>
      <c r="BF68" s="76">
        <f t="shared" si="144"/>
        <v>0.2767990481209206</v>
      </c>
      <c r="BK68" s="43">
        <f t="shared" si="145"/>
        <v>0.85411206913397941</v>
      </c>
      <c r="BL68" s="43">
        <f t="shared" si="145"/>
        <v>8.5411206913397955</v>
      </c>
      <c r="BM68" s="43">
        <f t="shared" si="145"/>
        <v>9.3952327604737746</v>
      </c>
      <c r="BN68" s="43">
        <f t="shared" si="145"/>
        <v>0.55049055029188787</v>
      </c>
      <c r="BO68" s="17">
        <f t="shared" si="154"/>
        <v>22.177540534213264</v>
      </c>
      <c r="BP68" s="76">
        <f t="shared" si="146"/>
        <v>0.38512479227186708</v>
      </c>
      <c r="BU68" s="43">
        <f t="shared" si="147"/>
        <v>0.72055226345075551</v>
      </c>
      <c r="BV68" s="43">
        <f t="shared" si="147"/>
        <v>8.6466271614090662</v>
      </c>
      <c r="BW68" s="43">
        <f t="shared" si="147"/>
        <v>9.3671794248598221</v>
      </c>
      <c r="BX68" s="43">
        <f t="shared" si="147"/>
        <v>0.66205358042204909</v>
      </c>
      <c r="BY68" s="17">
        <f t="shared" si="155"/>
        <v>21.077955773089567</v>
      </c>
      <c r="BZ68" s="76">
        <f t="shared" si="148"/>
        <v>0.41022133524202098</v>
      </c>
    </row>
    <row r="69" spans="5:78" ht="20.100000000000001" customHeight="1">
      <c r="E69" s="38">
        <v>38</v>
      </c>
      <c r="F69" s="20">
        <f t="shared" si="132"/>
        <v>0.75460000000000005</v>
      </c>
      <c r="G69" s="20">
        <f t="shared" si="133"/>
        <v>6.0128576700497671</v>
      </c>
      <c r="H69" s="29">
        <f t="shared" si="134"/>
        <v>67488.873239436623</v>
      </c>
      <c r="M69" s="43">
        <f t="shared" si="135"/>
        <v>1.8033933046623476</v>
      </c>
      <c r="N69" s="43">
        <f t="shared" si="135"/>
        <v>0</v>
      </c>
      <c r="O69" s="43">
        <f t="shared" si="135"/>
        <v>1.8033933046623476</v>
      </c>
      <c r="P69" s="43">
        <f t="shared" si="135"/>
        <v>0</v>
      </c>
      <c r="Q69" s="17">
        <f t="shared" si="149"/>
        <v>27.830299816606157</v>
      </c>
      <c r="R69" s="76">
        <f t="shared" si="136"/>
        <v>0</v>
      </c>
      <c r="W69" s="43">
        <f t="shared" si="137"/>
        <v>1.4167342683212802</v>
      </c>
      <c r="X69" s="43">
        <f t="shared" si="137"/>
        <v>2.8334685366425605</v>
      </c>
      <c r="Y69" s="43">
        <f t="shared" si="137"/>
        <v>4.2502028049638403</v>
      </c>
      <c r="Z69" s="43">
        <f t="shared" si="137"/>
        <v>0.20069148949639284</v>
      </c>
      <c r="AA69" s="17">
        <f t="shared" si="150"/>
        <v>27.177853035321323</v>
      </c>
      <c r="AB69" s="76">
        <f t="shared" si="138"/>
        <v>0.10425652581755013</v>
      </c>
      <c r="AG69" s="43">
        <f t="shared" si="139"/>
        <v>1.2618514940152572</v>
      </c>
      <c r="AH69" s="43">
        <f t="shared" si="139"/>
        <v>5.0474059760610288</v>
      </c>
      <c r="AI69" s="43">
        <f t="shared" si="139"/>
        <v>6.309257470076286</v>
      </c>
      <c r="AJ69" s="43">
        <f t="shared" si="139"/>
        <v>0.36928465855794157</v>
      </c>
      <c r="AK69" s="17">
        <f t="shared" si="151"/>
        <v>27.728988204605411</v>
      </c>
      <c r="AL69" s="76">
        <f t="shared" si="140"/>
        <v>0.18202633066945886</v>
      </c>
      <c r="AQ69" s="43">
        <f t="shared" si="141"/>
        <v>1.1310083696497877</v>
      </c>
      <c r="AR69" s="43">
        <f t="shared" si="141"/>
        <v>6.7860502178987261</v>
      </c>
      <c r="AS69" s="43">
        <f t="shared" si="141"/>
        <v>7.9170585875485129</v>
      </c>
      <c r="AT69" s="43">
        <f t="shared" si="141"/>
        <v>0.26005861512422312</v>
      </c>
      <c r="AU69" s="17">
        <f t="shared" si="152"/>
        <v>27.953899983247076</v>
      </c>
      <c r="AV69" s="76">
        <f t="shared" si="142"/>
        <v>0.24275862122872452</v>
      </c>
      <c r="BA69" s="43">
        <f t="shared" si="143"/>
        <v>0.92142908189616013</v>
      </c>
      <c r="BB69" s="43">
        <f t="shared" si="143"/>
        <v>7.371432655169281</v>
      </c>
      <c r="BC69" s="43">
        <f t="shared" si="143"/>
        <v>8.2928617370654418</v>
      </c>
      <c r="BD69" s="43">
        <f t="shared" si="143"/>
        <v>0.31882816058510932</v>
      </c>
      <c r="BE69" s="17">
        <f t="shared" si="153"/>
        <v>26.272127224034612</v>
      </c>
      <c r="BF69" s="76">
        <f t="shared" si="144"/>
        <v>0.28057996949807895</v>
      </c>
      <c r="BK69" s="43">
        <f t="shared" si="145"/>
        <v>0.74231671871351579</v>
      </c>
      <c r="BL69" s="43">
        <f t="shared" si="145"/>
        <v>7.4231671871351583</v>
      </c>
      <c r="BM69" s="43">
        <f t="shared" si="145"/>
        <v>8.1654839058486743</v>
      </c>
      <c r="BN69" s="43">
        <f t="shared" si="145"/>
        <v>0.42510112875182471</v>
      </c>
      <c r="BO69" s="17">
        <f t="shared" si="154"/>
        <v>24.211449035939349</v>
      </c>
      <c r="BP69" s="76">
        <f t="shared" si="146"/>
        <v>0.30659739432019323</v>
      </c>
      <c r="BU69" s="43">
        <f t="shared" si="147"/>
        <v>0.64919366945545232</v>
      </c>
      <c r="BV69" s="43">
        <f t="shared" si="147"/>
        <v>7.790324033465426</v>
      </c>
      <c r="BW69" s="43">
        <f t="shared" si="147"/>
        <v>8.4395177029208792</v>
      </c>
      <c r="BX69" s="43">
        <f t="shared" si="147"/>
        <v>0.99181386884354705</v>
      </c>
      <c r="BY69" s="17">
        <f t="shared" si="155"/>
        <v>22.902503008889656</v>
      </c>
      <c r="BZ69" s="76">
        <f t="shared" si="148"/>
        <v>0.34015164326980307</v>
      </c>
    </row>
    <row r="70" spans="5:78" ht="20.100000000000001" customHeight="1">
      <c r="E70" s="38">
        <v>40</v>
      </c>
      <c r="F70" s="20">
        <f t="shared" si="132"/>
        <v>0.79460000000000008</v>
      </c>
      <c r="G70" s="20">
        <f t="shared" si="133"/>
        <v>6.3315885298456731</v>
      </c>
      <c r="H70" s="29">
        <f t="shared" si="134"/>
        <v>71066.338028169019</v>
      </c>
      <c r="M70" s="43">
        <f t="shared" si="135"/>
        <v>2.5698360051835767</v>
      </c>
      <c r="N70" s="43">
        <f t="shared" si="135"/>
        <v>0</v>
      </c>
      <c r="O70" s="43">
        <f t="shared" si="135"/>
        <v>2.5698360051835767</v>
      </c>
      <c r="P70" s="43">
        <f t="shared" si="135"/>
        <v>0</v>
      </c>
      <c r="Q70" s="17">
        <f t="shared" si="149"/>
        <v>40.997559284492212</v>
      </c>
      <c r="R70" s="76">
        <f t="shared" si="136"/>
        <v>0</v>
      </c>
      <c r="W70" s="43">
        <f t="shared" si="137"/>
        <v>2.1317405006411727</v>
      </c>
      <c r="X70" s="43">
        <f t="shared" si="137"/>
        <v>4.2634810012823454</v>
      </c>
      <c r="Y70" s="43">
        <f t="shared" si="137"/>
        <v>6.3952215019235181</v>
      </c>
      <c r="Z70" s="43">
        <f t="shared" si="137"/>
        <v>0.32147283376732394</v>
      </c>
      <c r="AA70" s="17">
        <f t="shared" si="150"/>
        <v>40.23339449432018</v>
      </c>
      <c r="AB70" s="76">
        <f t="shared" si="138"/>
        <v>0.10596871218222038</v>
      </c>
      <c r="AG70" s="43">
        <f t="shared" si="139"/>
        <v>1.6862213543599938</v>
      </c>
      <c r="AH70" s="43">
        <f t="shared" si="139"/>
        <v>6.7448854174399751</v>
      </c>
      <c r="AI70" s="43">
        <f t="shared" si="139"/>
        <v>8.4311067717999677</v>
      </c>
      <c r="AJ70" s="43">
        <f t="shared" si="139"/>
        <v>0.63801817172218334</v>
      </c>
      <c r="AK70" s="17">
        <f t="shared" si="151"/>
        <v>38.269751225457085</v>
      </c>
      <c r="AL70" s="76">
        <f t="shared" si="140"/>
        <v>0.17624586524495797</v>
      </c>
      <c r="AQ70" s="43">
        <f t="shared" si="141"/>
        <v>1.0415317954315011</v>
      </c>
      <c r="AR70" s="43">
        <f t="shared" si="141"/>
        <v>6.2491907725890066</v>
      </c>
      <c r="AS70" s="43">
        <f t="shared" si="141"/>
        <v>7.2907225680205077</v>
      </c>
      <c r="AT70" s="43">
        <f t="shared" si="141"/>
        <v>0.76766895376872069</v>
      </c>
      <c r="AU70" s="17">
        <f t="shared" si="152"/>
        <v>30.857589344314846</v>
      </c>
      <c r="AV70" s="76">
        <f t="shared" si="142"/>
        <v>0.20251714101381504</v>
      </c>
      <c r="BA70" s="43">
        <f t="shared" si="143"/>
        <v>0.85895970853492121</v>
      </c>
      <c r="BB70" s="43">
        <f t="shared" si="143"/>
        <v>6.8716776682793697</v>
      </c>
      <c r="BC70" s="43">
        <f t="shared" si="143"/>
        <v>7.7306373768142915</v>
      </c>
      <c r="BD70" s="43">
        <f t="shared" si="143"/>
        <v>0.43694568149088109</v>
      </c>
      <c r="BE70" s="17">
        <f t="shared" si="153"/>
        <v>29.298503905542816</v>
      </c>
      <c r="BF70" s="76">
        <f t="shared" si="144"/>
        <v>0.23454022397981067</v>
      </c>
      <c r="BK70" s="43">
        <f t="shared" si="145"/>
        <v>0.77517390515238938</v>
      </c>
      <c r="BL70" s="43">
        <f t="shared" si="145"/>
        <v>7.7517390515238924</v>
      </c>
      <c r="BM70" s="43">
        <f t="shared" si="145"/>
        <v>8.5269129566762825</v>
      </c>
      <c r="BN70" s="43">
        <f t="shared" si="145"/>
        <v>0.3356818943877371</v>
      </c>
      <c r="BO70" s="17">
        <f t="shared" si="154"/>
        <v>28.936531110198178</v>
      </c>
      <c r="BP70" s="76">
        <f t="shared" si="146"/>
        <v>0.26788764078192934</v>
      </c>
      <c r="BU70" s="43">
        <f t="shared" si="147"/>
        <v>0.66382530889347779</v>
      </c>
      <c r="BV70" s="43">
        <f t="shared" si="147"/>
        <v>7.9659037067217326</v>
      </c>
      <c r="BW70" s="43">
        <f t="shared" si="147"/>
        <v>8.6297290156152098</v>
      </c>
      <c r="BX70" s="43">
        <f t="shared" si="147"/>
        <v>0.47158932586005653</v>
      </c>
      <c r="BY70" s="17">
        <f t="shared" si="155"/>
        <v>28.297755589001749</v>
      </c>
      <c r="BZ70" s="76">
        <f t="shared" si="148"/>
        <v>0.28150302173850755</v>
      </c>
    </row>
    <row r="71" spans="5:78" ht="20.100000000000001" customHeight="1">
      <c r="E71" s="38">
        <v>42</v>
      </c>
      <c r="F71" s="20">
        <f t="shared" si="132"/>
        <v>0.83460000000000001</v>
      </c>
      <c r="G71" s="20">
        <f t="shared" si="133"/>
        <v>6.6503193896415782</v>
      </c>
      <c r="H71" s="29">
        <f t="shared" si="134"/>
        <v>74643.8028169014</v>
      </c>
      <c r="M71" s="43">
        <f t="shared" si="135"/>
        <v>2.9850113671828544</v>
      </c>
      <c r="N71" s="43">
        <f t="shared" si="135"/>
        <v>0</v>
      </c>
      <c r="O71" s="43">
        <f t="shared" si="135"/>
        <v>2.9850113671828544</v>
      </c>
      <c r="P71" s="43">
        <f t="shared" si="135"/>
        <v>0</v>
      </c>
      <c r="Q71" s="17">
        <f t="shared" si="149"/>
        <v>54.474553990572332</v>
      </c>
      <c r="R71" s="76">
        <f t="shared" si="136"/>
        <v>0</v>
      </c>
      <c r="W71" s="43">
        <f t="shared" si="137"/>
        <v>2.3904792401307953</v>
      </c>
      <c r="X71" s="43">
        <f t="shared" si="137"/>
        <v>4.7809584802615905</v>
      </c>
      <c r="Y71" s="43">
        <f t="shared" si="137"/>
        <v>7.1714377203923849</v>
      </c>
      <c r="Z71" s="43">
        <f t="shared" si="137"/>
        <v>0.38814607997441658</v>
      </c>
      <c r="AA71" s="17">
        <f t="shared" si="150"/>
        <v>52.76117287014015</v>
      </c>
      <c r="AB71" s="76">
        <f t="shared" si="138"/>
        <v>9.0615090988004618E-2</v>
      </c>
      <c r="AG71" s="43">
        <f t="shared" si="139"/>
        <v>2.1804790484807728</v>
      </c>
      <c r="AH71" s="43">
        <f t="shared" si="139"/>
        <v>8.7219161939230911</v>
      </c>
      <c r="AI71" s="43">
        <f t="shared" si="139"/>
        <v>10.902395242403863</v>
      </c>
      <c r="AJ71" s="43">
        <f t="shared" si="139"/>
        <v>0.58865230691152481</v>
      </c>
      <c r="AK71" s="17">
        <f t="shared" si="151"/>
        <v>50.230851631485926</v>
      </c>
      <c r="AL71" s="76">
        <f t="shared" si="140"/>
        <v>0.17363663785576713</v>
      </c>
      <c r="AQ71" s="43">
        <f t="shared" si="141"/>
        <v>1.673174383511506</v>
      </c>
      <c r="AR71" s="43">
        <f t="shared" si="141"/>
        <v>10.039046301069035</v>
      </c>
      <c r="AS71" s="43">
        <f t="shared" si="141"/>
        <v>11.712220684580542</v>
      </c>
      <c r="AT71" s="43">
        <f t="shared" si="141"/>
        <v>0.69371143836328231</v>
      </c>
      <c r="AU71" s="17">
        <f t="shared" si="152"/>
        <v>45.441608723653914</v>
      </c>
      <c r="AV71" s="76">
        <f t="shared" si="142"/>
        <v>0.2209218947797367</v>
      </c>
      <c r="BA71" s="43">
        <f t="shared" si="143"/>
        <v>1.5432184142256675</v>
      </c>
      <c r="BB71" s="43">
        <f t="shared" si="143"/>
        <v>12.34574731380534</v>
      </c>
      <c r="BC71" s="43">
        <f t="shared" si="143"/>
        <v>13.888965728031007</v>
      </c>
      <c r="BD71" s="43">
        <f t="shared" si="143"/>
        <v>0.84713372673805609</v>
      </c>
      <c r="BE71" s="17">
        <f t="shared" si="153"/>
        <v>43.5171390491845</v>
      </c>
      <c r="BF71" s="76">
        <f t="shared" si="144"/>
        <v>0.28369850554402876</v>
      </c>
      <c r="BK71" s="43">
        <f t="shared" si="145"/>
        <v>0.86259759726894658</v>
      </c>
      <c r="BL71" s="43">
        <f t="shared" si="145"/>
        <v>8.6259759726894671</v>
      </c>
      <c r="BM71" s="43">
        <f t="shared" si="145"/>
        <v>9.4885735699584135</v>
      </c>
      <c r="BN71" s="43">
        <f t="shared" si="145"/>
        <v>0.74521623240068346</v>
      </c>
      <c r="BO71" s="17">
        <f t="shared" si="154"/>
        <v>36.65539033807773</v>
      </c>
      <c r="BP71" s="76">
        <f t="shared" si="146"/>
        <v>0.23532626151654365</v>
      </c>
      <c r="BU71" s="43">
        <f t="shared" si="147"/>
        <v>0.65445598832021279</v>
      </c>
      <c r="BV71" s="43">
        <f t="shared" si="147"/>
        <v>7.8534718598425535</v>
      </c>
      <c r="BW71" s="43">
        <f t="shared" si="147"/>
        <v>8.5079278481627671</v>
      </c>
      <c r="BX71" s="43">
        <f t="shared" si="147"/>
        <v>0.45855126695073334</v>
      </c>
      <c r="BY71" s="17">
        <f t="shared" si="155"/>
        <v>34.155224607143097</v>
      </c>
      <c r="BZ71" s="76">
        <f t="shared" si="148"/>
        <v>0.22993471570379037</v>
      </c>
    </row>
    <row r="72" spans="5:78" ht="20.100000000000001" customHeight="1">
      <c r="E72" s="38">
        <v>44</v>
      </c>
      <c r="F72" s="20">
        <f t="shared" si="132"/>
        <v>0.87460000000000004</v>
      </c>
      <c r="G72" s="20">
        <f t="shared" si="133"/>
        <v>6.9690502494374851</v>
      </c>
      <c r="H72" s="29">
        <f t="shared" si="134"/>
        <v>78221.267605633795</v>
      </c>
      <c r="M72" s="43">
        <f t="shared" si="135"/>
        <v>5.3278855798152227</v>
      </c>
      <c r="N72" s="43">
        <f t="shared" si="135"/>
        <v>0</v>
      </c>
      <c r="O72" s="43">
        <f t="shared" si="135"/>
        <v>5.3278855798152227</v>
      </c>
      <c r="P72" s="43">
        <f t="shared" si="135"/>
        <v>0</v>
      </c>
      <c r="Q72" s="17">
        <f t="shared" si="149"/>
        <v>73.35463356849553</v>
      </c>
      <c r="R72" s="76">
        <f t="shared" si="136"/>
        <v>0</v>
      </c>
      <c r="W72" s="43">
        <f t="shared" si="137"/>
        <v>4.1841388177678267</v>
      </c>
      <c r="X72" s="43">
        <f t="shared" si="137"/>
        <v>8.3682776355356534</v>
      </c>
      <c r="Y72" s="43">
        <f t="shared" si="137"/>
        <v>12.552416453303479</v>
      </c>
      <c r="Z72" s="43">
        <f t="shared" si="137"/>
        <v>0.12426054751970801</v>
      </c>
      <c r="AA72" s="17">
        <f t="shared" si="150"/>
        <v>69.171413023517687</v>
      </c>
      <c r="AB72" s="76">
        <f t="shared" si="138"/>
        <v>0.12097884472434459</v>
      </c>
      <c r="AG72" s="43">
        <f t="shared" si="139"/>
        <v>3.2070936949148039</v>
      </c>
      <c r="AH72" s="43">
        <f t="shared" si="139"/>
        <v>12.828374779659216</v>
      </c>
      <c r="AI72" s="43">
        <f t="shared" si="139"/>
        <v>16.035468474574021</v>
      </c>
      <c r="AJ72" s="43">
        <f t="shared" si="139"/>
        <v>0.30805343590839823</v>
      </c>
      <c r="AK72" s="17">
        <f t="shared" si="151"/>
        <v>66.385754093490945</v>
      </c>
      <c r="AL72" s="76">
        <f t="shared" si="140"/>
        <v>0.19323987435004561</v>
      </c>
      <c r="AQ72" s="43">
        <f t="shared" si="141"/>
        <v>2.1870972579576859</v>
      </c>
      <c r="AR72" s="43">
        <f t="shared" si="141"/>
        <v>13.122583547746114</v>
      </c>
      <c r="AS72" s="43">
        <f t="shared" si="141"/>
        <v>15.309680805703799</v>
      </c>
      <c r="AT72" s="43">
        <f t="shared" si="141"/>
        <v>0.72315596210508204</v>
      </c>
      <c r="AU72" s="17">
        <f t="shared" si="152"/>
        <v>59.994196910892803</v>
      </c>
      <c r="AV72" s="76">
        <f t="shared" si="142"/>
        <v>0.21873088104232163</v>
      </c>
      <c r="BA72" s="43">
        <f t="shared" si="143"/>
        <v>1.6347541137908614</v>
      </c>
      <c r="BB72" s="43">
        <f t="shared" si="143"/>
        <v>13.078032910326892</v>
      </c>
      <c r="BC72" s="43">
        <f t="shared" si="143"/>
        <v>14.712787024117752</v>
      </c>
      <c r="BD72" s="43">
        <f t="shared" si="143"/>
        <v>0.88016105890750906</v>
      </c>
      <c r="BE72" s="17">
        <f t="shared" si="153"/>
        <v>54.015914156192181</v>
      </c>
      <c r="BF72" s="76">
        <f t="shared" si="144"/>
        <v>0.24211444191262799</v>
      </c>
      <c r="BK72" s="43">
        <f t="shared" si="145"/>
        <v>1.2349686093663026</v>
      </c>
      <c r="BL72" s="43">
        <f t="shared" si="145"/>
        <v>12.349686093663024</v>
      </c>
      <c r="BM72" s="43">
        <f t="shared" si="145"/>
        <v>13.584654703029326</v>
      </c>
      <c r="BN72" s="43">
        <f t="shared" si="145"/>
        <v>0.74438000222151013</v>
      </c>
      <c r="BO72" s="17">
        <f t="shared" si="154"/>
        <v>50.021979608724628</v>
      </c>
      <c r="BP72" s="76">
        <f t="shared" si="146"/>
        <v>0.24688519307438689</v>
      </c>
      <c r="BU72" s="43">
        <f t="shared" si="147"/>
        <v>0.92038453025369638</v>
      </c>
      <c r="BV72" s="43">
        <f t="shared" si="147"/>
        <v>11.044614363044355</v>
      </c>
      <c r="BW72" s="43">
        <f t="shared" si="147"/>
        <v>11.96499889329805</v>
      </c>
      <c r="BX72" s="43">
        <f t="shared" si="147"/>
        <v>0.82076261188735589</v>
      </c>
      <c r="BY72" s="17">
        <f t="shared" si="155"/>
        <v>46.523343421409074</v>
      </c>
      <c r="BZ72" s="76">
        <f t="shared" si="148"/>
        <v>0.2373994117963984</v>
      </c>
    </row>
    <row r="73" spans="5:78" ht="20.100000000000001" customHeight="1">
      <c r="E73" s="38">
        <v>46</v>
      </c>
      <c r="F73" s="20">
        <f t="shared" si="132"/>
        <v>0.91460000000000008</v>
      </c>
      <c r="G73" s="20">
        <f t="shared" si="133"/>
        <v>7.2877811092333911</v>
      </c>
      <c r="H73" s="29">
        <f t="shared" si="134"/>
        <v>81798.732394366205</v>
      </c>
      <c r="M73" s="43">
        <f t="shared" si="135"/>
        <v>5.7576256559931789</v>
      </c>
      <c r="N73" s="43">
        <f t="shared" si="135"/>
        <v>0</v>
      </c>
      <c r="O73" s="43">
        <f t="shared" si="135"/>
        <v>5.7576256559931789</v>
      </c>
      <c r="P73" s="43">
        <f t="shared" si="135"/>
        <v>0</v>
      </c>
      <c r="Q73" s="17">
        <f t="shared" si="149"/>
        <v>84.149988745331171</v>
      </c>
      <c r="R73" s="76">
        <f t="shared" si="136"/>
        <v>0</v>
      </c>
      <c r="W73" s="43">
        <f t="shared" si="137"/>
        <v>4.6464304663158833</v>
      </c>
      <c r="X73" s="43">
        <f t="shared" si="137"/>
        <v>9.2928609326317666</v>
      </c>
      <c r="Y73" s="43">
        <f t="shared" si="137"/>
        <v>13.939291398947649</v>
      </c>
      <c r="Z73" s="43">
        <f t="shared" si="137"/>
        <v>0.15048940655875509</v>
      </c>
      <c r="AA73" s="17">
        <f t="shared" si="150"/>
        <v>80.495371870775102</v>
      </c>
      <c r="AB73" s="76">
        <f t="shared" si="138"/>
        <v>0.11544590349306358</v>
      </c>
      <c r="AG73" s="43">
        <f t="shared" si="139"/>
        <v>3.7231251088090893</v>
      </c>
      <c r="AH73" s="43">
        <f t="shared" si="139"/>
        <v>14.892500435236357</v>
      </c>
      <c r="AI73" s="43">
        <f t="shared" si="139"/>
        <v>18.615625544045447</v>
      </c>
      <c r="AJ73" s="43">
        <f t="shared" si="139"/>
        <v>0.22652006504345232</v>
      </c>
      <c r="AK73" s="17">
        <f t="shared" si="151"/>
        <v>78.031301460783197</v>
      </c>
      <c r="AL73" s="76">
        <f t="shared" si="140"/>
        <v>0.19085290334060362</v>
      </c>
      <c r="AQ73" s="43">
        <f t="shared" si="141"/>
        <v>3.0018447141782403</v>
      </c>
      <c r="AR73" s="43">
        <f t="shared" si="141"/>
        <v>18.011068285069438</v>
      </c>
      <c r="AS73" s="43">
        <f t="shared" si="141"/>
        <v>21.012912999247682</v>
      </c>
      <c r="AT73" s="43">
        <f t="shared" si="141"/>
        <v>0.58863617881621622</v>
      </c>
      <c r="AU73" s="17">
        <f t="shared" si="152"/>
        <v>73.799449936741468</v>
      </c>
      <c r="AV73" s="76">
        <f t="shared" si="142"/>
        <v>0.24405423482841607</v>
      </c>
      <c r="BA73" s="43">
        <f t="shared" si="143"/>
        <v>2.2073705203575265</v>
      </c>
      <c r="BB73" s="43">
        <f t="shared" si="143"/>
        <v>17.658964162860212</v>
      </c>
      <c r="BC73" s="43">
        <f t="shared" si="143"/>
        <v>19.86633468321774</v>
      </c>
      <c r="BD73" s="43">
        <f t="shared" si="143"/>
        <v>0.751619372477772</v>
      </c>
      <c r="BE73" s="17">
        <f t="shared" si="153"/>
        <v>68.615161241048384</v>
      </c>
      <c r="BF73" s="76">
        <f t="shared" si="144"/>
        <v>0.25736242316509927</v>
      </c>
      <c r="BK73" s="43">
        <f t="shared" si="145"/>
        <v>1.0810948030352525</v>
      </c>
      <c r="BL73" s="43">
        <f t="shared" si="145"/>
        <v>10.810948030352526</v>
      </c>
      <c r="BM73" s="43">
        <f t="shared" si="145"/>
        <v>11.892042833387778</v>
      </c>
      <c r="BN73" s="43">
        <f t="shared" si="145"/>
        <v>0.73438686157002098</v>
      </c>
      <c r="BO73" s="17">
        <f t="shared" si="154"/>
        <v>57.871381327496579</v>
      </c>
      <c r="BP73" s="76">
        <f t="shared" si="146"/>
        <v>0.18680991851867015</v>
      </c>
      <c r="BU73" s="43">
        <f t="shared" si="147"/>
        <v>0.91875527292426074</v>
      </c>
      <c r="BV73" s="43">
        <f t="shared" si="147"/>
        <v>11.025063275091128</v>
      </c>
      <c r="BW73" s="43">
        <f t="shared" si="147"/>
        <v>11.94381854801539</v>
      </c>
      <c r="BX73" s="43">
        <f t="shared" si="147"/>
        <v>0.75278915993032003</v>
      </c>
      <c r="BY73" s="17">
        <f t="shared" si="155"/>
        <v>55.335156586318959</v>
      </c>
      <c r="BZ73" s="76">
        <f t="shared" si="148"/>
        <v>0.19924156639717469</v>
      </c>
    </row>
    <row r="74" spans="5:78" ht="20.100000000000001" customHeight="1">
      <c r="E74" s="38">
        <v>48</v>
      </c>
      <c r="F74" s="20">
        <f t="shared" si="132"/>
        <v>0.9546</v>
      </c>
      <c r="G74" s="20">
        <f t="shared" si="133"/>
        <v>7.606511969029297</v>
      </c>
      <c r="H74" s="29">
        <f t="shared" si="134"/>
        <v>85376.1971830986</v>
      </c>
      <c r="M74" s="43">
        <f t="shared" si="135"/>
        <v>6.0412145820752334</v>
      </c>
      <c r="N74" s="43">
        <f t="shared" si="135"/>
        <v>0</v>
      </c>
      <c r="O74" s="43">
        <f t="shared" si="135"/>
        <v>6.0412145820752334</v>
      </c>
      <c r="P74" s="43">
        <f t="shared" si="135"/>
        <v>0</v>
      </c>
      <c r="Q74" s="17">
        <f t="shared" si="149"/>
        <v>96.415062521440987</v>
      </c>
      <c r="R74" s="76">
        <f t="shared" si="136"/>
        <v>0</v>
      </c>
      <c r="W74" s="43">
        <f t="shared" si="137"/>
        <v>4.9097383479130272</v>
      </c>
      <c r="X74" s="43">
        <f t="shared" si="137"/>
        <v>9.8194766958260544</v>
      </c>
      <c r="Y74" s="43">
        <f t="shared" si="137"/>
        <v>14.729215043739082</v>
      </c>
      <c r="Z74" s="43">
        <f t="shared" si="137"/>
        <v>0.13268568417792617</v>
      </c>
      <c r="AA74" s="17">
        <f t="shared" si="150"/>
        <v>92.944710968805737</v>
      </c>
      <c r="AB74" s="76">
        <f t="shared" si="138"/>
        <v>0.10564857960687708</v>
      </c>
      <c r="AG74" s="43">
        <f t="shared" si="139"/>
        <v>4.1134042431496143</v>
      </c>
      <c r="AH74" s="43">
        <f t="shared" si="139"/>
        <v>16.453616972598457</v>
      </c>
      <c r="AI74" s="43">
        <f t="shared" si="139"/>
        <v>20.567021215748074</v>
      </c>
      <c r="AJ74" s="43">
        <f t="shared" si="139"/>
        <v>0.20096899804174412</v>
      </c>
      <c r="AK74" s="17">
        <f t="shared" si="151"/>
        <v>89.716381569368437</v>
      </c>
      <c r="AL74" s="76">
        <f t="shared" si="140"/>
        <v>0.18339590479222093</v>
      </c>
      <c r="AQ74" s="43">
        <f t="shared" si="141"/>
        <v>3.4233749353027205</v>
      </c>
      <c r="AR74" s="43">
        <f t="shared" si="141"/>
        <v>20.540249611816321</v>
      </c>
      <c r="AS74" s="43">
        <f t="shared" si="141"/>
        <v>23.963624547119043</v>
      </c>
      <c r="AT74" s="43">
        <f t="shared" si="141"/>
        <v>0.23528805498290134</v>
      </c>
      <c r="AU74" s="17">
        <f t="shared" si="152"/>
        <v>85.035919250743348</v>
      </c>
      <c r="AV74" s="76">
        <f t="shared" si="142"/>
        <v>0.24154792225212252</v>
      </c>
      <c r="BA74" s="43">
        <f t="shared" si="143"/>
        <v>2.7829216075006133</v>
      </c>
      <c r="BB74" s="43">
        <f t="shared" si="143"/>
        <v>22.263372860004907</v>
      </c>
      <c r="BC74" s="43">
        <f t="shared" si="143"/>
        <v>25.046294467505518</v>
      </c>
      <c r="BD74" s="43">
        <f t="shared" si="143"/>
        <v>0.26553755304535609</v>
      </c>
      <c r="BE74" s="17">
        <f t="shared" si="153"/>
        <v>78.571056311082401</v>
      </c>
      <c r="BF74" s="76">
        <f t="shared" si="144"/>
        <v>0.28335336070650063</v>
      </c>
      <c r="BK74" s="43">
        <f t="shared" si="145"/>
        <v>2.2967528178953271</v>
      </c>
      <c r="BL74" s="43">
        <f t="shared" si="145"/>
        <v>22.967528178953273</v>
      </c>
      <c r="BM74" s="43">
        <f t="shared" si="145"/>
        <v>25.264280996848598</v>
      </c>
      <c r="BN74" s="43">
        <f t="shared" si="145"/>
        <v>0.29908878580048637</v>
      </c>
      <c r="BO74" s="17">
        <f t="shared" si="154"/>
        <v>73.960329189141461</v>
      </c>
      <c r="BP74" s="76">
        <f t="shared" si="146"/>
        <v>0.31053847962490233</v>
      </c>
      <c r="BU74" s="43">
        <f t="shared" si="147"/>
        <v>1.9257127146167323</v>
      </c>
      <c r="BV74" s="43">
        <f t="shared" si="147"/>
        <v>23.108552575400786</v>
      </c>
      <c r="BW74" s="43">
        <f t="shared" si="147"/>
        <v>25.034265290017515</v>
      </c>
      <c r="BX74" s="43">
        <f t="shared" si="147"/>
        <v>0.31273064230231434</v>
      </c>
      <c r="BY74" s="17">
        <f t="shared" si="155"/>
        <v>70.145403723478594</v>
      </c>
      <c r="BZ74" s="76">
        <f t="shared" si="148"/>
        <v>0.32943787260099622</v>
      </c>
    </row>
    <row r="75" spans="5:78" ht="20.100000000000001" customHeight="1">
      <c r="E75" s="38">
        <v>50</v>
      </c>
      <c r="F75" s="20">
        <f t="shared" si="132"/>
        <v>0.99460000000000004</v>
      </c>
      <c r="G75" s="20">
        <f t="shared" si="133"/>
        <v>7.9252428288252039</v>
      </c>
      <c r="H75" s="29">
        <f t="shared" si="134"/>
        <v>88953.661971830996</v>
      </c>
      <c r="M75" s="43">
        <f t="shared" si="135"/>
        <v>6.2080926928906024</v>
      </c>
      <c r="N75" s="43">
        <f t="shared" si="135"/>
        <v>0</v>
      </c>
      <c r="O75" s="43">
        <f t="shared" si="135"/>
        <v>6.2080926928906024</v>
      </c>
      <c r="P75" s="43">
        <f t="shared" si="135"/>
        <v>0</v>
      </c>
      <c r="Q75" s="17">
        <f t="shared" si="149"/>
        <v>111.88953231595599</v>
      </c>
      <c r="R75" s="76">
        <f t="shared" si="136"/>
        <v>0</v>
      </c>
      <c r="W75" s="43">
        <f t="shared" si="137"/>
        <v>5.2765404757326468</v>
      </c>
      <c r="X75" s="43">
        <f t="shared" si="137"/>
        <v>10.553080951465294</v>
      </c>
      <c r="Y75" s="43">
        <f t="shared" si="137"/>
        <v>15.829621427197939</v>
      </c>
      <c r="Z75" s="43">
        <f t="shared" si="137"/>
        <v>9.9062166882980113E-2</v>
      </c>
      <c r="AA75" s="17">
        <f t="shared" si="150"/>
        <v>107.13390241780309</v>
      </c>
      <c r="AB75" s="76">
        <f t="shared" si="138"/>
        <v>9.8503654896375969E-2</v>
      </c>
      <c r="AG75" s="43">
        <f t="shared" si="139"/>
        <v>4.423365935456598</v>
      </c>
      <c r="AH75" s="43">
        <f t="shared" si="139"/>
        <v>17.693463741826392</v>
      </c>
      <c r="AI75" s="43">
        <f t="shared" si="139"/>
        <v>22.11682967728299</v>
      </c>
      <c r="AJ75" s="43">
        <f t="shared" si="139"/>
        <v>0.20237372945687776</v>
      </c>
      <c r="AK75" s="17">
        <f t="shared" si="151"/>
        <v>102.2390833518994</v>
      </c>
      <c r="AL75" s="76">
        <f t="shared" si="140"/>
        <v>0.17305968678266404</v>
      </c>
      <c r="AQ75" s="43">
        <f t="shared" si="141"/>
        <v>3.6429802700458351</v>
      </c>
      <c r="AR75" s="43">
        <f t="shared" si="141"/>
        <v>21.857881620275009</v>
      </c>
      <c r="AS75" s="43">
        <f t="shared" si="141"/>
        <v>25.500861890320849</v>
      </c>
      <c r="AT75" s="43">
        <f t="shared" si="141"/>
        <v>0.24791564403655214</v>
      </c>
      <c r="AU75" s="17">
        <f t="shared" si="152"/>
        <v>94.801742155080802</v>
      </c>
      <c r="AV75" s="76">
        <f t="shared" si="142"/>
        <v>0.23056413440713924</v>
      </c>
      <c r="BA75" s="43">
        <f t="shared" si="143"/>
        <v>3.0234696906017948</v>
      </c>
      <c r="BB75" s="43">
        <f t="shared" si="143"/>
        <v>24.187757524814359</v>
      </c>
      <c r="BC75" s="43">
        <f t="shared" si="143"/>
        <v>27.211227215416159</v>
      </c>
      <c r="BD75" s="43">
        <f t="shared" si="143"/>
        <v>0.26008672234706853</v>
      </c>
      <c r="BE75" s="17">
        <f t="shared" si="153"/>
        <v>88.199535964767094</v>
      </c>
      <c r="BF75" s="76">
        <f t="shared" si="144"/>
        <v>0.27423905647844449</v>
      </c>
      <c r="BK75" s="43">
        <f t="shared" si="145"/>
        <v>2.558177561763733</v>
      </c>
      <c r="BL75" s="43">
        <f t="shared" si="145"/>
        <v>25.58177561763733</v>
      </c>
      <c r="BM75" s="43">
        <f t="shared" si="145"/>
        <v>28.139953179401061</v>
      </c>
      <c r="BN75" s="43">
        <f t="shared" si="145"/>
        <v>0.31148972129447378</v>
      </c>
      <c r="BO75" s="17">
        <f t="shared" si="154"/>
        <v>84.065617682567861</v>
      </c>
      <c r="BP75" s="76">
        <f t="shared" si="146"/>
        <v>0.30430723431110951</v>
      </c>
      <c r="BU75" s="43">
        <f t="shared" si="147"/>
        <v>2.1351043824195974</v>
      </c>
      <c r="BV75" s="43">
        <f t="shared" si="147"/>
        <v>25.621252589035166</v>
      </c>
      <c r="BW75" s="43">
        <f t="shared" si="147"/>
        <v>27.756356971454764</v>
      </c>
      <c r="BX75" s="43">
        <f t="shared" si="147"/>
        <v>0.40780557206419221</v>
      </c>
      <c r="BY75" s="17">
        <f t="shared" si="155"/>
        <v>79.695077815192221</v>
      </c>
      <c r="BZ75" s="76">
        <f t="shared" si="148"/>
        <v>0.32149102920068928</v>
      </c>
    </row>
    <row r="76" spans="5:78" ht="20.100000000000001" customHeight="1">
      <c r="E76" s="38">
        <v>52</v>
      </c>
      <c r="F76" s="20">
        <f t="shared" si="132"/>
        <v>1.0346</v>
      </c>
      <c r="G76" s="20">
        <f t="shared" si="133"/>
        <v>8.2439736886211072</v>
      </c>
      <c r="H76" s="29">
        <f t="shared" si="134"/>
        <v>92531.126760563377</v>
      </c>
      <c r="M76" s="43">
        <f t="shared" ref="M76:P83" si="156">M19+M48</f>
        <v>6.381780173816038</v>
      </c>
      <c r="N76" s="43">
        <f t="shared" si="156"/>
        <v>0</v>
      </c>
      <c r="O76" s="43">
        <f t="shared" si="156"/>
        <v>6.381780173816038</v>
      </c>
      <c r="P76" s="43">
        <f t="shared" si="156"/>
        <v>0</v>
      </c>
      <c r="Q76" s="17">
        <f t="shared" si="149"/>
        <v>126.57648231392047</v>
      </c>
      <c r="R76" s="76">
        <f t="shared" si="136"/>
        <v>0</v>
      </c>
      <c r="W76" s="43">
        <f t="shared" ref="W76:Z83" si="157">W19+W48</f>
        <v>5.358212365902939</v>
      </c>
      <c r="X76" s="43">
        <f t="shared" si="157"/>
        <v>10.716424731805878</v>
      </c>
      <c r="Y76" s="43">
        <f t="shared" si="157"/>
        <v>16.074637097708816</v>
      </c>
      <c r="Z76" s="43">
        <f t="shared" si="157"/>
        <v>9.1389557163601712E-2</v>
      </c>
      <c r="AA76" s="17">
        <f t="shared" si="150"/>
        <v>120.72758140660179</v>
      </c>
      <c r="AB76" s="76">
        <f t="shared" si="138"/>
        <v>8.8765339344567276E-2</v>
      </c>
      <c r="AG76" s="43">
        <f t="shared" ref="AG76:AJ83" si="158">AG19+AG48</f>
        <v>4.5670874410820623</v>
      </c>
      <c r="AH76" s="43">
        <f t="shared" si="158"/>
        <v>18.268349764328249</v>
      </c>
      <c r="AI76" s="43">
        <f t="shared" si="158"/>
        <v>22.835437205410312</v>
      </c>
      <c r="AJ76" s="43">
        <f t="shared" si="158"/>
        <v>0.19871170647788</v>
      </c>
      <c r="AK76" s="17">
        <f t="shared" si="151"/>
        <v>114.52879089143454</v>
      </c>
      <c r="AL76" s="76">
        <f t="shared" si="140"/>
        <v>0.15950879793750197</v>
      </c>
      <c r="AQ76" s="43">
        <f t="shared" ref="AQ76:AT83" si="159">AQ19+AQ48</f>
        <v>3.689684211559662</v>
      </c>
      <c r="AR76" s="43">
        <f t="shared" si="159"/>
        <v>22.138105269357968</v>
      </c>
      <c r="AS76" s="43">
        <f t="shared" si="159"/>
        <v>25.82778948091763</v>
      </c>
      <c r="AT76" s="43">
        <f t="shared" si="159"/>
        <v>0.19908243347069826</v>
      </c>
      <c r="AU76" s="17">
        <f t="shared" si="152"/>
        <v>103.7501020765186</v>
      </c>
      <c r="AV76" s="76">
        <f t="shared" si="142"/>
        <v>0.21337911796010087</v>
      </c>
      <c r="BA76" s="43">
        <f t="shared" ref="BA76:BD83" si="160">BA19+BA48</f>
        <v>3.169671553711507</v>
      </c>
      <c r="BB76" s="43">
        <f t="shared" si="160"/>
        <v>25.357372429692056</v>
      </c>
      <c r="BC76" s="43">
        <f t="shared" si="160"/>
        <v>28.527043983403566</v>
      </c>
      <c r="BD76" s="43">
        <f t="shared" si="160"/>
        <v>0.23994966056499481</v>
      </c>
      <c r="BE76" s="17">
        <f t="shared" si="153"/>
        <v>97.890756703293974</v>
      </c>
      <c r="BF76" s="76">
        <f t="shared" si="144"/>
        <v>0.25903745444066828</v>
      </c>
      <c r="BK76" s="43">
        <f t="shared" ref="BK76:BN83" si="161">BK19+BK48</f>
        <v>2.6957595289320997</v>
      </c>
      <c r="BL76" s="43">
        <f t="shared" si="161"/>
        <v>26.957595289320992</v>
      </c>
      <c r="BM76" s="43">
        <f t="shared" si="161"/>
        <v>29.653354818253092</v>
      </c>
      <c r="BN76" s="43">
        <f t="shared" si="161"/>
        <v>0.27352317481371363</v>
      </c>
      <c r="BO76" s="17">
        <f t="shared" si="154"/>
        <v>92.56930132422454</v>
      </c>
      <c r="BP76" s="76">
        <f t="shared" si="146"/>
        <v>0.29121528307642564</v>
      </c>
      <c r="BU76" s="43">
        <f t="shared" ref="BU76:BX83" si="162">BU19+BU48</f>
        <v>2.2921670855606209</v>
      </c>
      <c r="BV76" s="43">
        <f t="shared" si="162"/>
        <v>27.506005026727447</v>
      </c>
      <c r="BW76" s="43">
        <f t="shared" si="162"/>
        <v>29.798172112288071</v>
      </c>
      <c r="BX76" s="43">
        <f t="shared" si="162"/>
        <v>0.31390943726332532</v>
      </c>
      <c r="BY76" s="17">
        <f t="shared" si="155"/>
        <v>88.537737484537004</v>
      </c>
      <c r="BZ76" s="76">
        <f t="shared" si="148"/>
        <v>0.31066984325786878</v>
      </c>
    </row>
    <row r="77" spans="5:78" ht="20.100000000000001" customHeight="1">
      <c r="E77" s="38">
        <v>54</v>
      </c>
      <c r="F77" s="20">
        <f t="shared" si="132"/>
        <v>1.0746</v>
      </c>
      <c r="G77" s="20">
        <f t="shared" si="133"/>
        <v>8.562704548417015</v>
      </c>
      <c r="H77" s="29">
        <f t="shared" si="134"/>
        <v>96108.591549295772</v>
      </c>
      <c r="M77" s="43">
        <f t="shared" si="156"/>
        <v>6.7300582008730956</v>
      </c>
      <c r="N77" s="43">
        <f t="shared" si="156"/>
        <v>0</v>
      </c>
      <c r="O77" s="43">
        <f t="shared" si="156"/>
        <v>6.7300582008730956</v>
      </c>
      <c r="P77" s="43">
        <f t="shared" si="156"/>
        <v>0</v>
      </c>
      <c r="Q77" s="17">
        <f t="shared" si="149"/>
        <v>142.73962227067304</v>
      </c>
      <c r="R77" s="76">
        <f t="shared" si="136"/>
        <v>0</v>
      </c>
      <c r="W77" s="43">
        <f t="shared" si="157"/>
        <v>5.6414022761933467</v>
      </c>
      <c r="X77" s="43">
        <f t="shared" si="157"/>
        <v>11.282804552386693</v>
      </c>
      <c r="Y77" s="43">
        <f t="shared" si="157"/>
        <v>16.92420682858004</v>
      </c>
      <c r="Z77" s="43">
        <f t="shared" si="157"/>
        <v>0.11854447288995049</v>
      </c>
      <c r="AA77" s="17">
        <f t="shared" si="150"/>
        <v>135.33141656433631</v>
      </c>
      <c r="AB77" s="76">
        <f t="shared" si="138"/>
        <v>8.3371657807356711E-2</v>
      </c>
      <c r="AG77" s="43">
        <f t="shared" si="158"/>
        <v>4.6277194172783593</v>
      </c>
      <c r="AH77" s="43">
        <f t="shared" si="158"/>
        <v>18.510877669113437</v>
      </c>
      <c r="AI77" s="43">
        <f t="shared" si="158"/>
        <v>23.138597086391798</v>
      </c>
      <c r="AJ77" s="43">
        <f t="shared" si="158"/>
        <v>0.17756965593045618</v>
      </c>
      <c r="AK77" s="17">
        <f t="shared" si="151"/>
        <v>124.23081133138149</v>
      </c>
      <c r="AL77" s="76">
        <f t="shared" si="140"/>
        <v>0.14900391835755059</v>
      </c>
      <c r="AQ77" s="43">
        <f t="shared" si="159"/>
        <v>3.952476674618052</v>
      </c>
      <c r="AR77" s="43">
        <f t="shared" si="159"/>
        <v>23.714860047708306</v>
      </c>
      <c r="AS77" s="43">
        <f t="shared" si="159"/>
        <v>27.667336722326358</v>
      </c>
      <c r="AT77" s="43">
        <f t="shared" si="159"/>
        <v>0.23831716980140172</v>
      </c>
      <c r="AU77" s="17">
        <f t="shared" si="152"/>
        <v>115.2133982243792</v>
      </c>
      <c r="AV77" s="76">
        <f t="shared" si="142"/>
        <v>0.20583422078674729</v>
      </c>
      <c r="BA77" s="43">
        <f t="shared" si="160"/>
        <v>3.3953100270086591</v>
      </c>
      <c r="BB77" s="43">
        <f t="shared" si="160"/>
        <v>27.162480216069273</v>
      </c>
      <c r="BC77" s="43">
        <f t="shared" si="160"/>
        <v>30.557790243077932</v>
      </c>
      <c r="BD77" s="43">
        <f t="shared" si="160"/>
        <v>0.27751221825738592</v>
      </c>
      <c r="BE77" s="17">
        <f t="shared" si="153"/>
        <v>109.7069830824654</v>
      </c>
      <c r="BF77" s="76">
        <f t="shared" si="144"/>
        <v>0.24759116924810126</v>
      </c>
      <c r="BK77" s="43">
        <f t="shared" si="161"/>
        <v>2.9545735661888175</v>
      </c>
      <c r="BL77" s="43">
        <f t="shared" si="161"/>
        <v>29.545735661888177</v>
      </c>
      <c r="BM77" s="43">
        <f t="shared" si="161"/>
        <v>32.500309228076993</v>
      </c>
      <c r="BN77" s="43">
        <f t="shared" si="161"/>
        <v>0.32701881879673378</v>
      </c>
      <c r="BO77" s="17">
        <f t="shared" si="154"/>
        <v>104.73892096186516</v>
      </c>
      <c r="BP77" s="76">
        <f t="shared" si="146"/>
        <v>0.28208936458917322</v>
      </c>
      <c r="BU77" s="43">
        <f t="shared" si="162"/>
        <v>2.5533492340839832</v>
      </c>
      <c r="BV77" s="43">
        <f t="shared" si="162"/>
        <v>30.640190809007798</v>
      </c>
      <c r="BW77" s="43">
        <f t="shared" si="162"/>
        <v>33.19354004309178</v>
      </c>
      <c r="BX77" s="43">
        <f t="shared" si="162"/>
        <v>0.37792071538986682</v>
      </c>
      <c r="BY77" s="17">
        <f t="shared" si="155"/>
        <v>100.74808660821458</v>
      </c>
      <c r="BZ77" s="76">
        <f t="shared" si="148"/>
        <v>0.30412677640380642</v>
      </c>
    </row>
    <row r="78" spans="5:78" ht="20.100000000000001" customHeight="1">
      <c r="E78" s="38">
        <v>56</v>
      </c>
      <c r="F78" s="20">
        <f t="shared" si="132"/>
        <v>1.1146</v>
      </c>
      <c r="G78" s="21">
        <f t="shared" si="133"/>
        <v>8.881435408212921</v>
      </c>
      <c r="H78" s="30">
        <f t="shared" si="134"/>
        <v>99686.056338028182</v>
      </c>
      <c r="M78" s="43">
        <f t="shared" si="156"/>
        <v>7.0721997169458879</v>
      </c>
      <c r="N78" s="43">
        <f t="shared" si="156"/>
        <v>0</v>
      </c>
      <c r="O78" s="43">
        <f t="shared" si="156"/>
        <v>7.0721997169458879</v>
      </c>
      <c r="P78" s="43">
        <f t="shared" si="156"/>
        <v>0</v>
      </c>
      <c r="Q78" s="17">
        <f t="shared" si="149"/>
        <v>159.1950780157178</v>
      </c>
      <c r="R78" s="76">
        <f t="shared" si="136"/>
        <v>0</v>
      </c>
      <c r="W78" s="43">
        <f t="shared" si="157"/>
        <v>5.7367634433504175</v>
      </c>
      <c r="X78" s="43">
        <f t="shared" si="157"/>
        <v>11.473526886700835</v>
      </c>
      <c r="Y78" s="43">
        <f t="shared" si="157"/>
        <v>17.210290330051251</v>
      </c>
      <c r="Z78" s="43">
        <f t="shared" si="157"/>
        <v>0.11038426078006226</v>
      </c>
      <c r="AA78" s="17">
        <f t="shared" si="150"/>
        <v>144.73170238795674</v>
      </c>
      <c r="AB78" s="76">
        <f t="shared" si="138"/>
        <v>7.9274455405394018E-2</v>
      </c>
      <c r="AG78" s="43">
        <f t="shared" si="158"/>
        <v>4.9372910835272794</v>
      </c>
      <c r="AH78" s="43">
        <f t="shared" si="158"/>
        <v>19.749164334109118</v>
      </c>
      <c r="AI78" s="43">
        <f t="shared" si="158"/>
        <v>24.686455417636402</v>
      </c>
      <c r="AJ78" s="43">
        <f t="shared" si="158"/>
        <v>0.17531617888598125</v>
      </c>
      <c r="AK78" s="17">
        <f t="shared" si="151"/>
        <v>135.2309296843936</v>
      </c>
      <c r="AL78" s="76">
        <f t="shared" si="140"/>
        <v>0.14604029107986144</v>
      </c>
      <c r="AQ78" s="43">
        <f t="shared" si="159"/>
        <v>4.1985817823414173</v>
      </c>
      <c r="AR78" s="43">
        <f t="shared" si="159"/>
        <v>25.191490694048504</v>
      </c>
      <c r="AS78" s="43">
        <f t="shared" si="159"/>
        <v>29.390072476389921</v>
      </c>
      <c r="AT78" s="43">
        <f t="shared" si="159"/>
        <v>0.21252733979814609</v>
      </c>
      <c r="AU78" s="17">
        <f t="shared" si="152"/>
        <v>126.39619053118335</v>
      </c>
      <c r="AV78" s="76">
        <f t="shared" si="142"/>
        <v>0.19930577486695283</v>
      </c>
      <c r="BA78" s="43">
        <f t="shared" si="160"/>
        <v>3.6338895992868663</v>
      </c>
      <c r="BB78" s="43">
        <f t="shared" si="160"/>
        <v>29.07111679429493</v>
      </c>
      <c r="BC78" s="43">
        <f t="shared" si="160"/>
        <v>32.705006393581797</v>
      </c>
      <c r="BD78" s="43">
        <f t="shared" si="160"/>
        <v>0.28678727036102186</v>
      </c>
      <c r="BE78" s="17">
        <f t="shared" si="153"/>
        <v>120.37576961524847</v>
      </c>
      <c r="BF78" s="76">
        <f t="shared" si="144"/>
        <v>0.24150306068416927</v>
      </c>
      <c r="BK78" s="43">
        <f t="shared" si="161"/>
        <v>3.1607319920597976</v>
      </c>
      <c r="BL78" s="43">
        <f t="shared" si="161"/>
        <v>31.607319920597973</v>
      </c>
      <c r="BM78" s="43">
        <f t="shared" si="161"/>
        <v>34.768051912657768</v>
      </c>
      <c r="BN78" s="43">
        <f t="shared" si="161"/>
        <v>0.33815848089358835</v>
      </c>
      <c r="BO78" s="17">
        <f t="shared" si="154"/>
        <v>116.02043257519583</v>
      </c>
      <c r="BP78" s="76">
        <f t="shared" si="146"/>
        <v>0.27242890945189724</v>
      </c>
      <c r="BU78" s="43">
        <f t="shared" si="162"/>
        <v>2.6923614464068795</v>
      </c>
      <c r="BV78" s="43">
        <f t="shared" si="162"/>
        <v>32.308337356882554</v>
      </c>
      <c r="BW78" s="43">
        <f t="shared" si="162"/>
        <v>35.000698803289431</v>
      </c>
      <c r="BX78" s="43">
        <f t="shared" si="162"/>
        <v>0.37175402052677398</v>
      </c>
      <c r="BY78" s="17">
        <f t="shared" si="155"/>
        <v>111.841398533766</v>
      </c>
      <c r="BZ78" s="76">
        <f t="shared" si="148"/>
        <v>0.28887637118672432</v>
      </c>
    </row>
    <row r="79" spans="5:78" ht="20.100000000000001" customHeight="1">
      <c r="E79" s="38">
        <v>58</v>
      </c>
      <c r="F79" s="20">
        <f t="shared" si="132"/>
        <v>1.1545999999999998</v>
      </c>
      <c r="G79" s="21">
        <f t="shared" si="133"/>
        <v>9.2001662680088252</v>
      </c>
      <c r="H79" s="30">
        <f t="shared" si="134"/>
        <v>103263.52112676055</v>
      </c>
      <c r="M79" s="43">
        <f t="shared" si="156"/>
        <v>7.0421725939668818</v>
      </c>
      <c r="N79" s="43">
        <f t="shared" si="156"/>
        <v>0</v>
      </c>
      <c r="O79" s="43">
        <f t="shared" si="156"/>
        <v>7.0421725939668818</v>
      </c>
      <c r="P79" s="43">
        <f t="shared" si="156"/>
        <v>0</v>
      </c>
      <c r="Q79" s="17">
        <f t="shared" si="149"/>
        <v>169.43719482440386</v>
      </c>
      <c r="R79" s="76">
        <f t="shared" si="136"/>
        <v>0</v>
      </c>
      <c r="W79" s="43">
        <f t="shared" si="157"/>
        <v>5.8751791401899958</v>
      </c>
      <c r="X79" s="43">
        <f t="shared" si="157"/>
        <v>11.750358280379992</v>
      </c>
      <c r="Y79" s="43">
        <f t="shared" si="157"/>
        <v>17.625537420569987</v>
      </c>
      <c r="Z79" s="43">
        <f t="shared" si="157"/>
        <v>0.10114876096396355</v>
      </c>
      <c r="AA79" s="17">
        <f t="shared" si="150"/>
        <v>150.72535930961146</v>
      </c>
      <c r="AB79" s="76">
        <f t="shared" si="138"/>
        <v>7.7958734576595523E-2</v>
      </c>
      <c r="AG79" s="43">
        <f t="shared" si="158"/>
        <v>4.6767630582168369</v>
      </c>
      <c r="AH79" s="43">
        <f t="shared" si="158"/>
        <v>18.707052232867348</v>
      </c>
      <c r="AI79" s="43">
        <f t="shared" si="158"/>
        <v>23.383815291084183</v>
      </c>
      <c r="AJ79" s="43">
        <f t="shared" si="158"/>
        <v>0.26099376293208337</v>
      </c>
      <c r="AK79" s="17">
        <f t="shared" si="151"/>
        <v>138.57500529418772</v>
      </c>
      <c r="AL79" s="76">
        <f t="shared" si="140"/>
        <v>0.13499586157801852</v>
      </c>
      <c r="AQ79" s="43">
        <f t="shared" si="159"/>
        <v>4.0929160731117955</v>
      </c>
      <c r="AR79" s="43">
        <f t="shared" si="159"/>
        <v>24.557496438670768</v>
      </c>
      <c r="AS79" s="43">
        <f t="shared" si="159"/>
        <v>28.650412511782566</v>
      </c>
      <c r="AT79" s="43">
        <f t="shared" si="159"/>
        <v>0.25669629254597265</v>
      </c>
      <c r="AU79" s="17">
        <f t="shared" si="152"/>
        <v>135.53378765233435</v>
      </c>
      <c r="AV79" s="76">
        <f t="shared" si="142"/>
        <v>0.18119095514149311</v>
      </c>
      <c r="BA79" s="43">
        <f t="shared" si="160"/>
        <v>3.5830937620146921</v>
      </c>
      <c r="BB79" s="43">
        <f t="shared" si="160"/>
        <v>28.664750096117537</v>
      </c>
      <c r="BC79" s="43">
        <f t="shared" si="160"/>
        <v>32.247843858132228</v>
      </c>
      <c r="BD79" s="43">
        <f t="shared" si="160"/>
        <v>0.33087864012326174</v>
      </c>
      <c r="BE79" s="17">
        <f t="shared" si="153"/>
        <v>131.59254378711623</v>
      </c>
      <c r="BF79" s="76">
        <f t="shared" si="144"/>
        <v>0.21782959179275327</v>
      </c>
      <c r="BK79" s="43">
        <f t="shared" si="161"/>
        <v>3.1693342393997233</v>
      </c>
      <c r="BL79" s="43">
        <f t="shared" si="161"/>
        <v>31.693342393997231</v>
      </c>
      <c r="BM79" s="43">
        <f t="shared" si="161"/>
        <v>34.862676633396951</v>
      </c>
      <c r="BN79" s="43">
        <f t="shared" si="161"/>
        <v>0.40944165287506196</v>
      </c>
      <c r="BO79" s="17">
        <f t="shared" si="154"/>
        <v>128.34809441740634</v>
      </c>
      <c r="BP79" s="76">
        <f t="shared" si="146"/>
        <v>0.24693270700947029</v>
      </c>
      <c r="BU79" s="43">
        <f t="shared" si="162"/>
        <v>2.7286043192017599</v>
      </c>
      <c r="BV79" s="43">
        <f t="shared" si="162"/>
        <v>32.743251830421116</v>
      </c>
      <c r="BW79" s="43">
        <f t="shared" si="162"/>
        <v>35.471856149622873</v>
      </c>
      <c r="BX79" s="43">
        <f t="shared" si="162"/>
        <v>0.63444787196533903</v>
      </c>
      <c r="BY79" s="17">
        <f t="shared" si="155"/>
        <v>125.80769781919946</v>
      </c>
      <c r="BZ79" s="76">
        <f t="shared" si="148"/>
        <v>0.26026429541280566</v>
      </c>
    </row>
    <row r="80" spans="5:78" ht="20.100000000000001" customHeight="1">
      <c r="E80" s="38">
        <v>60</v>
      </c>
      <c r="F80" s="20">
        <f t="shared" si="132"/>
        <v>1.1945999999999999</v>
      </c>
      <c r="G80" s="21">
        <f t="shared" si="133"/>
        <v>9.5188971278047312</v>
      </c>
      <c r="H80" s="30">
        <f t="shared" si="134"/>
        <v>106840.98591549294</v>
      </c>
      <c r="M80" s="43">
        <f>N23+N52</f>
        <v>0</v>
      </c>
      <c r="N80" s="43">
        <f t="shared" si="156"/>
        <v>0</v>
      </c>
      <c r="O80" s="43">
        <f t="shared" si="156"/>
        <v>7.1008189683551608</v>
      </c>
      <c r="P80" s="43">
        <f t="shared" si="156"/>
        <v>0</v>
      </c>
      <c r="Q80" s="17">
        <f t="shared" si="149"/>
        <v>172.04435083879679</v>
      </c>
      <c r="R80" s="76">
        <f t="shared" si="136"/>
        <v>0</v>
      </c>
      <c r="W80" s="43">
        <f t="shared" si="157"/>
        <v>5.1718845237586537</v>
      </c>
      <c r="X80" s="43">
        <f t="shared" si="157"/>
        <v>10.343769047517307</v>
      </c>
      <c r="Y80" s="43">
        <f t="shared" si="157"/>
        <v>15.515653571275962</v>
      </c>
      <c r="Z80" s="43">
        <f t="shared" si="157"/>
        <v>0.19794123231570548</v>
      </c>
      <c r="AA80" s="17">
        <f t="shared" si="150"/>
        <v>169.20655560277535</v>
      </c>
      <c r="AB80" s="76">
        <f t="shared" si="138"/>
        <v>6.1131018302860878E-2</v>
      </c>
      <c r="AG80" s="43">
        <f t="shared" si="158"/>
        <v>4.4256650664875519</v>
      </c>
      <c r="AH80" s="43">
        <f t="shared" si="158"/>
        <v>17.702660265950207</v>
      </c>
      <c r="AI80" s="43">
        <f t="shared" si="158"/>
        <v>22.128325332437754</v>
      </c>
      <c r="AJ80" s="43">
        <f t="shared" si="158"/>
        <v>0.31997701036369575</v>
      </c>
      <c r="AK80" s="17">
        <f t="shared" si="151"/>
        <v>151.27136814792016</v>
      </c>
      <c r="AL80" s="76">
        <f t="shared" si="140"/>
        <v>0.11702584886149589</v>
      </c>
      <c r="AQ80" s="43">
        <f t="shared" si="159"/>
        <v>4.0480314078474144</v>
      </c>
      <c r="AR80" s="43">
        <f t="shared" si="159"/>
        <v>24.288188447084487</v>
      </c>
      <c r="AS80" s="43">
        <f t="shared" si="159"/>
        <v>28.336219854931901</v>
      </c>
      <c r="AT80" s="43">
        <f t="shared" si="159"/>
        <v>0.2639088933729189</v>
      </c>
      <c r="AU80" s="17">
        <f t="shared" si="152"/>
        <v>148.53004187176342</v>
      </c>
      <c r="AV80" s="76">
        <f t="shared" si="142"/>
        <v>0.16352374335189518</v>
      </c>
      <c r="BA80" s="43">
        <f t="shared" si="160"/>
        <v>3.5828878396881048</v>
      </c>
      <c r="BB80" s="43">
        <f t="shared" si="160"/>
        <v>28.663102717504838</v>
      </c>
      <c r="BC80" s="43">
        <f t="shared" si="160"/>
        <v>32.24599055719294</v>
      </c>
      <c r="BD80" s="43">
        <f t="shared" si="160"/>
        <v>0.35446437694680477</v>
      </c>
      <c r="BE80" s="17">
        <f t="shared" si="153"/>
        <v>145.39480067615898</v>
      </c>
      <c r="BF80" s="76">
        <f t="shared" si="144"/>
        <v>0.19713980544150814</v>
      </c>
      <c r="BK80" s="43">
        <f t="shared" si="161"/>
        <v>3.1032087781952375</v>
      </c>
      <c r="BL80" s="43">
        <f t="shared" si="161"/>
        <v>31.032087781952374</v>
      </c>
      <c r="BM80" s="43">
        <f t="shared" si="161"/>
        <v>34.135296560147609</v>
      </c>
      <c r="BN80" s="43">
        <f t="shared" si="161"/>
        <v>0.49443157413696981</v>
      </c>
      <c r="BO80" s="17">
        <f t="shared" si="154"/>
        <v>142.01838708089267</v>
      </c>
      <c r="BP80" s="76">
        <f t="shared" si="146"/>
        <v>0.21850753567759304</v>
      </c>
      <c r="BU80" s="43">
        <f t="shared" si="162"/>
        <v>2.6896378447932983</v>
      </c>
      <c r="BV80" s="43">
        <f t="shared" si="162"/>
        <v>32.275654137519581</v>
      </c>
      <c r="BW80" s="43">
        <f t="shared" si="162"/>
        <v>34.965291982312877</v>
      </c>
      <c r="BX80" s="43">
        <f t="shared" si="162"/>
        <v>0.63841842960325879</v>
      </c>
      <c r="BY80" s="17">
        <f t="shared" si="155"/>
        <v>141.76917560124207</v>
      </c>
      <c r="BZ80" s="76">
        <f t="shared" si="148"/>
        <v>0.22766341132082316</v>
      </c>
    </row>
    <row r="81" spans="5:78" ht="20.100000000000001" customHeight="1">
      <c r="E81" s="38">
        <v>62</v>
      </c>
      <c r="F81" s="20">
        <f t="shared" si="132"/>
        <v>1.2345999999999999</v>
      </c>
      <c r="G81" s="21">
        <f t="shared" si="133"/>
        <v>9.8376279876006389</v>
      </c>
      <c r="H81" s="30">
        <f t="shared" si="134"/>
        <v>110418.45070422534</v>
      </c>
      <c r="M81" s="43">
        <f>N24+N53</f>
        <v>0</v>
      </c>
      <c r="N81" s="43">
        <f t="shared" si="156"/>
        <v>0</v>
      </c>
      <c r="O81" s="43">
        <f t="shared" si="156"/>
        <v>6.7463499507567182</v>
      </c>
      <c r="P81" s="43">
        <f t="shared" si="156"/>
        <v>0</v>
      </c>
      <c r="Q81" s="17">
        <f t="shared" si="149"/>
        <v>198.43069714027303</v>
      </c>
      <c r="R81" s="76">
        <f t="shared" si="136"/>
        <v>0</v>
      </c>
      <c r="W81" s="43">
        <f t="shared" si="157"/>
        <v>5.072007095743464</v>
      </c>
      <c r="X81" s="43">
        <f t="shared" si="157"/>
        <v>10.144014191486928</v>
      </c>
      <c r="Y81" s="43">
        <f t="shared" si="157"/>
        <v>15.216021287230394</v>
      </c>
      <c r="Z81" s="43">
        <f t="shared" si="157"/>
        <v>0.2316895990411737</v>
      </c>
      <c r="AA81" s="17">
        <f t="shared" si="150"/>
        <v>185.76755126937414</v>
      </c>
      <c r="AB81" s="76">
        <f t="shared" si="138"/>
        <v>5.4605953096606721E-2</v>
      </c>
      <c r="AG81" s="43">
        <f t="shared" si="158"/>
        <v>4.4682141381898379</v>
      </c>
      <c r="AH81" s="43">
        <f t="shared" si="158"/>
        <v>17.872856552759352</v>
      </c>
      <c r="AI81" s="43">
        <f t="shared" si="158"/>
        <v>22.341070690949188</v>
      </c>
      <c r="AJ81" s="43">
        <f t="shared" si="158"/>
        <v>0.23443877981028788</v>
      </c>
      <c r="AK81" s="17">
        <f t="shared" si="151"/>
        <v>165.26869565495485</v>
      </c>
      <c r="AL81" s="76">
        <f t="shared" si="140"/>
        <v>0.10814423434474242</v>
      </c>
      <c r="AQ81" s="43">
        <f t="shared" si="159"/>
        <v>2.6950320824927347</v>
      </c>
      <c r="AR81" s="43">
        <f t="shared" si="159"/>
        <v>16.170192494956407</v>
      </c>
      <c r="AS81" s="43">
        <f t="shared" si="159"/>
        <v>18.86522457744914</v>
      </c>
      <c r="AT81" s="43">
        <f t="shared" si="159"/>
        <v>0.3713570935708051</v>
      </c>
      <c r="AU81" s="17">
        <f t="shared" si="152"/>
        <v>183.28284149792938</v>
      </c>
      <c r="AV81" s="76">
        <f t="shared" si="142"/>
        <v>8.822534811661073E-2</v>
      </c>
      <c r="BA81" s="43">
        <f t="shared" si="160"/>
        <v>2.2921332885067329</v>
      </c>
      <c r="BB81" s="43">
        <f t="shared" si="160"/>
        <v>18.337066308053863</v>
      </c>
      <c r="BC81" s="43">
        <f t="shared" si="160"/>
        <v>20.629199596560596</v>
      </c>
      <c r="BD81" s="43">
        <f t="shared" si="160"/>
        <v>0.4932253295509465</v>
      </c>
      <c r="BE81" s="17">
        <f>BE24</f>
        <v>172.11939545336685</v>
      </c>
      <c r="BF81" s="76">
        <f t="shared" si="144"/>
        <v>0.10653689701705939</v>
      </c>
      <c r="BK81" s="43">
        <f t="shared" si="161"/>
        <v>1.9142381989156685</v>
      </c>
      <c r="BL81" s="43">
        <f t="shared" si="161"/>
        <v>19.142381989156682</v>
      </c>
      <c r="BM81" s="43">
        <f t="shared" si="161"/>
        <v>21.056620188072351</v>
      </c>
      <c r="BN81" s="43">
        <f t="shared" si="161"/>
        <v>0.43223188086978359</v>
      </c>
      <c r="BO81" s="17">
        <f t="shared" si="154"/>
        <v>164.98472882393258</v>
      </c>
      <c r="BP81" s="76">
        <f t="shared" si="146"/>
        <v>0.11602517472744363</v>
      </c>
      <c r="BU81" s="43">
        <f t="shared" si="162"/>
        <v>1.7251768115449537</v>
      </c>
      <c r="BV81" s="43">
        <f t="shared" si="162"/>
        <v>20.702121738539443</v>
      </c>
      <c r="BW81" s="43">
        <f t="shared" si="162"/>
        <v>22.427298550084398</v>
      </c>
      <c r="BX81" s="43">
        <f t="shared" si="162"/>
        <v>0.37043546229847413</v>
      </c>
      <c r="BY81" s="17">
        <f t="shared" si="155"/>
        <v>161.25766416676541</v>
      </c>
      <c r="BZ81" s="76">
        <f t="shared" si="148"/>
        <v>0.1283791492671644</v>
      </c>
    </row>
    <row r="82" spans="5:78" ht="20.100000000000001" customHeight="1" thickBot="1">
      <c r="E82" s="38">
        <v>64</v>
      </c>
      <c r="F82" s="24">
        <f t="shared" si="132"/>
        <v>1.2746</v>
      </c>
      <c r="G82" s="25">
        <f t="shared" si="133"/>
        <v>10.156358847396545</v>
      </c>
      <c r="H82" s="31">
        <f t="shared" si="134"/>
        <v>113995.91549295773</v>
      </c>
      <c r="M82" s="43">
        <f>N25+N54</f>
        <v>0</v>
      </c>
      <c r="N82" s="43">
        <f t="shared" si="156"/>
        <v>0</v>
      </c>
      <c r="O82" s="43">
        <f t="shared" si="156"/>
        <v>6.6027993970431602</v>
      </c>
      <c r="P82" s="43">
        <f t="shared" si="156"/>
        <v>0</v>
      </c>
      <c r="Q82" s="17">
        <f t="shared" si="149"/>
        <v>219.55035199577267</v>
      </c>
      <c r="R82" s="76">
        <f t="shared" si="136"/>
        <v>0</v>
      </c>
      <c r="W82" s="43">
        <f t="shared" si="157"/>
        <v>5.2735875714039091</v>
      </c>
      <c r="X82" s="43">
        <f t="shared" si="157"/>
        <v>10.547175142807818</v>
      </c>
      <c r="Y82" s="43">
        <f t="shared" si="157"/>
        <v>15.820762714211728</v>
      </c>
      <c r="Z82" s="43">
        <f t="shared" si="157"/>
        <v>0.27141874348566541</v>
      </c>
      <c r="AA82" s="17">
        <f t="shared" si="150"/>
        <v>211.75809168209958</v>
      </c>
      <c r="AB82" s="76">
        <f t="shared" si="138"/>
        <v>4.9807660519729721E-2</v>
      </c>
      <c r="AG82" s="43">
        <f t="shared" si="158"/>
        <v>4.7807331428118562</v>
      </c>
      <c r="AH82" s="43">
        <f t="shared" si="158"/>
        <v>19.122932571247425</v>
      </c>
      <c r="AI82" s="43">
        <f t="shared" si="158"/>
        <v>23.903665714059287</v>
      </c>
      <c r="AJ82" s="43">
        <f t="shared" si="158"/>
        <v>0.2729574621541313</v>
      </c>
      <c r="AK82" s="17">
        <f t="shared" si="151"/>
        <v>184.92459375982668</v>
      </c>
      <c r="AL82" s="76">
        <f t="shared" si="140"/>
        <v>0.10340935287430504</v>
      </c>
      <c r="AQ82" s="43">
        <f t="shared" si="159"/>
        <v>4.0221673162298028</v>
      </c>
      <c r="AR82" s="43">
        <f t="shared" si="159"/>
        <v>24.133003897378813</v>
      </c>
      <c r="AS82" s="43">
        <f t="shared" si="159"/>
        <v>28.155171213608618</v>
      </c>
      <c r="AT82" s="43">
        <f t="shared" si="159"/>
        <v>0.27721334945802201</v>
      </c>
      <c r="AU82" s="17">
        <f t="shared" si="152"/>
        <v>175.61879917470077</v>
      </c>
      <c r="AV82" s="76">
        <f t="shared" si="142"/>
        <v>0.13741697364284994</v>
      </c>
      <c r="BA82" s="43">
        <f t="shared" si="160"/>
        <v>3.7223775094689477</v>
      </c>
      <c r="BB82" s="43">
        <f t="shared" si="160"/>
        <v>29.779020075751582</v>
      </c>
      <c r="BC82" s="43">
        <f t="shared" si="160"/>
        <v>33.501397585220531</v>
      </c>
      <c r="BD82" s="43">
        <f t="shared" si="160"/>
        <v>0.31060436411292225</v>
      </c>
      <c r="BE82" s="17">
        <f t="shared" si="153"/>
        <v>174.90597335653268</v>
      </c>
      <c r="BF82" s="76">
        <f t="shared" si="144"/>
        <v>0.17025730742225303</v>
      </c>
      <c r="BK82" s="43">
        <f t="shared" si="161"/>
        <v>3.2851606961077531</v>
      </c>
      <c r="BL82" s="43">
        <f t="shared" si="161"/>
        <v>32.851606961077529</v>
      </c>
      <c r="BM82" s="43">
        <f t="shared" si="161"/>
        <v>36.136767657185288</v>
      </c>
      <c r="BN82" s="43">
        <f t="shared" si="161"/>
        <v>0.43597052039906459</v>
      </c>
      <c r="BO82" s="17">
        <f t="shared" si="154"/>
        <v>170.26772316982249</v>
      </c>
      <c r="BP82" s="76">
        <f t="shared" si="146"/>
        <v>0.19294089537047387</v>
      </c>
      <c r="BU82" s="43">
        <f t="shared" si="162"/>
        <v>2.8810600152753971</v>
      </c>
      <c r="BV82" s="43">
        <f t="shared" si="162"/>
        <v>34.57272018330476</v>
      </c>
      <c r="BW82" s="43">
        <f t="shared" si="162"/>
        <v>37.453780198580162</v>
      </c>
      <c r="BX82" s="43">
        <f t="shared" si="162"/>
        <v>0.51783769334757546</v>
      </c>
      <c r="BY82" s="17">
        <f t="shared" si="155"/>
        <v>167.59218516738332</v>
      </c>
      <c r="BZ82" s="76">
        <f t="shared" si="148"/>
        <v>0.20629076557940412</v>
      </c>
    </row>
    <row r="83" spans="5:78" ht="20.100000000000001" customHeight="1">
      <c r="E83" s="38">
        <v>66</v>
      </c>
      <c r="F83" s="20">
        <f t="shared" si="132"/>
        <v>1.3146</v>
      </c>
      <c r="G83" s="21">
        <f t="shared" si="133"/>
        <v>10.475089707192451</v>
      </c>
      <c r="H83" s="30">
        <f t="shared" si="134"/>
        <v>117573.38028169014</v>
      </c>
      <c r="M83" s="43">
        <f>N26+N55</f>
        <v>0</v>
      </c>
      <c r="N83" s="43">
        <f t="shared" si="156"/>
        <v>0</v>
      </c>
      <c r="O83" s="43">
        <f t="shared" si="156"/>
        <v>6.4823928293070985</v>
      </c>
      <c r="P83" s="43">
        <f t="shared" si="156"/>
        <v>0</v>
      </c>
      <c r="Q83" s="17">
        <f t="shared" si="149"/>
        <v>247.0359574469031</v>
      </c>
      <c r="R83" s="76">
        <f t="shared" si="136"/>
        <v>0</v>
      </c>
      <c r="W83" s="43">
        <f t="shared" si="157"/>
        <v>5.785799374152532</v>
      </c>
      <c r="X83" s="43">
        <f t="shared" si="157"/>
        <v>11.571598748305064</v>
      </c>
      <c r="Y83" s="43">
        <f t="shared" si="157"/>
        <v>17.357398122457596</v>
      </c>
      <c r="Z83" s="43">
        <f t="shared" si="157"/>
        <v>0.30100559459901965</v>
      </c>
      <c r="AA83" s="17">
        <f t="shared" si="150"/>
        <v>233.14092137384549</v>
      </c>
      <c r="AB83" s="76">
        <f t="shared" si="138"/>
        <v>4.9633494969979146E-2</v>
      </c>
      <c r="AG83" s="43">
        <f t="shared" si="158"/>
        <v>4.5598732719368327</v>
      </c>
      <c r="AH83" s="43">
        <f t="shared" si="158"/>
        <v>18.239493087747331</v>
      </c>
      <c r="AI83" s="43">
        <f t="shared" si="158"/>
        <v>22.799366359684164</v>
      </c>
      <c r="AJ83" s="43">
        <f t="shared" si="158"/>
        <v>0.4895743057054639</v>
      </c>
      <c r="AK83" s="17">
        <f t="shared" si="151"/>
        <v>233.28019313093864</v>
      </c>
      <c r="AL83" s="76">
        <f t="shared" si="140"/>
        <v>7.818706270321725E-2</v>
      </c>
      <c r="AQ83" s="43">
        <f t="shared" si="159"/>
        <v>4.2814051075173705</v>
      </c>
      <c r="AR83" s="43">
        <f t="shared" si="159"/>
        <v>25.688430645104219</v>
      </c>
      <c r="AS83" s="43">
        <f t="shared" si="159"/>
        <v>29.969835752621591</v>
      </c>
      <c r="AT83" s="43">
        <f t="shared" si="159"/>
        <v>0.38994352233741869</v>
      </c>
      <c r="AU83" s="17">
        <f t="shared" si="152"/>
        <v>194.626923931562</v>
      </c>
      <c r="AV83" s="76">
        <f t="shared" si="142"/>
        <v>0.13198806273142979</v>
      </c>
      <c r="BA83" s="43">
        <f t="shared" si="160"/>
        <v>2.4356069494754937</v>
      </c>
      <c r="BB83" s="43">
        <f t="shared" si="160"/>
        <v>19.48485559580395</v>
      </c>
      <c r="BC83" s="43">
        <f t="shared" si="160"/>
        <v>21.920462545279445</v>
      </c>
      <c r="BD83" s="43">
        <f t="shared" si="160"/>
        <v>0.62345817983753582</v>
      </c>
      <c r="BE83" s="17">
        <f t="shared" si="153"/>
        <v>209.35759054717806</v>
      </c>
      <c r="BF83" s="76">
        <f t="shared" si="144"/>
        <v>9.3069735589133562E-2</v>
      </c>
      <c r="BK83" s="43">
        <f t="shared" si="161"/>
        <v>2.0603497413805534</v>
      </c>
      <c r="BL83" s="43">
        <f t="shared" si="161"/>
        <v>20.603497413805531</v>
      </c>
      <c r="BM83" s="43">
        <f t="shared" si="161"/>
        <v>22.663847155186083</v>
      </c>
      <c r="BN83" s="43">
        <f t="shared" si="161"/>
        <v>0.57427705030267595</v>
      </c>
      <c r="BO83" s="17">
        <f t="shared" si="154"/>
        <v>198.48368028183236</v>
      </c>
      <c r="BP83" s="76">
        <f t="shared" si="146"/>
        <v>0.10380449105211101</v>
      </c>
      <c r="BU83" s="43">
        <f t="shared" si="162"/>
        <v>1.9001051610530366</v>
      </c>
      <c r="BV83" s="43">
        <f t="shared" si="162"/>
        <v>22.801261932636439</v>
      </c>
      <c r="BW83" s="43">
        <f t="shared" si="162"/>
        <v>24.701367093689477</v>
      </c>
      <c r="BX83" s="43">
        <f t="shared" si="162"/>
        <v>0.43460588362019659</v>
      </c>
      <c r="BY83" s="17">
        <f t="shared" si="155"/>
        <v>194.40194647779623</v>
      </c>
      <c r="BZ83" s="76">
        <f t="shared" si="148"/>
        <v>0.11728926765268116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opLeftCell="AZ2" zoomScale="70" zoomScaleNormal="70" zoomScalePageLayoutView="55" workbookViewId="0">
      <selection activeCell="BO2" sqref="BO2:BP25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2.7109375" style="1" customWidth="1"/>
    <col min="18" max="18" width="10.7109375" style="1" customWidth="1"/>
    <col min="19" max="26" width="11.140625" style="1" customWidth="1"/>
    <col min="27" max="27" width="12.7109375" style="1" customWidth="1"/>
    <col min="28" max="28" width="10.7109375" style="1" customWidth="1"/>
    <col min="29" max="36" width="11.140625" style="1" customWidth="1"/>
    <col min="37" max="37" width="12.7109375" style="1" customWidth="1"/>
    <col min="38" max="38" width="10.7109375" style="1" customWidth="1"/>
    <col min="39" max="46" width="11.140625" style="1" customWidth="1"/>
    <col min="47" max="47" width="12.7109375" style="1" customWidth="1"/>
    <col min="48" max="48" width="10.7109375" style="1" customWidth="1"/>
    <col min="49" max="56" width="11.140625" style="1" customWidth="1"/>
    <col min="57" max="57" width="12.7109375" style="1" customWidth="1"/>
    <col min="58" max="58" width="10.7109375" style="1" customWidth="1"/>
    <col min="59" max="66" width="11.140625" style="1" customWidth="1"/>
    <col min="67" max="67" width="12.7109375" style="1" customWidth="1"/>
    <col min="68" max="68" width="10.7109375" style="1" customWidth="1"/>
    <col min="69" max="76" width="11.140625" style="1" customWidth="1"/>
    <col min="77" max="77" width="12.7109375" style="1" customWidth="1"/>
    <col min="78" max="78" width="10.710937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4" t="s">
        <v>19</v>
      </c>
      <c r="F1" s="85"/>
      <c r="G1" s="85"/>
      <c r="H1" s="86"/>
      <c r="I1" s="81" t="s">
        <v>21</v>
      </c>
      <c r="J1" s="82"/>
      <c r="K1" s="82"/>
      <c r="L1" s="82"/>
      <c r="M1" s="83"/>
      <c r="N1" s="79">
        <v>0</v>
      </c>
      <c r="O1" s="80"/>
      <c r="P1" s="32"/>
      <c r="S1" s="81" t="s">
        <v>21</v>
      </c>
      <c r="T1" s="82"/>
      <c r="U1" s="82"/>
      <c r="V1" s="82"/>
      <c r="W1" s="83"/>
      <c r="X1" s="79">
        <v>0.04</v>
      </c>
      <c r="Y1" s="80"/>
      <c r="Z1" s="32"/>
      <c r="AC1" s="81" t="s">
        <v>21</v>
      </c>
      <c r="AD1" s="82"/>
      <c r="AE1" s="82"/>
      <c r="AF1" s="82"/>
      <c r="AG1" s="83"/>
      <c r="AH1" s="79">
        <v>0.08</v>
      </c>
      <c r="AI1" s="80"/>
      <c r="AJ1" s="32"/>
      <c r="AM1" s="81" t="s">
        <v>21</v>
      </c>
      <c r="AN1" s="82"/>
      <c r="AO1" s="82"/>
      <c r="AP1" s="82"/>
      <c r="AQ1" s="83"/>
      <c r="AR1" s="79">
        <v>0.12</v>
      </c>
      <c r="AS1" s="80"/>
      <c r="AT1" s="32"/>
      <c r="AW1" s="81" t="s">
        <v>21</v>
      </c>
      <c r="AX1" s="82"/>
      <c r="AY1" s="82"/>
      <c r="AZ1" s="82"/>
      <c r="BA1" s="83"/>
      <c r="BB1" s="79">
        <v>0.16</v>
      </c>
      <c r="BC1" s="80"/>
      <c r="BD1" s="32"/>
      <c r="BG1" s="81" t="s">
        <v>21</v>
      </c>
      <c r="BH1" s="82"/>
      <c r="BI1" s="82"/>
      <c r="BJ1" s="82"/>
      <c r="BK1" s="83"/>
      <c r="BL1" s="79">
        <v>0.2</v>
      </c>
      <c r="BM1" s="80"/>
      <c r="BN1" s="32"/>
      <c r="BQ1" s="81" t="s">
        <v>21</v>
      </c>
      <c r="BR1" s="82"/>
      <c r="BS1" s="82"/>
      <c r="BT1" s="82"/>
      <c r="BU1" s="83"/>
      <c r="BV1" s="79">
        <v>0.24</v>
      </c>
      <c r="BW1" s="80"/>
      <c r="BX1" s="32"/>
    </row>
    <row r="2" spans="2:78" ht="20.100000000000001" customHeight="1">
      <c r="B2" s="4" t="s">
        <v>1</v>
      </c>
      <c r="C2" s="5">
        <v>1200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5" t="s">
        <v>67</v>
      </c>
      <c r="R2" s="75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5" t="s">
        <v>67</v>
      </c>
      <c r="AB2" s="75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5" t="s">
        <v>67</v>
      </c>
      <c r="AL2" s="75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5" t="s">
        <v>67</v>
      </c>
      <c r="AV2" s="75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5" t="s">
        <v>67</v>
      </c>
      <c r="BF2" s="75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5" t="s">
        <v>67</v>
      </c>
      <c r="BP2" s="75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5" t="s">
        <v>67</v>
      </c>
      <c r="BZ2" s="75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22</v>
      </c>
      <c r="F3" s="20">
        <f t="shared" ref="F3:F24" si="0">0.02*E3-0.0054</f>
        <v>0.43459999999999999</v>
      </c>
      <c r="G3" s="20">
        <f t="shared" ref="G3:G25" si="1">F3/$C$14/$C$7</f>
        <v>3.1612818791472326</v>
      </c>
      <c r="H3" s="29">
        <f t="shared" ref="H3:H25" si="2">F3*$C$7/$C$5</f>
        <v>38869.15492957746</v>
      </c>
      <c r="I3" s="19">
        <v>0</v>
      </c>
      <c r="J3" s="19">
        <v>0</v>
      </c>
      <c r="K3" s="19">
        <v>0</v>
      </c>
      <c r="L3" s="19">
        <f t="shared" ref="L3:L25" si="3">K3/$C$14</f>
        <v>0</v>
      </c>
      <c r="M3" s="19">
        <f t="shared" ref="M3:M24" si="4">4*PI()^2*$C$13*SQRT($C$11*$C$2)*($C$7*I3*K3)^2</f>
        <v>0</v>
      </c>
      <c r="N3" s="19">
        <f t="shared" ref="N3:N24" si="5">4*PI()^2*N$1*SQRT($C$11*$C$2)*($C$7*I3*K3)^2</f>
        <v>0</v>
      </c>
      <c r="O3" s="19">
        <f t="shared" ref="O3:O24" si="6">M3+N3</f>
        <v>0</v>
      </c>
      <c r="P3" s="36">
        <f t="shared" ref="P3:P24" si="7">2*PI()^2*N$1*2*SQRT($C$2*$C$11)*J3*$C$7^2*K3^2/SQRT(2)</f>
        <v>0</v>
      </c>
      <c r="Q3" s="17">
        <f t="shared" ref="Q3:Q7" si="8">0.5926*0.5*$C$6*$F3^3*($C$7*I3*2+$C$7)*$C$8</f>
        <v>1.9354323193646394</v>
      </c>
      <c r="R3" s="76">
        <f t="shared" ref="R3:R25" si="9">N3/Q3</f>
        <v>0</v>
      </c>
      <c r="S3" s="26">
        <v>0</v>
      </c>
      <c r="T3" s="20">
        <v>0</v>
      </c>
      <c r="U3" s="20">
        <v>0</v>
      </c>
      <c r="V3" s="19">
        <f t="shared" ref="V3:V25" si="10">U3/$C$14</f>
        <v>0</v>
      </c>
      <c r="W3" s="19">
        <f t="shared" ref="W3:W24" si="11">4*PI()^2*$C$13*SQRT($C$11*$C$2)*($C$7*S3*U3)^2</f>
        <v>0</v>
      </c>
      <c r="X3" s="19">
        <f t="shared" ref="X3:X24" si="12">4*PI()^2*X$1*SQRT($C$11*$C$2)*($C$7*S3*U3)^2</f>
        <v>0</v>
      </c>
      <c r="Y3" s="19">
        <f t="shared" ref="Y3:Y24" si="13">W3+X3</f>
        <v>0</v>
      </c>
      <c r="Z3" s="36">
        <f t="shared" ref="Z3:Z24" si="14">2*PI()^2*X$1*2*SQRT($C$2*$C$11)*T3*$C$7^2*U3^2/SQRT(2)</f>
        <v>0</v>
      </c>
      <c r="AA3" s="17">
        <f t="shared" ref="AA3:AA7" si="15">0.5926*0.5*$C$6*$F3^3*($C$7*S3*2+$C$7)*$C$8</f>
        <v>1.9354323193646394</v>
      </c>
      <c r="AB3" s="76">
        <f t="shared" ref="AB3:AB25" si="16">X3/AA3</f>
        <v>0</v>
      </c>
      <c r="AC3" s="26">
        <v>0</v>
      </c>
      <c r="AD3" s="20">
        <v>0</v>
      </c>
      <c r="AE3" s="20">
        <v>0</v>
      </c>
      <c r="AF3" s="19">
        <f t="shared" ref="AF3:AF25" si="17">AE3/$C$14</f>
        <v>0</v>
      </c>
      <c r="AG3" s="19">
        <f t="shared" ref="AG3:AG24" si="18">4*PI()^2*$C$13*SQRT($C$11*$C$2)*($C$7*AC3*AE3)^2</f>
        <v>0</v>
      </c>
      <c r="AH3" s="19">
        <f t="shared" ref="AH3:AH24" si="19">4*PI()^2*AH$1*SQRT($C$11*$C$2)*($C$7*AC3*AE3)^2</f>
        <v>0</v>
      </c>
      <c r="AI3" s="19">
        <f t="shared" ref="AI3:AI24" si="20">AG3+AH3</f>
        <v>0</v>
      </c>
      <c r="AJ3" s="36">
        <f t="shared" ref="AJ3:AJ24" si="21">2*PI()^2*AH$1*2*SQRT($C$2*$C$11)*AD3*$C$7^2*AE3^2/SQRT(2)</f>
        <v>0</v>
      </c>
      <c r="AK3" s="17">
        <f t="shared" ref="AK3:AK7" si="22">0.5926*0.5*$C$6*$F3^3*($C$7*AC3*2+$C$7)*$C$8</f>
        <v>1.9354323193646394</v>
      </c>
      <c r="AL3" s="76">
        <f t="shared" ref="AL3:AL25" si="23">AH3/AK3</f>
        <v>0</v>
      </c>
      <c r="AM3" s="26">
        <v>0</v>
      </c>
      <c r="AN3" s="20">
        <v>0</v>
      </c>
      <c r="AO3" s="20">
        <v>0</v>
      </c>
      <c r="AP3" s="19">
        <f t="shared" ref="AP3:AP25" si="24">AO3/$C$14</f>
        <v>0</v>
      </c>
      <c r="AQ3" s="19">
        <f t="shared" ref="AQ3:AQ24" si="25">4*PI()^2*$C$13*SQRT($C$11*$C$2)*($C$7*AM3*AO3)^2</f>
        <v>0</v>
      </c>
      <c r="AR3" s="19">
        <f t="shared" ref="AR3:AR24" si="26">4*PI()^2*AR$1*SQRT($C$11*$C$2)*($C$7*AM3*AO3)^2</f>
        <v>0</v>
      </c>
      <c r="AS3" s="19">
        <f t="shared" ref="AS3:AS24" si="27">AQ3+AR3</f>
        <v>0</v>
      </c>
      <c r="AT3" s="36">
        <f t="shared" ref="AT3:AT24" si="28">2*PI()^2*AR$1*2*SQRT($C$2*$C$11)*AN3*$C$7^2*AO3^2/SQRT(2)</f>
        <v>0</v>
      </c>
      <c r="AU3" s="17">
        <f t="shared" ref="AU3:AU7" si="29">0.5926*0.5*$C$6*$F3^3*($C$7*AM3*2+$C$7)*$C$8</f>
        <v>1.9354323193646394</v>
      </c>
      <c r="AV3" s="76">
        <f t="shared" ref="AV3:AV25" si="30">AR3/AU3</f>
        <v>0</v>
      </c>
      <c r="AW3" s="26">
        <v>0</v>
      </c>
      <c r="AX3" s="20">
        <v>0</v>
      </c>
      <c r="AY3" s="20">
        <v>0</v>
      </c>
      <c r="AZ3" s="19">
        <f t="shared" ref="AZ3:AZ25" si="31">AY3/$C$14</f>
        <v>0</v>
      </c>
      <c r="BA3" s="19">
        <f t="shared" ref="BA3:BA24" si="32">4*PI()^2*$C$13*SQRT($C$11*$C$2)*($C$7*AW3*AY3)^2</f>
        <v>0</v>
      </c>
      <c r="BB3" s="19">
        <f t="shared" ref="BB3:BB24" si="33">4*PI()^2*BB$1*SQRT($C$11*$C$2)*($C$7*AW3*AY3)^2</f>
        <v>0</v>
      </c>
      <c r="BC3" s="19">
        <f t="shared" ref="BC3:BC24" si="34">BA3+BB3</f>
        <v>0</v>
      </c>
      <c r="BD3" s="36">
        <f t="shared" ref="BD3:BD24" si="35">2*PI()^2*BB$1*2*SQRT($C$2*$C$11)*AX3*$C$7^2*AY3^2/SQRT(2)</f>
        <v>0</v>
      </c>
      <c r="BE3" s="17">
        <f t="shared" ref="BE3:BE7" si="36">0.5926*0.5*$C$6*$F3^3*($C$7*AW3*2+$C$7)*$C$8</f>
        <v>1.9354323193646394</v>
      </c>
      <c r="BF3" s="76">
        <f t="shared" ref="BF3:BF25" si="37">BB3/BE3</f>
        <v>0</v>
      </c>
      <c r="BG3" s="26">
        <v>0</v>
      </c>
      <c r="BH3" s="20">
        <v>0</v>
      </c>
      <c r="BI3" s="20">
        <v>0</v>
      </c>
      <c r="BJ3" s="19">
        <f t="shared" ref="BJ3:BJ25" si="38">BI3/$C$14</f>
        <v>0</v>
      </c>
      <c r="BK3" s="19">
        <f t="shared" ref="BK3:BK24" si="39">4*PI()^2*$C$13*SQRT($C$11*$C$2)*($C$7*BG3*BI3)^2</f>
        <v>0</v>
      </c>
      <c r="BL3" s="19">
        <f t="shared" ref="BL3:BL24" si="40">4*PI()^2*BL$1*SQRT($C$11*$C$2)*($C$7*BG3*BI3)^2</f>
        <v>0</v>
      </c>
      <c r="BM3" s="19">
        <f t="shared" ref="BM3:BM24" si="41">BK3+BL3</f>
        <v>0</v>
      </c>
      <c r="BN3" s="36">
        <f t="shared" ref="BN3:BN24" si="42">2*PI()^2*BL$1*2*SQRT($C$2*$C$11)*BH3*$C$7^2*BI3^2/SQRT(2)</f>
        <v>0</v>
      </c>
      <c r="BO3" s="17">
        <f t="shared" ref="BO3:BO7" si="43">0.5926*0.5*$C$6*$F3^3*($C$7*BG3*2+$C$7)*$C$8</f>
        <v>1.9354323193646394</v>
      </c>
      <c r="BP3" s="76">
        <f t="shared" ref="BP3:BP25" si="44">BL3/BO3</f>
        <v>0</v>
      </c>
      <c r="BQ3" s="26">
        <v>0</v>
      </c>
      <c r="BR3" s="20">
        <v>0</v>
      </c>
      <c r="BS3" s="20">
        <v>0</v>
      </c>
      <c r="BT3" s="19">
        <f t="shared" ref="BT3:BT25" si="45">BS3/$C$14</f>
        <v>0</v>
      </c>
      <c r="BU3" s="19">
        <f t="shared" ref="BU3:BU24" si="46">4*PI()^2*$C$13*SQRT($C$11*$C$2)*($C$7*BQ3*BS3)^2</f>
        <v>0</v>
      </c>
      <c r="BV3" s="19">
        <f t="shared" ref="BV3:BV24" si="47">4*PI()^2*BV$1*SQRT($C$11*$C$2)*($C$7*BQ3*BS3)^2</f>
        <v>0</v>
      </c>
      <c r="BW3" s="19">
        <f t="shared" ref="BW3:BW24" si="48">BU3+BV3</f>
        <v>0</v>
      </c>
      <c r="BX3" s="36">
        <f t="shared" ref="BX3:BX24" si="49">2*PI()^2*BV$1*2*SQRT($C$2*$C$11)*BR3*$C$7^2*BS3^2/SQRT(2)</f>
        <v>0</v>
      </c>
      <c r="BY3" s="17">
        <f t="shared" ref="BY3:BY25" si="50">0.5926*0.5*$C$6*$F3^3*($C$7*BQ3*2+$C$7)*$C$8</f>
        <v>1.9354323193646394</v>
      </c>
      <c r="BZ3" s="76">
        <f t="shared" ref="BZ3:BZ25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24</v>
      </c>
      <c r="F4" s="20">
        <f t="shared" si="0"/>
        <v>0.47459999999999997</v>
      </c>
      <c r="G4" s="20">
        <f t="shared" si="1"/>
        <v>3.4522420152859556</v>
      </c>
      <c r="H4" s="29">
        <f t="shared" si="2"/>
        <v>42446.619718309856</v>
      </c>
      <c r="I4" s="19">
        <v>0.37290000000000001</v>
      </c>
      <c r="J4" s="19">
        <v>1.0999999999999999E-2</v>
      </c>
      <c r="K4" s="19">
        <v>1.4910000000000001</v>
      </c>
      <c r="L4" s="19">
        <f t="shared" si="3"/>
        <v>0.96416842372935507</v>
      </c>
      <c r="M4" s="19">
        <f t="shared" si="4"/>
        <v>0.18036896307539443</v>
      </c>
      <c r="N4" s="19">
        <f t="shared" si="5"/>
        <v>0</v>
      </c>
      <c r="O4" s="19">
        <f t="shared" si="6"/>
        <v>0.18036896307539443</v>
      </c>
      <c r="P4" s="36">
        <f t="shared" si="7"/>
        <v>0</v>
      </c>
      <c r="Q4" s="17">
        <f t="shared" si="8"/>
        <v>4.4003428319642897</v>
      </c>
      <c r="R4" s="76">
        <f t="shared" si="9"/>
        <v>0</v>
      </c>
      <c r="S4" s="26">
        <v>0.30330000000000001</v>
      </c>
      <c r="T4" s="20">
        <v>1.4E-2</v>
      </c>
      <c r="U4" s="20">
        <v>1.4910000000000001</v>
      </c>
      <c r="V4" s="19">
        <f t="shared" si="10"/>
        <v>0.96416842372935507</v>
      </c>
      <c r="W4" s="19">
        <f t="shared" si="11"/>
        <v>0.11932236770975241</v>
      </c>
      <c r="X4" s="19">
        <f t="shared" si="12"/>
        <v>0.23864473541950482</v>
      </c>
      <c r="Y4" s="19">
        <f t="shared" si="13"/>
        <v>0.35796710312925722</v>
      </c>
      <c r="Z4" s="36">
        <f t="shared" si="14"/>
        <v>2.5681481611216271E-2</v>
      </c>
      <c r="AA4" s="17">
        <f t="shared" si="15"/>
        <v>4.0494849317412243</v>
      </c>
      <c r="AB4" s="76">
        <f t="shared" si="16"/>
        <v>5.893212086034131E-2</v>
      </c>
      <c r="AC4" s="26">
        <v>0</v>
      </c>
      <c r="AD4" s="20">
        <v>0</v>
      </c>
      <c r="AE4" s="20">
        <v>0</v>
      </c>
      <c r="AF4" s="19">
        <f t="shared" si="17"/>
        <v>0</v>
      </c>
      <c r="AG4" s="19">
        <f t="shared" si="18"/>
        <v>0</v>
      </c>
      <c r="AH4" s="19">
        <f t="shared" si="19"/>
        <v>0</v>
      </c>
      <c r="AI4" s="19">
        <f t="shared" si="20"/>
        <v>0</v>
      </c>
      <c r="AJ4" s="36">
        <f t="shared" si="21"/>
        <v>0</v>
      </c>
      <c r="AK4" s="17">
        <f t="shared" si="22"/>
        <v>2.5205308924070855</v>
      </c>
      <c r="AL4" s="76">
        <f t="shared" si="23"/>
        <v>0</v>
      </c>
      <c r="AM4" s="26">
        <v>0</v>
      </c>
      <c r="AN4" s="20">
        <v>0</v>
      </c>
      <c r="AO4" s="20">
        <v>0</v>
      </c>
      <c r="AP4" s="19">
        <f t="shared" si="24"/>
        <v>0</v>
      </c>
      <c r="AQ4" s="19">
        <f t="shared" si="25"/>
        <v>0</v>
      </c>
      <c r="AR4" s="19">
        <f t="shared" si="26"/>
        <v>0</v>
      </c>
      <c r="AS4" s="19">
        <f t="shared" si="27"/>
        <v>0</v>
      </c>
      <c r="AT4" s="36">
        <f t="shared" si="28"/>
        <v>0</v>
      </c>
      <c r="AU4" s="17">
        <f t="shared" si="29"/>
        <v>2.5205308924070855</v>
      </c>
      <c r="AV4" s="76">
        <f t="shared" si="30"/>
        <v>0</v>
      </c>
      <c r="AW4" s="26">
        <v>0</v>
      </c>
      <c r="AX4" s="20">
        <v>0</v>
      </c>
      <c r="AY4" s="20">
        <v>0</v>
      </c>
      <c r="AZ4" s="19">
        <f t="shared" si="31"/>
        <v>0</v>
      </c>
      <c r="BA4" s="19">
        <f t="shared" si="32"/>
        <v>0</v>
      </c>
      <c r="BB4" s="19">
        <f t="shared" si="33"/>
        <v>0</v>
      </c>
      <c r="BC4" s="19">
        <f t="shared" si="34"/>
        <v>0</v>
      </c>
      <c r="BD4" s="36">
        <f t="shared" si="35"/>
        <v>0</v>
      </c>
      <c r="BE4" s="17">
        <f t="shared" si="36"/>
        <v>2.5205308924070855</v>
      </c>
      <c r="BF4" s="76">
        <f t="shared" si="37"/>
        <v>0</v>
      </c>
      <c r="BG4" s="26">
        <v>0</v>
      </c>
      <c r="BH4" s="20">
        <v>0</v>
      </c>
      <c r="BI4" s="20">
        <v>0</v>
      </c>
      <c r="BJ4" s="19">
        <f t="shared" si="38"/>
        <v>0</v>
      </c>
      <c r="BK4" s="19">
        <f t="shared" si="39"/>
        <v>0</v>
      </c>
      <c r="BL4" s="19">
        <f t="shared" si="40"/>
        <v>0</v>
      </c>
      <c r="BM4" s="19">
        <f t="shared" si="41"/>
        <v>0</v>
      </c>
      <c r="BN4" s="36">
        <f t="shared" si="42"/>
        <v>0</v>
      </c>
      <c r="BO4" s="17">
        <f t="shared" si="43"/>
        <v>2.5205308924070855</v>
      </c>
      <c r="BP4" s="76">
        <f t="shared" si="44"/>
        <v>0</v>
      </c>
      <c r="BQ4" s="26">
        <v>0</v>
      </c>
      <c r="BR4" s="20">
        <v>0</v>
      </c>
      <c r="BS4" s="20">
        <v>0</v>
      </c>
      <c r="BT4" s="19">
        <f t="shared" si="45"/>
        <v>0</v>
      </c>
      <c r="BU4" s="19">
        <f t="shared" si="46"/>
        <v>0</v>
      </c>
      <c r="BV4" s="19">
        <f t="shared" si="47"/>
        <v>0</v>
      </c>
      <c r="BW4" s="19">
        <f t="shared" si="48"/>
        <v>0</v>
      </c>
      <c r="BX4" s="36">
        <f t="shared" si="49"/>
        <v>0</v>
      </c>
      <c r="BY4" s="17">
        <f t="shared" si="50"/>
        <v>2.5205308924070855</v>
      </c>
      <c r="BZ4" s="76">
        <f t="shared" si="51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26</v>
      </c>
      <c r="F5" s="20">
        <f t="shared" si="0"/>
        <v>0.51460000000000006</v>
      </c>
      <c r="G5" s="20">
        <f t="shared" si="1"/>
        <v>3.7432021514246805</v>
      </c>
      <c r="H5" s="29">
        <f t="shared" si="2"/>
        <v>46024.084507042258</v>
      </c>
      <c r="I5" s="19">
        <v>0.5877</v>
      </c>
      <c r="J5" s="19">
        <v>1.7999999999999999E-2</v>
      </c>
      <c r="K5" s="19">
        <v>1.44</v>
      </c>
      <c r="L5" s="19">
        <f t="shared" si="3"/>
        <v>0.93118881969837097</v>
      </c>
      <c r="M5" s="19">
        <f t="shared" si="4"/>
        <v>0.41788628759490803</v>
      </c>
      <c r="N5" s="19">
        <f t="shared" si="5"/>
        <v>0</v>
      </c>
      <c r="O5" s="19">
        <f t="shared" si="6"/>
        <v>0.41788628759490803</v>
      </c>
      <c r="P5" s="36">
        <f t="shared" si="7"/>
        <v>0</v>
      </c>
      <c r="Q5" s="17">
        <f t="shared" si="8"/>
        <v>6.9896799904124292</v>
      </c>
      <c r="R5" s="76">
        <f t="shared" si="9"/>
        <v>0</v>
      </c>
      <c r="S5" s="26">
        <v>0.46889999999999998</v>
      </c>
      <c r="T5" s="20">
        <v>1.7000000000000001E-2</v>
      </c>
      <c r="U5" s="20">
        <v>1.4530000000000001</v>
      </c>
      <c r="V5" s="19">
        <f t="shared" si="10"/>
        <v>0.93959538543175913</v>
      </c>
      <c r="W5" s="19">
        <f t="shared" si="11"/>
        <v>0.27084040154920846</v>
      </c>
      <c r="X5" s="19">
        <f t="shared" si="12"/>
        <v>0.54168080309841693</v>
      </c>
      <c r="Y5" s="19">
        <f t="shared" si="13"/>
        <v>0.81252120464762534</v>
      </c>
      <c r="Z5" s="36">
        <f t="shared" si="14"/>
        <v>2.9615352261307706E-2</v>
      </c>
      <c r="AA5" s="17">
        <f t="shared" si="15"/>
        <v>6.2262581067487384</v>
      </c>
      <c r="AB5" s="76">
        <f t="shared" si="16"/>
        <v>8.6999413421567071E-2</v>
      </c>
      <c r="AC5" s="26">
        <v>0.3891</v>
      </c>
      <c r="AD5" s="20">
        <v>8.9999999999999993E-3</v>
      </c>
      <c r="AE5" s="20">
        <v>1.4690000000000001</v>
      </c>
      <c r="AF5" s="19">
        <f t="shared" si="17"/>
        <v>0.94994192787285214</v>
      </c>
      <c r="AG5" s="19">
        <f t="shared" si="18"/>
        <v>0.1906284901581074</v>
      </c>
      <c r="AH5" s="19">
        <f t="shared" si="19"/>
        <v>0.7625139606324296</v>
      </c>
      <c r="AI5" s="19">
        <f t="shared" si="20"/>
        <v>0.95314245079053705</v>
      </c>
      <c r="AJ5" s="36">
        <f t="shared" si="21"/>
        <v>3.2051831390309003E-2</v>
      </c>
      <c r="AK5" s="17">
        <f t="shared" si="22"/>
        <v>5.7134545182271674</v>
      </c>
      <c r="AL5" s="76">
        <f t="shared" si="23"/>
        <v>0.13345935601654718</v>
      </c>
      <c r="AM5" s="26">
        <v>0.34410000000000002</v>
      </c>
      <c r="AN5" s="20">
        <v>1.2999999999999999E-2</v>
      </c>
      <c r="AO5" s="20">
        <v>1.4710000000000001</v>
      </c>
      <c r="AP5" s="19">
        <f t="shared" si="24"/>
        <v>0.95123524567798878</v>
      </c>
      <c r="AQ5" s="19">
        <f t="shared" si="25"/>
        <v>0.14949148141433641</v>
      </c>
      <c r="AR5" s="19">
        <f t="shared" si="26"/>
        <v>0.8969488884860185</v>
      </c>
      <c r="AS5" s="19">
        <f t="shared" si="27"/>
        <v>1.0464403699003548</v>
      </c>
      <c r="AT5" s="36">
        <f t="shared" si="28"/>
        <v>6.9634859753928913E-2</v>
      </c>
      <c r="AU5" s="17">
        <f t="shared" si="29"/>
        <v>5.4242795622939504</v>
      </c>
      <c r="AV5" s="76">
        <f t="shared" si="30"/>
        <v>0.16535816013632879</v>
      </c>
      <c r="AW5" s="26">
        <v>0.28449999999999998</v>
      </c>
      <c r="AX5" s="20">
        <v>0.01</v>
      </c>
      <c r="AY5" s="20">
        <v>1.488</v>
      </c>
      <c r="AZ5" s="19">
        <f t="shared" si="31"/>
        <v>0.96222844702165011</v>
      </c>
      <c r="BA5" s="19">
        <f t="shared" si="32"/>
        <v>0.10456640057430103</v>
      </c>
      <c r="BB5" s="19">
        <f t="shared" si="33"/>
        <v>0.83653120459440822</v>
      </c>
      <c r="BC5" s="19">
        <f t="shared" si="34"/>
        <v>0.94109760516870922</v>
      </c>
      <c r="BD5" s="36">
        <f t="shared" si="35"/>
        <v>7.3080684510222954E-2</v>
      </c>
      <c r="BE5" s="17">
        <f t="shared" si="36"/>
        <v>5.0412833984357368</v>
      </c>
      <c r="BF5" s="76">
        <f t="shared" si="37"/>
        <v>0.16593615920382021</v>
      </c>
      <c r="BG5" s="26">
        <v>0</v>
      </c>
      <c r="BH5" s="20">
        <v>0</v>
      </c>
      <c r="BI5" s="20">
        <v>0</v>
      </c>
      <c r="BJ5" s="19">
        <f t="shared" si="38"/>
        <v>0</v>
      </c>
      <c r="BK5" s="19">
        <f t="shared" si="39"/>
        <v>0</v>
      </c>
      <c r="BL5" s="19">
        <f t="shared" si="40"/>
        <v>0</v>
      </c>
      <c r="BM5" s="19">
        <f t="shared" si="41"/>
        <v>0</v>
      </c>
      <c r="BN5" s="36">
        <f t="shared" si="42"/>
        <v>0</v>
      </c>
      <c r="BO5" s="17">
        <f t="shared" si="43"/>
        <v>3.2130550659246251</v>
      </c>
      <c r="BP5" s="76">
        <f t="shared" si="44"/>
        <v>0</v>
      </c>
      <c r="BQ5" s="26">
        <v>0</v>
      </c>
      <c r="BR5" s="20">
        <v>0</v>
      </c>
      <c r="BS5" s="20">
        <v>0</v>
      </c>
      <c r="BT5" s="19">
        <f t="shared" si="45"/>
        <v>0</v>
      </c>
      <c r="BU5" s="19">
        <f t="shared" si="46"/>
        <v>0</v>
      </c>
      <c r="BV5" s="19">
        <f t="shared" si="47"/>
        <v>0</v>
      </c>
      <c r="BW5" s="19">
        <f t="shared" si="48"/>
        <v>0</v>
      </c>
      <c r="BX5" s="36">
        <f t="shared" si="49"/>
        <v>0</v>
      </c>
      <c r="BY5" s="17">
        <f t="shared" si="50"/>
        <v>3.2130550659246251</v>
      </c>
      <c r="BZ5" s="76">
        <f t="shared" si="51"/>
        <v>0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28</v>
      </c>
      <c r="F6" s="20">
        <f t="shared" si="0"/>
        <v>0.55460000000000009</v>
      </c>
      <c r="G6" s="20">
        <f t="shared" si="1"/>
        <v>4.0341622875634036</v>
      </c>
      <c r="H6" s="29">
        <f t="shared" si="2"/>
        <v>49601.549295774654</v>
      </c>
      <c r="I6" s="19">
        <v>0.80149999999999999</v>
      </c>
      <c r="J6" s="19">
        <v>1.2E-2</v>
      </c>
      <c r="K6" s="19">
        <v>1.4359999999999999</v>
      </c>
      <c r="L6" s="19">
        <f t="shared" si="3"/>
        <v>0.9286021840880978</v>
      </c>
      <c r="M6" s="19">
        <f t="shared" si="4"/>
        <v>0.77292559353421753</v>
      </c>
      <c r="N6" s="19">
        <f t="shared" si="5"/>
        <v>0</v>
      </c>
      <c r="O6" s="19">
        <f t="shared" si="6"/>
        <v>0.77292559353421753</v>
      </c>
      <c r="P6" s="36">
        <f t="shared" si="7"/>
        <v>0</v>
      </c>
      <c r="Q6" s="17">
        <f t="shared" si="8"/>
        <v>10.469419136276519</v>
      </c>
      <c r="R6" s="76">
        <f t="shared" si="9"/>
        <v>0</v>
      </c>
      <c r="S6" s="26">
        <v>0.65900000000000003</v>
      </c>
      <c r="T6" s="20">
        <v>1.0999999999999999E-2</v>
      </c>
      <c r="U6" s="20">
        <v>1.4159999999999999</v>
      </c>
      <c r="V6" s="19">
        <f t="shared" si="10"/>
        <v>0.91566900603673151</v>
      </c>
      <c r="W6" s="19">
        <f t="shared" si="11"/>
        <v>0.50806478115340981</v>
      </c>
      <c r="X6" s="19">
        <f t="shared" si="12"/>
        <v>1.0161295623068196</v>
      </c>
      <c r="Y6" s="19">
        <f t="shared" si="13"/>
        <v>1.5241943434602294</v>
      </c>
      <c r="Z6" s="36">
        <f t="shared" si="14"/>
        <v>1.819935282635891E-2</v>
      </c>
      <c r="AA6" s="17">
        <f t="shared" si="15"/>
        <v>9.3231323695309154</v>
      </c>
      <c r="AB6" s="76">
        <f t="shared" si="16"/>
        <v>0.10899014644773784</v>
      </c>
      <c r="AC6" s="26">
        <v>0.56869999999999998</v>
      </c>
      <c r="AD6" s="20">
        <v>1.2999999999999999E-2</v>
      </c>
      <c r="AE6" s="20">
        <v>1.4139999999999999</v>
      </c>
      <c r="AF6" s="19">
        <f t="shared" si="17"/>
        <v>0.91437568823159487</v>
      </c>
      <c r="AG6" s="19">
        <f t="shared" si="18"/>
        <v>0.3773001956149008</v>
      </c>
      <c r="AH6" s="19">
        <f t="shared" si="19"/>
        <v>1.5092007824596032</v>
      </c>
      <c r="AI6" s="19">
        <f t="shared" si="20"/>
        <v>1.8865009780745039</v>
      </c>
      <c r="AJ6" s="36">
        <f t="shared" si="21"/>
        <v>4.2895221984907521E-2</v>
      </c>
      <c r="AK6" s="17">
        <f t="shared" si="22"/>
        <v>8.596748544708964</v>
      </c>
      <c r="AL6" s="76">
        <f t="shared" si="23"/>
        <v>0.17555483618146189</v>
      </c>
      <c r="AM6" s="26">
        <v>0.46050000000000002</v>
      </c>
      <c r="AN6" s="20">
        <v>1.4999999999999999E-2</v>
      </c>
      <c r="AO6" s="20">
        <v>1.4410000000000001</v>
      </c>
      <c r="AP6" s="19">
        <f t="shared" si="24"/>
        <v>0.9318354786009394</v>
      </c>
      <c r="AQ6" s="19">
        <f t="shared" si="25"/>
        <v>0.25692655023105099</v>
      </c>
      <c r="AR6" s="19">
        <f t="shared" si="26"/>
        <v>1.5415593013863058</v>
      </c>
      <c r="AS6" s="19">
        <f t="shared" si="27"/>
        <v>1.7984858516173567</v>
      </c>
      <c r="AT6" s="36">
        <f t="shared" si="28"/>
        <v>7.7104056673383159E-2</v>
      </c>
      <c r="AU6" s="17">
        <f t="shared" si="29"/>
        <v>7.7263750137484433</v>
      </c>
      <c r="AV6" s="76">
        <f t="shared" si="30"/>
        <v>0.19951908865971804</v>
      </c>
      <c r="AW6" s="26">
        <v>0.3906</v>
      </c>
      <c r="AX6" s="20">
        <v>1.4E-2</v>
      </c>
      <c r="AY6" s="20">
        <v>1.4610000000000001</v>
      </c>
      <c r="AZ6" s="19">
        <f t="shared" si="31"/>
        <v>0.94476865665230569</v>
      </c>
      <c r="BA6" s="19">
        <f t="shared" si="32"/>
        <v>0.19001446565296937</v>
      </c>
      <c r="BB6" s="19">
        <f t="shared" si="33"/>
        <v>1.5201157252237549</v>
      </c>
      <c r="BC6" s="19">
        <f t="shared" si="34"/>
        <v>1.7101301908767244</v>
      </c>
      <c r="BD6" s="36">
        <f t="shared" si="35"/>
        <v>9.863367427503536E-2</v>
      </c>
      <c r="BE6" s="17">
        <f t="shared" si="36"/>
        <v>7.1640911892184933</v>
      </c>
      <c r="BF6" s="76">
        <f t="shared" si="37"/>
        <v>0.21218542381362113</v>
      </c>
      <c r="BG6" s="26">
        <v>0.35099999999999998</v>
      </c>
      <c r="BH6" s="20">
        <v>1.2999999999999999E-2</v>
      </c>
      <c r="BI6" s="20">
        <v>1.4670000000000001</v>
      </c>
      <c r="BJ6" s="19">
        <f t="shared" si="38"/>
        <v>0.9486486100677155</v>
      </c>
      <c r="BK6" s="19">
        <f t="shared" si="39"/>
        <v>0.15470210231459267</v>
      </c>
      <c r="BL6" s="19">
        <f t="shared" si="40"/>
        <v>1.5470210231459265</v>
      </c>
      <c r="BM6" s="19">
        <f t="shared" si="41"/>
        <v>1.7017231254605192</v>
      </c>
      <c r="BN6" s="36">
        <f t="shared" si="42"/>
        <v>0.11542777842193051</v>
      </c>
      <c r="BO6" s="17">
        <f t="shared" si="43"/>
        <v>6.8455441298281352</v>
      </c>
      <c r="BP6" s="76">
        <f t="shared" si="44"/>
        <v>0.22598948948485795</v>
      </c>
      <c r="BQ6" s="26">
        <v>0.30149999999999999</v>
      </c>
      <c r="BR6" s="20">
        <v>1.0999999999999999E-2</v>
      </c>
      <c r="BS6" s="20">
        <v>1.482</v>
      </c>
      <c r="BT6" s="19">
        <f t="shared" si="45"/>
        <v>0.95834849360624019</v>
      </c>
      <c r="BU6" s="19">
        <f t="shared" si="46"/>
        <v>0.11649111312857624</v>
      </c>
      <c r="BV6" s="19">
        <f t="shared" si="47"/>
        <v>1.3978933575429149</v>
      </c>
      <c r="BW6" s="19">
        <f t="shared" si="48"/>
        <v>1.5143844706714911</v>
      </c>
      <c r="BX6" s="36">
        <f t="shared" si="49"/>
        <v>0.11961264542336945</v>
      </c>
      <c r="BY6" s="17">
        <f t="shared" si="50"/>
        <v>6.4473603055901885</v>
      </c>
      <c r="BZ6" s="76">
        <f t="shared" si="51"/>
        <v>0.2168163855106516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30</v>
      </c>
      <c r="F7" s="20">
        <f t="shared" si="0"/>
        <v>0.59460000000000002</v>
      </c>
      <c r="G7" s="20">
        <f t="shared" si="1"/>
        <v>4.3251224237021271</v>
      </c>
      <c r="H7" s="29">
        <f t="shared" si="2"/>
        <v>53179.014084507042</v>
      </c>
      <c r="I7" s="19">
        <v>0.8911</v>
      </c>
      <c r="J7" s="19">
        <v>1.7999999999999999E-2</v>
      </c>
      <c r="K7" s="19">
        <v>1.4830000000000001</v>
      </c>
      <c r="L7" s="19">
        <f t="shared" si="3"/>
        <v>0.95899515250880862</v>
      </c>
      <c r="M7" s="19">
        <f t="shared" si="4"/>
        <v>1.0189595507642173</v>
      </c>
      <c r="N7" s="19">
        <f t="shared" si="5"/>
        <v>0</v>
      </c>
      <c r="O7" s="19">
        <f t="shared" si="6"/>
        <v>1.0189595507642173</v>
      </c>
      <c r="P7" s="36">
        <f t="shared" si="7"/>
        <v>0</v>
      </c>
      <c r="Q7" s="17">
        <f t="shared" si="8"/>
        <v>13.790241884932772</v>
      </c>
      <c r="R7" s="76">
        <f t="shared" si="9"/>
        <v>0</v>
      </c>
      <c r="S7" s="26">
        <v>0.82809999999999995</v>
      </c>
      <c r="T7" s="20">
        <v>1.6E-2</v>
      </c>
      <c r="U7" s="20">
        <v>1.4630000000000001</v>
      </c>
      <c r="V7" s="19">
        <f t="shared" si="10"/>
        <v>0.94606197445744233</v>
      </c>
      <c r="W7" s="19">
        <f t="shared" si="11"/>
        <v>0.85639865484969213</v>
      </c>
      <c r="X7" s="19">
        <f t="shared" si="12"/>
        <v>1.7127973096993843</v>
      </c>
      <c r="Y7" s="19">
        <f t="shared" si="13"/>
        <v>2.5691959645490763</v>
      </c>
      <c r="Z7" s="36">
        <f t="shared" si="14"/>
        <v>2.8258258112292857E-2</v>
      </c>
      <c r="AA7" s="17">
        <f t="shared" si="15"/>
        <v>13.16571076657265</v>
      </c>
      <c r="AB7" s="76">
        <f t="shared" si="16"/>
        <v>0.13009531654364806</v>
      </c>
      <c r="AC7" s="26">
        <v>0.73440000000000005</v>
      </c>
      <c r="AD7" s="20">
        <v>1.2999999999999999E-2</v>
      </c>
      <c r="AE7" s="20">
        <v>1.4370000000000001</v>
      </c>
      <c r="AF7" s="19">
        <f t="shared" si="17"/>
        <v>0.92924884299066612</v>
      </c>
      <c r="AG7" s="19">
        <f t="shared" si="18"/>
        <v>0.64983130254723298</v>
      </c>
      <c r="AH7" s="19">
        <f t="shared" si="19"/>
        <v>2.5993252101889319</v>
      </c>
      <c r="AI7" s="19">
        <f t="shared" si="20"/>
        <v>3.2491565127361648</v>
      </c>
      <c r="AJ7" s="36">
        <f t="shared" si="21"/>
        <v>4.430203103684939E-2</v>
      </c>
      <c r="AK7" s="17">
        <f t="shared" si="22"/>
        <v>12.236844642916408</v>
      </c>
      <c r="AL7" s="76">
        <f t="shared" si="23"/>
        <v>0.21241793011514729</v>
      </c>
      <c r="AM7" s="26">
        <v>0.62729999999999997</v>
      </c>
      <c r="AN7" s="20">
        <v>8.9999999999999993E-3</v>
      </c>
      <c r="AO7" s="20">
        <v>1.431</v>
      </c>
      <c r="AP7" s="19">
        <f t="shared" si="24"/>
        <v>0.9253688895752562</v>
      </c>
      <c r="AQ7" s="19">
        <f t="shared" si="25"/>
        <v>0.47016640875013155</v>
      </c>
      <c r="AR7" s="19">
        <f t="shared" si="26"/>
        <v>2.8209984525007892</v>
      </c>
      <c r="AS7" s="19">
        <f t="shared" si="27"/>
        <v>3.2911648612509206</v>
      </c>
      <c r="AT7" s="36">
        <f t="shared" si="28"/>
        <v>4.562257401754518E-2</v>
      </c>
      <c r="AU7" s="17">
        <f t="shared" si="29"/>
        <v>11.1751417417042</v>
      </c>
      <c r="AV7" s="76">
        <f t="shared" si="30"/>
        <v>0.25243513842631488</v>
      </c>
      <c r="AW7" s="26">
        <v>0.53249999999999997</v>
      </c>
      <c r="AX7" s="20">
        <v>1.7000000000000001E-2</v>
      </c>
      <c r="AY7" s="20">
        <v>1.4370000000000001</v>
      </c>
      <c r="AZ7" s="19">
        <f t="shared" si="31"/>
        <v>0.92924884299066612</v>
      </c>
      <c r="BA7" s="19">
        <f t="shared" si="32"/>
        <v>0.3416445643882754</v>
      </c>
      <c r="BB7" s="19">
        <f t="shared" si="33"/>
        <v>2.7331565151062032</v>
      </c>
      <c r="BC7" s="19">
        <f t="shared" si="34"/>
        <v>3.0748010794944785</v>
      </c>
      <c r="BD7" s="36">
        <f t="shared" si="35"/>
        <v>0.11586685040406763</v>
      </c>
      <c r="BE7" s="17">
        <f t="shared" si="36"/>
        <v>10.23537110645754</v>
      </c>
      <c r="BF7" s="76">
        <f t="shared" si="37"/>
        <v>0.2670305245094477</v>
      </c>
      <c r="BG7" s="26">
        <v>0.45219999999999999</v>
      </c>
      <c r="BH7" s="20">
        <v>1.7000000000000001E-2</v>
      </c>
      <c r="BI7" s="20">
        <v>1.4610000000000001</v>
      </c>
      <c r="BJ7" s="19">
        <f t="shared" si="38"/>
        <v>0.94476865665230569</v>
      </c>
      <c r="BK7" s="19">
        <f t="shared" si="39"/>
        <v>0.25467323373426132</v>
      </c>
      <c r="BL7" s="19">
        <f t="shared" si="40"/>
        <v>2.546732337342613</v>
      </c>
      <c r="BM7" s="19">
        <f t="shared" si="41"/>
        <v>2.8014055710768742</v>
      </c>
      <c r="BN7" s="36">
        <f t="shared" si="42"/>
        <v>0.1497118270246072</v>
      </c>
      <c r="BO7" s="17">
        <f t="shared" si="43"/>
        <v>9.4393417603572605</v>
      </c>
      <c r="BP7" s="76">
        <f t="shared" si="44"/>
        <v>0.26979978074723548</v>
      </c>
      <c r="BQ7" s="26">
        <v>0.39510000000000001</v>
      </c>
      <c r="BR7" s="20">
        <v>1.7000000000000001E-2</v>
      </c>
      <c r="BS7" s="20">
        <v>1.48</v>
      </c>
      <c r="BT7" s="19">
        <f t="shared" si="45"/>
        <v>0.95705517580110355</v>
      </c>
      <c r="BU7" s="19">
        <f t="shared" si="46"/>
        <v>0.19950750850584326</v>
      </c>
      <c r="BV7" s="19">
        <f t="shared" si="47"/>
        <v>2.3940901020701189</v>
      </c>
      <c r="BW7" s="19">
        <f t="shared" si="48"/>
        <v>2.5935976105759622</v>
      </c>
      <c r="BX7" s="36">
        <f t="shared" si="49"/>
        <v>0.18435730690756358</v>
      </c>
      <c r="BY7" s="17">
        <f t="shared" si="50"/>
        <v>8.8732984768911827</v>
      </c>
      <c r="BZ7" s="76">
        <f t="shared" si="51"/>
        <v>0.26980835912429529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32</v>
      </c>
      <c r="F8" s="20">
        <f t="shared" si="0"/>
        <v>0.63460000000000005</v>
      </c>
      <c r="G8" s="20">
        <f t="shared" si="1"/>
        <v>4.6160825598408506</v>
      </c>
      <c r="H8" s="29">
        <f t="shared" si="2"/>
        <v>56756.478873239437</v>
      </c>
      <c r="I8" s="19">
        <v>0.89239999999999997</v>
      </c>
      <c r="J8" s="19">
        <v>2.1000000000000001E-2</v>
      </c>
      <c r="K8" s="19">
        <v>1.4370000000000001</v>
      </c>
      <c r="L8" s="19">
        <f t="shared" si="3"/>
        <v>0.92924884299066612</v>
      </c>
      <c r="M8" s="19">
        <f t="shared" si="4"/>
        <v>0.95952084605333332</v>
      </c>
      <c r="N8" s="19">
        <f t="shared" si="5"/>
        <v>0</v>
      </c>
      <c r="O8" s="19">
        <f t="shared" si="6"/>
        <v>0.95952084605333332</v>
      </c>
      <c r="P8" s="36">
        <f t="shared" si="7"/>
        <v>0</v>
      </c>
      <c r="Q8" s="17">
        <f>0.5926*0.5*$C$6*$F8^3*($C$7*I8*2+$C$7)*$C$8</f>
        <v>16.780428110977258</v>
      </c>
      <c r="R8" s="76">
        <f t="shared" si="9"/>
        <v>0</v>
      </c>
      <c r="S8" s="26">
        <v>0.81950000000000001</v>
      </c>
      <c r="T8" s="20">
        <v>1.7999999999999999E-2</v>
      </c>
      <c r="U8" s="20">
        <v>1.45</v>
      </c>
      <c r="V8" s="19">
        <f t="shared" si="10"/>
        <v>0.93765540872405417</v>
      </c>
      <c r="W8" s="19">
        <f t="shared" si="11"/>
        <v>0.82386428286936264</v>
      </c>
      <c r="X8" s="19">
        <f t="shared" si="12"/>
        <v>1.6477285657387253</v>
      </c>
      <c r="Y8" s="19">
        <f t="shared" si="13"/>
        <v>2.471592848608088</v>
      </c>
      <c r="Z8" s="36">
        <f t="shared" si="14"/>
        <v>3.1228078495452269E-2</v>
      </c>
      <c r="AA8" s="17">
        <f>0.5926*0.5*$C$6*$F8^3*($C$7*S8*2+$C$7)*$C$8</f>
        <v>15.901877975031953</v>
      </c>
      <c r="AB8" s="76">
        <f t="shared" si="16"/>
        <v>0.10361848885558528</v>
      </c>
      <c r="AC8" s="26">
        <v>0.80069999999999997</v>
      </c>
      <c r="AD8" s="20">
        <v>1.2999999999999999E-2</v>
      </c>
      <c r="AE8" s="20">
        <v>1.494</v>
      </c>
      <c r="AF8" s="19">
        <f t="shared" si="17"/>
        <v>0.96610840043705992</v>
      </c>
      <c r="AG8" s="19">
        <f t="shared" si="18"/>
        <v>0.83495411014809051</v>
      </c>
      <c r="AH8" s="19">
        <f t="shared" si="19"/>
        <v>3.339816440592362</v>
      </c>
      <c r="AI8" s="19">
        <f t="shared" si="20"/>
        <v>4.1747705507404529</v>
      </c>
      <c r="AJ8" s="36">
        <f t="shared" si="21"/>
        <v>4.7886301512209219E-2</v>
      </c>
      <c r="AK8" s="17">
        <f>0.5926*0.5*$C$6*$F8^3*($C$7*AC8*2+$C$7)*$C$8</f>
        <v>15.675310861784055</v>
      </c>
      <c r="AL8" s="76">
        <f t="shared" si="23"/>
        <v>0.21306221420684779</v>
      </c>
      <c r="AM8" s="26">
        <v>0.74929999999999997</v>
      </c>
      <c r="AN8" s="20">
        <v>1.2999999999999999E-2</v>
      </c>
      <c r="AO8" s="20">
        <v>1.478</v>
      </c>
      <c r="AP8" s="19">
        <f t="shared" si="24"/>
        <v>0.95576185799596691</v>
      </c>
      <c r="AQ8" s="19">
        <f t="shared" si="25"/>
        <v>0.71561937156399313</v>
      </c>
      <c r="AR8" s="19">
        <f t="shared" si="26"/>
        <v>4.2937162293839588</v>
      </c>
      <c r="AS8" s="19">
        <f t="shared" si="27"/>
        <v>5.0093356009479519</v>
      </c>
      <c r="AT8" s="36">
        <f t="shared" si="28"/>
        <v>7.0299174927687211E-2</v>
      </c>
      <c r="AU8" s="17">
        <f>0.5926*0.5*$C$6*$F8^3*($C$7*AM8*2+$C$7)*$C$8</f>
        <v>15.05586673301055</v>
      </c>
      <c r="AV8" s="76">
        <f t="shared" si="30"/>
        <v>0.28518558947986872</v>
      </c>
      <c r="AW8" s="26">
        <v>0.68989999999999996</v>
      </c>
      <c r="AX8" s="20">
        <v>1.6E-2</v>
      </c>
      <c r="AY8" s="20">
        <v>1.4710000000000001</v>
      </c>
      <c r="AZ8" s="19">
        <f t="shared" si="31"/>
        <v>0.95123524567798878</v>
      </c>
      <c r="BA8" s="19">
        <f t="shared" si="32"/>
        <v>0.60092377980121903</v>
      </c>
      <c r="BB8" s="19">
        <f t="shared" si="33"/>
        <v>4.8073902384097522</v>
      </c>
      <c r="BC8" s="19">
        <f t="shared" si="34"/>
        <v>5.4083140182109712</v>
      </c>
      <c r="BD8" s="36">
        <f t="shared" si="35"/>
        <v>0.11427259036542183</v>
      </c>
      <c r="BE8" s="17">
        <f>0.5926*0.5*$C$6*$F8^3*($C$7*AW8*2+$C$7)*$C$8</f>
        <v>14.340011066684745</v>
      </c>
      <c r="BF8" s="76">
        <f t="shared" si="37"/>
        <v>0.33524313308087067</v>
      </c>
      <c r="BG8" s="26">
        <v>0.60809999999999997</v>
      </c>
      <c r="BH8" s="20">
        <v>1.7000000000000001E-2</v>
      </c>
      <c r="BI8" s="20">
        <v>1.4650000000000001</v>
      </c>
      <c r="BJ8" s="19">
        <f t="shared" si="38"/>
        <v>0.94735529226257897</v>
      </c>
      <c r="BK8" s="19">
        <f t="shared" si="39"/>
        <v>0.46307038920236521</v>
      </c>
      <c r="BL8" s="19">
        <f t="shared" si="40"/>
        <v>4.6307038920236518</v>
      </c>
      <c r="BM8" s="19">
        <f t="shared" si="41"/>
        <v>5.0937742812260174</v>
      </c>
      <c r="BN8" s="36">
        <f t="shared" si="42"/>
        <v>0.15053272652547695</v>
      </c>
      <c r="BO8" s="17">
        <f>0.5926*0.5*$C$6*$F8^3*($C$7*BG8*2+$C$7)*$C$8</f>
        <v>13.354203095212512</v>
      </c>
      <c r="BP8" s="76">
        <f t="shared" si="44"/>
        <v>0.34676003195456578</v>
      </c>
      <c r="BQ8" s="26">
        <v>0.51119999999999999</v>
      </c>
      <c r="BR8" s="20">
        <v>2.1999999999999999E-2</v>
      </c>
      <c r="BS8" s="20">
        <v>1.476</v>
      </c>
      <c r="BT8" s="19">
        <f t="shared" si="45"/>
        <v>0.95446854019083027</v>
      </c>
      <c r="BU8" s="19">
        <f t="shared" si="46"/>
        <v>0.33218204944666102</v>
      </c>
      <c r="BV8" s="19">
        <f t="shared" si="47"/>
        <v>3.986184593359932</v>
      </c>
      <c r="BW8" s="19">
        <f t="shared" si="48"/>
        <v>4.318366642806593</v>
      </c>
      <c r="BX8" s="36">
        <f t="shared" si="49"/>
        <v>0.23729216510484114</v>
      </c>
      <c r="BY8" s="17">
        <f>0.5926*0.5*$C$6*$F8^3*($C$7*BQ8*2+$C$7)*$C$8</f>
        <v>12.186418346610317</v>
      </c>
      <c r="BZ8" s="76">
        <f t="shared" si="51"/>
        <v>0.32710058689792965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34</v>
      </c>
      <c r="F9" s="20">
        <f t="shared" si="0"/>
        <v>0.67460000000000009</v>
      </c>
      <c r="G9" s="20">
        <f t="shared" si="1"/>
        <v>4.907042695979575</v>
      </c>
      <c r="H9" s="29">
        <f t="shared" si="2"/>
        <v>60333.94366197184</v>
      </c>
      <c r="I9" s="19">
        <v>0.99299999999999999</v>
      </c>
      <c r="J9" s="19">
        <v>0.02</v>
      </c>
      <c r="K9" s="19">
        <v>1.3819999999999999</v>
      </c>
      <c r="L9" s="19">
        <f t="shared" si="3"/>
        <v>0.89368260334940886</v>
      </c>
      <c r="M9" s="19">
        <f t="shared" si="4"/>
        <v>1.0988447510970512</v>
      </c>
      <c r="N9" s="19">
        <f t="shared" si="5"/>
        <v>0</v>
      </c>
      <c r="O9" s="19">
        <f t="shared" si="6"/>
        <v>1.0988447510970512</v>
      </c>
      <c r="P9" s="36">
        <f t="shared" si="7"/>
        <v>0</v>
      </c>
      <c r="Q9" s="17">
        <f t="shared" ref="Q9:Q25" si="52">0.5926*0.5*$C$6*$F9^3*($C$7*I9*2+$C$7)*$C$8</f>
        <v>21.614123914259871</v>
      </c>
      <c r="R9" s="76">
        <f t="shared" si="9"/>
        <v>0</v>
      </c>
      <c r="S9" s="26">
        <v>0.87829999999999997</v>
      </c>
      <c r="T9" s="20">
        <v>1.2999999999999999E-2</v>
      </c>
      <c r="U9" s="20">
        <v>1.3819999999999999</v>
      </c>
      <c r="V9" s="19">
        <f t="shared" si="10"/>
        <v>0.89368260334940886</v>
      </c>
      <c r="W9" s="19">
        <f t="shared" si="11"/>
        <v>0.85965383811109275</v>
      </c>
      <c r="X9" s="19">
        <f t="shared" si="12"/>
        <v>1.7193076762221855</v>
      </c>
      <c r="Y9" s="19">
        <f t="shared" si="13"/>
        <v>2.5789615143332782</v>
      </c>
      <c r="Z9" s="36">
        <f t="shared" si="14"/>
        <v>2.0487840816502213E-2</v>
      </c>
      <c r="AA9" s="17">
        <f t="shared" ref="AA9:AA25" si="53">0.5926*0.5*$C$6*$F9^3*($C$7*S9*2+$C$7)*$C$8</f>
        <v>19.953614863378689</v>
      </c>
      <c r="AB9" s="76">
        <f t="shared" si="16"/>
        <v>8.6165223093368853E-2</v>
      </c>
      <c r="AC9" s="26">
        <v>0.79290000000000005</v>
      </c>
      <c r="AD9" s="20">
        <v>1.4E-2</v>
      </c>
      <c r="AE9" s="20">
        <v>1.389</v>
      </c>
      <c r="AF9" s="19">
        <f t="shared" si="17"/>
        <v>0.8982092156673871</v>
      </c>
      <c r="AG9" s="19">
        <f t="shared" si="18"/>
        <v>0.70772262898087868</v>
      </c>
      <c r="AH9" s="19">
        <f t="shared" si="19"/>
        <v>2.8308905159235147</v>
      </c>
      <c r="AI9" s="19">
        <f t="shared" si="20"/>
        <v>3.5386131449043932</v>
      </c>
      <c r="AJ9" s="36">
        <f t="shared" si="21"/>
        <v>4.4575813282227129E-2</v>
      </c>
      <c r="AK9" s="17">
        <f t="shared" ref="AK9:AK25" si="54">0.5926*0.5*$C$6*$F9^3*($C$7*AC9*2+$C$7)*$C$8</f>
        <v>18.717281184692961</v>
      </c>
      <c r="AL9" s="76">
        <f t="shared" si="23"/>
        <v>0.15124475013169242</v>
      </c>
      <c r="AM9" s="26">
        <v>0.72529999999999994</v>
      </c>
      <c r="AN9" s="20">
        <v>2.3E-2</v>
      </c>
      <c r="AO9" s="20">
        <v>1.4379999999999999</v>
      </c>
      <c r="AP9" s="19">
        <f t="shared" si="24"/>
        <v>0.92989550189323433</v>
      </c>
      <c r="AQ9" s="19">
        <f t="shared" si="25"/>
        <v>0.63470932944752922</v>
      </c>
      <c r="AR9" s="19">
        <f t="shared" si="26"/>
        <v>3.8082559766851753</v>
      </c>
      <c r="AS9" s="19">
        <f t="shared" si="27"/>
        <v>4.4429653061327041</v>
      </c>
      <c r="AT9" s="36">
        <f t="shared" si="28"/>
        <v>0.11773446525660326</v>
      </c>
      <c r="AU9" s="17">
        <f t="shared" ref="AU9:AU25" si="55">0.5926*0.5*$C$6*$F9^3*($C$7*AM9*2+$C$7)*$C$8</f>
        <v>17.738637663859759</v>
      </c>
      <c r="AV9" s="76">
        <f t="shared" si="30"/>
        <v>0.21468706046372532</v>
      </c>
      <c r="AW9" s="26">
        <v>0.74029999999999996</v>
      </c>
      <c r="AX9" s="20">
        <v>1.9E-2</v>
      </c>
      <c r="AY9" s="20">
        <v>1.518</v>
      </c>
      <c r="AZ9" s="19">
        <f t="shared" si="31"/>
        <v>0.98162821409869949</v>
      </c>
      <c r="BA9" s="19">
        <f t="shared" si="32"/>
        <v>0.73685289954097422</v>
      </c>
      <c r="BB9" s="19">
        <f t="shared" si="33"/>
        <v>5.8948231963277937</v>
      </c>
      <c r="BC9" s="19">
        <f t="shared" si="34"/>
        <v>6.6316760958687677</v>
      </c>
      <c r="BD9" s="36">
        <f t="shared" si="35"/>
        <v>0.14450866473966303</v>
      </c>
      <c r="BE9" s="17">
        <f t="shared" ref="BE9:BE25" si="56">0.5926*0.5*$C$6*$F9^3*($C$7*AW9*2+$C$7)*$C$8</f>
        <v>17.955792291263574</v>
      </c>
      <c r="BF9" s="76">
        <f t="shared" si="37"/>
        <v>0.32829646838786009</v>
      </c>
      <c r="BG9" s="26">
        <v>0.70820000000000005</v>
      </c>
      <c r="BH9" s="20">
        <v>1.2E-2</v>
      </c>
      <c r="BI9" s="20">
        <v>1.5209999999999999</v>
      </c>
      <c r="BJ9" s="19">
        <f t="shared" si="38"/>
        <v>0.98356819080640434</v>
      </c>
      <c r="BK9" s="19">
        <f t="shared" si="39"/>
        <v>0.67700523651597133</v>
      </c>
      <c r="BL9" s="19">
        <f t="shared" si="40"/>
        <v>6.7700523651597129</v>
      </c>
      <c r="BM9" s="19">
        <f t="shared" si="41"/>
        <v>7.4470576016756844</v>
      </c>
      <c r="BN9" s="36">
        <f t="shared" si="42"/>
        <v>0.11453716550550548</v>
      </c>
      <c r="BO9" s="17">
        <f t="shared" ref="BO9:BO25" si="57">0.5926*0.5*$C$6*$F9^3*($C$7*BG9*2+$C$7)*$C$8</f>
        <v>17.49108138861941</v>
      </c>
      <c r="BP9" s="76">
        <f t="shared" si="44"/>
        <v>0.38705739312176857</v>
      </c>
      <c r="BQ9" s="26">
        <v>0.65300000000000002</v>
      </c>
      <c r="BR9" s="20">
        <v>1.2E-2</v>
      </c>
      <c r="BS9" s="20">
        <v>1.5109999999999999</v>
      </c>
      <c r="BT9" s="19">
        <f t="shared" si="45"/>
        <v>0.97710160178072125</v>
      </c>
      <c r="BU9" s="19">
        <f t="shared" si="46"/>
        <v>0.56803755073777229</v>
      </c>
      <c r="BV9" s="19">
        <f t="shared" si="47"/>
        <v>6.816450608853267</v>
      </c>
      <c r="BW9" s="19">
        <f t="shared" si="48"/>
        <v>7.3844881595910392</v>
      </c>
      <c r="BX9" s="36">
        <f t="shared" si="49"/>
        <v>0.13564324718690221</v>
      </c>
      <c r="BY9" s="17">
        <f t="shared" si="50"/>
        <v>16.691952359773367</v>
      </c>
      <c r="BZ9" s="76">
        <f t="shared" si="51"/>
        <v>0.40836748523680882</v>
      </c>
    </row>
    <row r="10" spans="2:78" ht="20.100000000000001" customHeight="1">
      <c r="B10" s="9" t="s">
        <v>7</v>
      </c>
      <c r="C10" s="10">
        <v>1.343</v>
      </c>
      <c r="D10" s="2"/>
      <c r="E10" s="38">
        <v>36</v>
      </c>
      <c r="F10" s="20">
        <f t="shared" si="0"/>
        <v>0.71460000000000001</v>
      </c>
      <c r="G10" s="20">
        <f t="shared" si="1"/>
        <v>5.1980028321182976</v>
      </c>
      <c r="H10" s="29">
        <f t="shared" si="2"/>
        <v>63911.408450704221</v>
      </c>
      <c r="I10" s="19">
        <v>1.1148</v>
      </c>
      <c r="J10" s="19">
        <v>3.5999999999999997E-2</v>
      </c>
      <c r="K10" s="19">
        <v>1.427</v>
      </c>
      <c r="L10" s="19">
        <f t="shared" si="3"/>
        <v>0.92278225396498303</v>
      </c>
      <c r="M10" s="19">
        <f t="shared" si="4"/>
        <v>1.4766025743592937</v>
      </c>
      <c r="N10" s="19">
        <f t="shared" si="5"/>
        <v>0</v>
      </c>
      <c r="O10" s="19">
        <f t="shared" si="6"/>
        <v>1.4766025743592937</v>
      </c>
      <c r="P10" s="36">
        <f t="shared" si="7"/>
        <v>0</v>
      </c>
      <c r="Q10" s="17">
        <f t="shared" si="52"/>
        <v>27.787315684860015</v>
      </c>
      <c r="R10" s="76">
        <f t="shared" si="9"/>
        <v>0</v>
      </c>
      <c r="S10" s="26">
        <v>0.97370000000000001</v>
      </c>
      <c r="T10" s="20">
        <v>1.7999999999999999E-2</v>
      </c>
      <c r="U10" s="20">
        <v>1.371</v>
      </c>
      <c r="V10" s="19">
        <f t="shared" si="10"/>
        <v>0.88656935542115745</v>
      </c>
      <c r="W10" s="19">
        <f t="shared" si="11"/>
        <v>1.0397932756724397</v>
      </c>
      <c r="X10" s="19">
        <f t="shared" si="12"/>
        <v>2.0795865513448795</v>
      </c>
      <c r="Y10" s="19">
        <f t="shared" si="13"/>
        <v>3.119379827017319</v>
      </c>
      <c r="Z10" s="36">
        <f t="shared" si="14"/>
        <v>2.7917991291924085E-2</v>
      </c>
      <c r="AA10" s="17">
        <f t="shared" si="53"/>
        <v>25.359281102785609</v>
      </c>
      <c r="AB10" s="76">
        <f t="shared" si="16"/>
        <v>8.2004948914598599E-2</v>
      </c>
      <c r="AC10" s="26">
        <v>0.87619999999999998</v>
      </c>
      <c r="AD10" s="20">
        <v>1.7000000000000001E-2</v>
      </c>
      <c r="AE10" s="20">
        <v>1.3819999999999999</v>
      </c>
      <c r="AF10" s="19">
        <f t="shared" si="17"/>
        <v>0.89368260334940886</v>
      </c>
      <c r="AG10" s="19">
        <f t="shared" si="18"/>
        <v>0.85554791787469509</v>
      </c>
      <c r="AH10" s="19">
        <f t="shared" si="19"/>
        <v>3.4221916714987803</v>
      </c>
      <c r="AI10" s="19">
        <f t="shared" si="20"/>
        <v>4.2777395893734758</v>
      </c>
      <c r="AJ10" s="36">
        <f t="shared" si="21"/>
        <v>5.3583583673928868E-2</v>
      </c>
      <c r="AK10" s="17">
        <f t="shared" si="54"/>
        <v>23.681510927362119</v>
      </c>
      <c r="AL10" s="76">
        <f t="shared" si="23"/>
        <v>0.14450900882108444</v>
      </c>
      <c r="AM10" s="26">
        <v>0.78180000000000005</v>
      </c>
      <c r="AN10" s="20">
        <v>1.7999999999999999E-2</v>
      </c>
      <c r="AO10" s="20">
        <v>1.395</v>
      </c>
      <c r="AP10" s="19">
        <f t="shared" si="24"/>
        <v>0.90208916908279702</v>
      </c>
      <c r="AQ10" s="19">
        <f t="shared" si="25"/>
        <v>0.6940032469652061</v>
      </c>
      <c r="AR10" s="19">
        <f t="shared" si="26"/>
        <v>4.1640194817912368</v>
      </c>
      <c r="AS10" s="19">
        <f t="shared" si="27"/>
        <v>4.8580227287564428</v>
      </c>
      <c r="AT10" s="36">
        <f t="shared" si="28"/>
        <v>8.6711944999922713E-2</v>
      </c>
      <c r="AU10" s="17">
        <f t="shared" si="55"/>
        <v>22.057085239567478</v>
      </c>
      <c r="AV10" s="76">
        <f t="shared" si="30"/>
        <v>0.18878375980165954</v>
      </c>
      <c r="AW10" s="26">
        <v>0.7077</v>
      </c>
      <c r="AX10" s="20">
        <v>2.5999999999999999E-2</v>
      </c>
      <c r="AY10" s="20">
        <v>1.446</v>
      </c>
      <c r="AZ10" s="19">
        <f t="shared" si="31"/>
        <v>0.93506877311378089</v>
      </c>
      <c r="BA10" s="19">
        <f t="shared" si="32"/>
        <v>0.61102183772621199</v>
      </c>
      <c r="BB10" s="19">
        <f t="shared" si="33"/>
        <v>4.8881747018096959</v>
      </c>
      <c r="BC10" s="19">
        <f t="shared" si="34"/>
        <v>5.4991965395359079</v>
      </c>
      <c r="BD10" s="36">
        <f t="shared" si="35"/>
        <v>0.17943480125356839</v>
      </c>
      <c r="BE10" s="17">
        <f t="shared" si="56"/>
        <v>20.781979906245628</v>
      </c>
      <c r="BF10" s="76">
        <f t="shared" si="37"/>
        <v>0.23521217534911812</v>
      </c>
      <c r="BG10" s="26">
        <v>0.72650000000000003</v>
      </c>
      <c r="BH10" s="20">
        <v>2.5999999999999999E-2</v>
      </c>
      <c r="BI10" s="20">
        <v>1.53</v>
      </c>
      <c r="BJ10" s="19">
        <f t="shared" si="38"/>
        <v>0.98938812092951922</v>
      </c>
      <c r="BK10" s="19">
        <f t="shared" si="39"/>
        <v>0.72090137495552686</v>
      </c>
      <c r="BL10" s="19">
        <f t="shared" si="40"/>
        <v>7.2090137495552673</v>
      </c>
      <c r="BM10" s="19">
        <f t="shared" si="41"/>
        <v>7.9299151245107939</v>
      </c>
      <c r="BN10" s="36">
        <f t="shared" si="42"/>
        <v>0.25110939789934072</v>
      </c>
      <c r="BO10" s="17">
        <f t="shared" si="57"/>
        <v>21.105488411865746</v>
      </c>
      <c r="BP10" s="76">
        <f t="shared" si="44"/>
        <v>0.34157057201776375</v>
      </c>
      <c r="BQ10" s="26">
        <v>0.69669999999999999</v>
      </c>
      <c r="BR10" s="20">
        <v>3.3000000000000002E-2</v>
      </c>
      <c r="BS10" s="20">
        <v>1.55</v>
      </c>
      <c r="BT10" s="19">
        <f t="shared" si="45"/>
        <v>1.0023212989808856</v>
      </c>
      <c r="BU10" s="19">
        <f t="shared" si="46"/>
        <v>0.68041953270582378</v>
      </c>
      <c r="BV10" s="19">
        <f t="shared" si="47"/>
        <v>8.1650343924698845</v>
      </c>
      <c r="BW10" s="19">
        <f t="shared" si="48"/>
        <v>8.8454539251757076</v>
      </c>
      <c r="BX10" s="36">
        <f t="shared" si="49"/>
        <v>0.3925232078185803</v>
      </c>
      <c r="BY10" s="17">
        <f t="shared" si="50"/>
        <v>20.592693014659385</v>
      </c>
      <c r="BZ10" s="76">
        <f t="shared" si="51"/>
        <v>0.39650153511526715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38</v>
      </c>
      <c r="F11" s="20">
        <f t="shared" si="0"/>
        <v>0.75460000000000005</v>
      </c>
      <c r="G11" s="20">
        <f t="shared" si="1"/>
        <v>5.488962968257022</v>
      </c>
      <c r="H11" s="29">
        <f t="shared" si="2"/>
        <v>67488.873239436623</v>
      </c>
      <c r="I11" s="19">
        <v>1.2030000000000001</v>
      </c>
      <c r="J11" s="19">
        <v>2.1999999999999999E-2</v>
      </c>
      <c r="K11" s="19">
        <v>1.3819999999999999</v>
      </c>
      <c r="L11" s="19">
        <f t="shared" si="3"/>
        <v>0.89368260334940886</v>
      </c>
      <c r="M11" s="19">
        <f t="shared" si="4"/>
        <v>1.6127575945925736</v>
      </c>
      <c r="N11" s="19">
        <f t="shared" si="5"/>
        <v>0</v>
      </c>
      <c r="O11" s="19">
        <f t="shared" si="6"/>
        <v>1.6127575945925736</v>
      </c>
      <c r="P11" s="36">
        <f t="shared" si="7"/>
        <v>0</v>
      </c>
      <c r="Q11" s="17">
        <f t="shared" si="52"/>
        <v>34.506735047455614</v>
      </c>
      <c r="R11" s="76">
        <f t="shared" si="9"/>
        <v>0</v>
      </c>
      <c r="S11" s="26">
        <v>1.042</v>
      </c>
      <c r="T11" s="20">
        <v>1.9E-2</v>
      </c>
      <c r="U11" s="20">
        <v>1.371</v>
      </c>
      <c r="V11" s="19">
        <f t="shared" si="10"/>
        <v>0.88656935542115745</v>
      </c>
      <c r="W11" s="19">
        <f t="shared" si="11"/>
        <v>1.1907815647737732</v>
      </c>
      <c r="X11" s="19">
        <f t="shared" si="12"/>
        <v>2.3815631295475463</v>
      </c>
      <c r="Y11" s="19">
        <f t="shared" si="13"/>
        <v>3.5723446943213197</v>
      </c>
      <c r="Z11" s="36">
        <f t="shared" si="14"/>
        <v>2.9468990808142092E-2</v>
      </c>
      <c r="AA11" s="17">
        <f t="shared" si="53"/>
        <v>31.244501141031453</v>
      </c>
      <c r="AB11" s="76">
        <f t="shared" si="16"/>
        <v>7.622343268652762E-2</v>
      </c>
      <c r="AC11" s="26">
        <v>0.95879999999999999</v>
      </c>
      <c r="AD11" s="20">
        <v>1.6E-2</v>
      </c>
      <c r="AE11" s="20">
        <v>1.375</v>
      </c>
      <c r="AF11" s="19">
        <f t="shared" si="17"/>
        <v>0.88915599103143073</v>
      </c>
      <c r="AG11" s="19">
        <f t="shared" si="18"/>
        <v>1.0141056491564142</v>
      </c>
      <c r="AH11" s="19">
        <f t="shared" si="19"/>
        <v>4.0564225966256569</v>
      </c>
      <c r="AI11" s="19">
        <f t="shared" si="20"/>
        <v>5.0705282457820715</v>
      </c>
      <c r="AJ11" s="36">
        <f t="shared" si="21"/>
        <v>4.9922017412468295E-2</v>
      </c>
      <c r="AK11" s="17">
        <f t="shared" si="54"/>
        <v>29.558675917338959</v>
      </c>
      <c r="AL11" s="76">
        <f t="shared" si="23"/>
        <v>0.13723289256830956</v>
      </c>
      <c r="AM11" s="26">
        <v>0.87660000000000005</v>
      </c>
      <c r="AN11" s="20">
        <v>1.6E-2</v>
      </c>
      <c r="AO11" s="20">
        <v>1.381</v>
      </c>
      <c r="AP11" s="19">
        <f t="shared" si="24"/>
        <v>0.89303594444684053</v>
      </c>
      <c r="AQ11" s="19">
        <f t="shared" si="25"/>
        <v>0.85509042765161625</v>
      </c>
      <c r="AR11" s="19">
        <f t="shared" si="26"/>
        <v>5.130542565909697</v>
      </c>
      <c r="AS11" s="19">
        <f t="shared" si="27"/>
        <v>5.9856329935613131</v>
      </c>
      <c r="AT11" s="36">
        <f t="shared" si="28"/>
        <v>7.5537976582120026E-2</v>
      </c>
      <c r="AU11" s="17">
        <f t="shared" si="55"/>
        <v>27.89311301604662</v>
      </c>
      <c r="AV11" s="76">
        <f t="shared" si="30"/>
        <v>0.18393581824151894</v>
      </c>
      <c r="AW11" s="26">
        <v>0.75480000000000003</v>
      </c>
      <c r="AX11" s="20">
        <v>1.7999999999999999E-2</v>
      </c>
      <c r="AY11" s="20">
        <v>1.4159999999999999</v>
      </c>
      <c r="AZ11" s="19">
        <f t="shared" si="31"/>
        <v>0.91566900603673151</v>
      </c>
      <c r="BA11" s="19">
        <f t="shared" si="32"/>
        <v>0.66651824886572375</v>
      </c>
      <c r="BB11" s="19">
        <f t="shared" si="33"/>
        <v>5.33214599092579</v>
      </c>
      <c r="BC11" s="19">
        <f t="shared" si="34"/>
        <v>5.9986642397915135</v>
      </c>
      <c r="BD11" s="36">
        <f t="shared" si="35"/>
        <v>0.11912303668162194</v>
      </c>
      <c r="BE11" s="17">
        <f t="shared" si="56"/>
        <v>25.425162147708342</v>
      </c>
      <c r="BF11" s="76">
        <f t="shared" si="37"/>
        <v>0.20971925213096015</v>
      </c>
      <c r="BG11" s="26">
        <v>0.71179999999999999</v>
      </c>
      <c r="BH11" s="20">
        <v>3.7999999999999999E-2</v>
      </c>
      <c r="BI11" s="20">
        <v>1.47</v>
      </c>
      <c r="BJ11" s="19">
        <f t="shared" si="38"/>
        <v>0.95058858677542046</v>
      </c>
      <c r="BK11" s="19">
        <f t="shared" si="39"/>
        <v>0.63881100869388807</v>
      </c>
      <c r="BL11" s="19">
        <f t="shared" si="40"/>
        <v>6.3881100869388803</v>
      </c>
      <c r="BM11" s="19">
        <f t="shared" si="41"/>
        <v>7.0269210956327681</v>
      </c>
      <c r="BN11" s="36">
        <f t="shared" si="42"/>
        <v>0.33878566299263663</v>
      </c>
      <c r="BO11" s="17">
        <f t="shared" si="57"/>
        <v>24.553882284501885</v>
      </c>
      <c r="BP11" s="76">
        <f t="shared" si="44"/>
        <v>0.26016700792652159</v>
      </c>
      <c r="BQ11" s="26">
        <v>0.6734</v>
      </c>
      <c r="BR11" s="20">
        <v>2.5000000000000001E-2</v>
      </c>
      <c r="BS11" s="20">
        <v>1.5149999999999999</v>
      </c>
      <c r="BT11" s="19">
        <f t="shared" si="45"/>
        <v>0.97968823739099442</v>
      </c>
      <c r="BU11" s="19">
        <f t="shared" si="46"/>
        <v>0.60728596565884074</v>
      </c>
      <c r="BV11" s="19">
        <f t="shared" si="47"/>
        <v>7.2874315879060889</v>
      </c>
      <c r="BW11" s="19">
        <f t="shared" si="48"/>
        <v>7.8947175535649299</v>
      </c>
      <c r="BX11" s="36">
        <f t="shared" si="49"/>
        <v>0.28408825392280795</v>
      </c>
      <c r="BY11" s="17">
        <f t="shared" si="50"/>
        <v>23.775809104336123</v>
      </c>
      <c r="BZ11" s="76">
        <f t="shared" si="51"/>
        <v>0.30650614479307209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40</v>
      </c>
      <c r="F12" s="20">
        <f t="shared" si="0"/>
        <v>0.79460000000000008</v>
      </c>
      <c r="G12" s="20">
        <f t="shared" si="1"/>
        <v>5.7799231043957455</v>
      </c>
      <c r="H12" s="29">
        <f t="shared" si="2"/>
        <v>71066.338028169019</v>
      </c>
      <c r="I12" s="19">
        <v>1.2778</v>
      </c>
      <c r="J12" s="19">
        <v>2.9000000000000001E-2</v>
      </c>
      <c r="K12" s="19">
        <v>1.389</v>
      </c>
      <c r="L12" s="19">
        <f t="shared" si="3"/>
        <v>0.8982092156673871</v>
      </c>
      <c r="M12" s="19">
        <f t="shared" si="4"/>
        <v>1.8380275386312561</v>
      </c>
      <c r="N12" s="19">
        <f t="shared" si="5"/>
        <v>0</v>
      </c>
      <c r="O12" s="19">
        <f t="shared" si="6"/>
        <v>1.8380275386312561</v>
      </c>
      <c r="P12" s="36">
        <f t="shared" si="7"/>
        <v>0</v>
      </c>
      <c r="Q12" s="17">
        <f t="shared" si="52"/>
        <v>42.059819317889236</v>
      </c>
      <c r="R12" s="76">
        <f t="shared" si="9"/>
        <v>0</v>
      </c>
      <c r="S12" s="26">
        <v>1.0955999999999999</v>
      </c>
      <c r="T12" s="20">
        <v>1.9E-2</v>
      </c>
      <c r="U12" s="20">
        <v>1.3720000000000001</v>
      </c>
      <c r="V12" s="19">
        <f t="shared" si="10"/>
        <v>0.88721601432372577</v>
      </c>
      <c r="W12" s="19">
        <f t="shared" si="11"/>
        <v>1.3183600215575872</v>
      </c>
      <c r="X12" s="19">
        <f t="shared" si="12"/>
        <v>2.6367200431151745</v>
      </c>
      <c r="Y12" s="19">
        <f t="shared" si="13"/>
        <v>3.955080064672762</v>
      </c>
      <c r="Z12" s="36">
        <f t="shared" si="14"/>
        <v>2.9511995531803017E-2</v>
      </c>
      <c r="AA12" s="17">
        <f t="shared" si="53"/>
        <v>37.749267467445186</v>
      </c>
      <c r="AB12" s="76">
        <f t="shared" si="16"/>
        <v>6.9848243953053418E-2</v>
      </c>
      <c r="AC12" s="26">
        <v>0.98809999999999998</v>
      </c>
      <c r="AD12" s="20">
        <v>1.9E-2</v>
      </c>
      <c r="AE12" s="20">
        <v>1.369</v>
      </c>
      <c r="AF12" s="19">
        <f t="shared" si="17"/>
        <v>0.88527603761602081</v>
      </c>
      <c r="AG12" s="19">
        <f t="shared" si="18"/>
        <v>1.0676537991498627</v>
      </c>
      <c r="AH12" s="19">
        <f t="shared" si="19"/>
        <v>4.2706151965994508</v>
      </c>
      <c r="AI12" s="19">
        <f t="shared" si="20"/>
        <v>5.3382689957493135</v>
      </c>
      <c r="AJ12" s="36">
        <f t="shared" si="21"/>
        <v>5.876615085750779E-2</v>
      </c>
      <c r="AK12" s="17">
        <f t="shared" si="54"/>
        <v>35.205994558977928</v>
      </c>
      <c r="AL12" s="76">
        <f t="shared" si="23"/>
        <v>0.12130363735202009</v>
      </c>
      <c r="AM12" s="26">
        <v>0.87519999999999998</v>
      </c>
      <c r="AN12" s="20">
        <v>2.3E-2</v>
      </c>
      <c r="AO12" s="20">
        <v>1.3540000000000001</v>
      </c>
      <c r="AP12" s="19">
        <f t="shared" si="24"/>
        <v>0.87557615407749612</v>
      </c>
      <c r="AQ12" s="19">
        <f t="shared" si="25"/>
        <v>0.81935800605469011</v>
      </c>
      <c r="AR12" s="19">
        <f t="shared" si="26"/>
        <v>4.9161480363281411</v>
      </c>
      <c r="AS12" s="19">
        <f t="shared" si="27"/>
        <v>5.7355060423828315</v>
      </c>
      <c r="AT12" s="36">
        <f t="shared" si="28"/>
        <v>0.10438141315610602</v>
      </c>
      <c r="AU12" s="17">
        <f t="shared" si="55"/>
        <v>32.534966546271392</v>
      </c>
      <c r="AV12" s="76">
        <f t="shared" si="30"/>
        <v>0.15110352209326453</v>
      </c>
      <c r="AW12" s="26">
        <v>0.70420000000000005</v>
      </c>
      <c r="AX12" s="20">
        <v>3.1E-2</v>
      </c>
      <c r="AY12" s="20">
        <v>1.411</v>
      </c>
      <c r="AZ12" s="19">
        <f t="shared" si="31"/>
        <v>0.91243571152389003</v>
      </c>
      <c r="BA12" s="19">
        <f t="shared" si="32"/>
        <v>0.57606013773675735</v>
      </c>
      <c r="BB12" s="19">
        <f t="shared" si="33"/>
        <v>4.6084811018940588</v>
      </c>
      <c r="BC12" s="19">
        <f t="shared" si="34"/>
        <v>5.1845412396308159</v>
      </c>
      <c r="BD12" s="36">
        <f t="shared" si="35"/>
        <v>0.20371005472359091</v>
      </c>
      <c r="BE12" s="17">
        <f t="shared" si="56"/>
        <v>28.489388245360679</v>
      </c>
      <c r="BF12" s="76">
        <f t="shared" si="37"/>
        <v>0.16176132187199638</v>
      </c>
      <c r="BG12" s="26">
        <v>0.65329999999999999</v>
      </c>
      <c r="BH12" s="20">
        <v>5.5E-2</v>
      </c>
      <c r="BI12" s="20">
        <v>1.4830000000000001</v>
      </c>
      <c r="BJ12" s="19">
        <f t="shared" si="38"/>
        <v>0.95899515250880862</v>
      </c>
      <c r="BK12" s="19">
        <f t="shared" si="39"/>
        <v>0.54768314209234858</v>
      </c>
      <c r="BL12" s="19">
        <f t="shared" si="40"/>
        <v>5.4768314209234861</v>
      </c>
      <c r="BM12" s="19">
        <f t="shared" si="41"/>
        <v>6.0245145630158348</v>
      </c>
      <c r="BN12" s="36">
        <f t="shared" si="42"/>
        <v>0.49905883524113626</v>
      </c>
      <c r="BO12" s="17">
        <f t="shared" si="57"/>
        <v>27.285178096142229</v>
      </c>
      <c r="BP12" s="76">
        <f t="shared" si="44"/>
        <v>0.20072551484272111</v>
      </c>
      <c r="BQ12" s="26">
        <v>0.62870000000000004</v>
      </c>
      <c r="BR12" s="20">
        <v>4.2999999999999997E-2</v>
      </c>
      <c r="BS12" s="20">
        <v>1.4930000000000001</v>
      </c>
      <c r="BT12" s="19">
        <f t="shared" si="45"/>
        <v>0.96546174153449171</v>
      </c>
      <c r="BU12" s="19">
        <f t="shared" si="46"/>
        <v>0.51407713883418582</v>
      </c>
      <c r="BV12" s="19">
        <f t="shared" si="47"/>
        <v>6.1689256660102298</v>
      </c>
      <c r="BW12" s="19">
        <f t="shared" si="48"/>
        <v>6.6830028048444152</v>
      </c>
      <c r="BX12" s="36">
        <f t="shared" si="49"/>
        <v>0.47454354928497883</v>
      </c>
      <c r="BY12" s="17">
        <f t="shared" si="50"/>
        <v>26.703182621274369</v>
      </c>
      <c r="BZ12" s="76">
        <f t="shared" si="51"/>
        <v>0.23101836786658755</v>
      </c>
    </row>
    <row r="13" spans="2:78" ht="20.100000000000001" customHeight="1">
      <c r="B13" s="33" t="s">
        <v>22</v>
      </c>
      <c r="C13" s="34">
        <v>0.02</v>
      </c>
      <c r="D13" s="2"/>
      <c r="E13" s="38">
        <v>42</v>
      </c>
      <c r="F13" s="20">
        <f t="shared" si="0"/>
        <v>0.83460000000000001</v>
      </c>
      <c r="G13" s="20">
        <f t="shared" si="1"/>
        <v>6.070883240534469</v>
      </c>
      <c r="H13" s="29">
        <f t="shared" si="2"/>
        <v>74643.8028169014</v>
      </c>
      <c r="I13" s="19">
        <v>1.2950999999999999</v>
      </c>
      <c r="J13" s="19">
        <v>4.7E-2</v>
      </c>
      <c r="K13" s="19">
        <v>1.383</v>
      </c>
      <c r="L13" s="19">
        <f t="shared" si="3"/>
        <v>0.89432926225197718</v>
      </c>
      <c r="M13" s="19">
        <f t="shared" si="4"/>
        <v>1.8718572329510561</v>
      </c>
      <c r="N13" s="19">
        <f t="shared" si="5"/>
        <v>0</v>
      </c>
      <c r="O13" s="19">
        <f t="shared" si="6"/>
        <v>1.8718572329510561</v>
      </c>
      <c r="P13" s="36">
        <f t="shared" si="7"/>
        <v>0</v>
      </c>
      <c r="Q13" s="17">
        <f t="shared" si="52"/>
        <v>49.211047188604695</v>
      </c>
      <c r="R13" s="76">
        <f t="shared" si="9"/>
        <v>0</v>
      </c>
      <c r="S13" s="26">
        <v>1.0956999999999999</v>
      </c>
      <c r="T13" s="20">
        <v>1.9E-2</v>
      </c>
      <c r="U13" s="20">
        <v>1.3440000000000001</v>
      </c>
      <c r="V13" s="19">
        <f t="shared" si="10"/>
        <v>0.86910956505181303</v>
      </c>
      <c r="W13" s="19">
        <f t="shared" si="11"/>
        <v>1.2653294485364461</v>
      </c>
      <c r="X13" s="19">
        <f t="shared" si="12"/>
        <v>2.5306588970728923</v>
      </c>
      <c r="Y13" s="19">
        <f t="shared" si="13"/>
        <v>3.7959883456093384</v>
      </c>
      <c r="Z13" s="36">
        <f t="shared" si="14"/>
        <v>2.8319715828935509E-2</v>
      </c>
      <c r="AA13" s="17">
        <f t="shared" si="53"/>
        <v>43.744676061977891</v>
      </c>
      <c r="AB13" s="76">
        <f t="shared" si="16"/>
        <v>5.7850671782034221E-2</v>
      </c>
      <c r="AC13" s="26">
        <v>1.0159</v>
      </c>
      <c r="AD13" s="20">
        <v>2.1000000000000001E-2</v>
      </c>
      <c r="AE13" s="20">
        <v>1.3380000000000001</v>
      </c>
      <c r="AF13" s="19">
        <f t="shared" si="17"/>
        <v>0.86522961163640311</v>
      </c>
      <c r="AG13" s="19">
        <f t="shared" si="18"/>
        <v>1.0780425494930668</v>
      </c>
      <c r="AH13" s="19">
        <f t="shared" si="19"/>
        <v>4.3121701979722671</v>
      </c>
      <c r="AI13" s="19">
        <f t="shared" si="20"/>
        <v>5.3902127474653341</v>
      </c>
      <c r="AJ13" s="36">
        <f t="shared" si="21"/>
        <v>6.2043782973616686E-2</v>
      </c>
      <c r="AK13" s="17">
        <f t="shared" si="54"/>
        <v>41.557031047410099</v>
      </c>
      <c r="AL13" s="76">
        <f t="shared" si="23"/>
        <v>0.10376511722054332</v>
      </c>
      <c r="AM13" s="26">
        <v>0.94350000000000001</v>
      </c>
      <c r="AN13" s="20">
        <v>1.6E-2</v>
      </c>
      <c r="AO13" s="20">
        <v>1.335</v>
      </c>
      <c r="AP13" s="19">
        <f t="shared" si="24"/>
        <v>0.86328963492869815</v>
      </c>
      <c r="AQ13" s="19">
        <f t="shared" si="25"/>
        <v>0.92569537808787672</v>
      </c>
      <c r="AR13" s="19">
        <f t="shared" si="26"/>
        <v>5.5541722685272603</v>
      </c>
      <c r="AS13" s="19">
        <f t="shared" si="27"/>
        <v>6.479867646615137</v>
      </c>
      <c r="AT13" s="36">
        <f t="shared" si="28"/>
        <v>7.0589567589767643E-2</v>
      </c>
      <c r="AU13" s="17">
        <f t="shared" si="55"/>
        <v>39.572250357501467</v>
      </c>
      <c r="AV13" s="76">
        <f t="shared" si="30"/>
        <v>0.14035522919091181</v>
      </c>
      <c r="AW13" s="26">
        <v>0.86519999999999997</v>
      </c>
      <c r="AX13" s="20">
        <v>1.9E-2</v>
      </c>
      <c r="AY13" s="20">
        <v>1.3320000000000001</v>
      </c>
      <c r="AZ13" s="19">
        <f t="shared" si="31"/>
        <v>0.8613496582209933</v>
      </c>
      <c r="BA13" s="19">
        <f t="shared" si="32"/>
        <v>0.77493134183627077</v>
      </c>
      <c r="BB13" s="19">
        <f t="shared" si="33"/>
        <v>6.1994507346901662</v>
      </c>
      <c r="BC13" s="19">
        <f t="shared" si="34"/>
        <v>6.974382076526437</v>
      </c>
      <c r="BD13" s="36">
        <f t="shared" si="35"/>
        <v>0.11126505699244719</v>
      </c>
      <c r="BE13" s="17">
        <f t="shared" si="56"/>
        <v>37.425726489824036</v>
      </c>
      <c r="BF13" s="76">
        <f t="shared" si="37"/>
        <v>0.1656467707146789</v>
      </c>
      <c r="BG13" s="26">
        <v>0.78200000000000003</v>
      </c>
      <c r="BH13" s="20">
        <v>1.7999999999999999E-2</v>
      </c>
      <c r="BI13" s="20">
        <v>1.3280000000000001</v>
      </c>
      <c r="BJ13" s="19">
        <f t="shared" si="38"/>
        <v>0.85876302261072002</v>
      </c>
      <c r="BK13" s="19">
        <f t="shared" si="39"/>
        <v>0.62926186212834256</v>
      </c>
      <c r="BL13" s="19">
        <f t="shared" si="40"/>
        <v>6.2926186212834248</v>
      </c>
      <c r="BM13" s="19">
        <f t="shared" si="41"/>
        <v>6.9218804834117673</v>
      </c>
      <c r="BN13" s="36">
        <f t="shared" si="42"/>
        <v>0.13097108105903377</v>
      </c>
      <c r="BO13" s="17">
        <f t="shared" si="57"/>
        <v>35.14487354230473</v>
      </c>
      <c r="BP13" s="76">
        <f t="shared" si="44"/>
        <v>0.17904798017579573</v>
      </c>
      <c r="BQ13" s="26">
        <v>0.50629999999999997</v>
      </c>
      <c r="BR13" s="20">
        <v>3.4000000000000002E-2</v>
      </c>
      <c r="BS13" s="20">
        <v>1.524</v>
      </c>
      <c r="BT13" s="19">
        <f t="shared" si="45"/>
        <v>0.98550816751410941</v>
      </c>
      <c r="BU13" s="19">
        <f t="shared" si="46"/>
        <v>0.34738218596864373</v>
      </c>
      <c r="BV13" s="19">
        <f t="shared" si="47"/>
        <v>4.168586231623725</v>
      </c>
      <c r="BW13" s="19">
        <f t="shared" si="48"/>
        <v>4.5159684175923687</v>
      </c>
      <c r="BX13" s="36">
        <f t="shared" si="49"/>
        <v>0.39096407637704655</v>
      </c>
      <c r="BY13" s="17">
        <f t="shared" si="50"/>
        <v>27.586806743854329</v>
      </c>
      <c r="BZ13" s="76">
        <f t="shared" si="51"/>
        <v>0.15110796513454333</v>
      </c>
    </row>
    <row r="14" spans="2:78" ht="20.100000000000001" customHeight="1" thickBot="1">
      <c r="B14" s="13" t="s">
        <v>16</v>
      </c>
      <c r="C14" s="14">
        <f>1/(2*PI())*SQRT($C$2/(C11+C12))</f>
        <v>1.546410319301774</v>
      </c>
      <c r="D14" s="2"/>
      <c r="E14" s="38">
        <v>44</v>
      </c>
      <c r="F14" s="20">
        <f t="shared" si="0"/>
        <v>0.87460000000000004</v>
      </c>
      <c r="G14" s="20">
        <f t="shared" si="1"/>
        <v>6.3618433766731934</v>
      </c>
      <c r="H14" s="29">
        <f t="shared" si="2"/>
        <v>78221.267605633795</v>
      </c>
      <c r="I14" s="19">
        <v>1.5261</v>
      </c>
      <c r="J14" s="19">
        <v>9.4E-2</v>
      </c>
      <c r="K14" s="19">
        <v>1.4890000000000001</v>
      </c>
      <c r="L14" s="19">
        <f t="shared" si="3"/>
        <v>0.96287510592421843</v>
      </c>
      <c r="M14" s="19">
        <f t="shared" si="4"/>
        <v>3.0128473987975988</v>
      </c>
      <c r="N14" s="19">
        <f t="shared" si="5"/>
        <v>0</v>
      </c>
      <c r="O14" s="19">
        <f t="shared" si="6"/>
        <v>3.0128473987975988</v>
      </c>
      <c r="P14" s="36">
        <f t="shared" si="7"/>
        <v>0</v>
      </c>
      <c r="Q14" s="17">
        <f t="shared" si="52"/>
        <v>63.918726592606568</v>
      </c>
      <c r="R14" s="76">
        <f t="shared" si="9"/>
        <v>0</v>
      </c>
      <c r="S14" s="26">
        <v>1.4830000000000001</v>
      </c>
      <c r="T14" s="20">
        <v>3.2000000000000001E-2</v>
      </c>
      <c r="U14" s="20">
        <v>1.4830000000000001</v>
      </c>
      <c r="V14" s="19">
        <f t="shared" si="10"/>
        <v>0.95899515250880862</v>
      </c>
      <c r="W14" s="19">
        <f t="shared" si="11"/>
        <v>2.8221907172900687</v>
      </c>
      <c r="X14" s="19">
        <f t="shared" si="12"/>
        <v>5.6443814345801373</v>
      </c>
      <c r="Y14" s="19">
        <f t="shared" si="13"/>
        <v>8.4665721518702064</v>
      </c>
      <c r="Z14" s="36">
        <f t="shared" si="14"/>
        <v>5.8072300828059496E-2</v>
      </c>
      <c r="AA14" s="17">
        <f t="shared" si="53"/>
        <v>62.559022177157516</v>
      </c>
      <c r="AB14" s="76">
        <f t="shared" si="16"/>
        <v>9.0224898634063022E-2</v>
      </c>
      <c r="AC14" s="26">
        <v>1.3718999999999999</v>
      </c>
      <c r="AD14" s="20">
        <v>3.5000000000000003E-2</v>
      </c>
      <c r="AE14" s="20">
        <v>1.4670000000000001</v>
      </c>
      <c r="AF14" s="19">
        <f t="shared" si="17"/>
        <v>0.9486486100677155</v>
      </c>
      <c r="AG14" s="19">
        <f t="shared" si="18"/>
        <v>2.3633437508908046</v>
      </c>
      <c r="AH14" s="19">
        <f t="shared" si="19"/>
        <v>9.4533750035632185</v>
      </c>
      <c r="AI14" s="19">
        <f t="shared" si="20"/>
        <v>11.816718754454023</v>
      </c>
      <c r="AJ14" s="36">
        <f t="shared" si="21"/>
        <v>0.12430683830054055</v>
      </c>
      <c r="AK14" s="17">
        <f t="shared" si="54"/>
        <v>59.054076456591595</v>
      </c>
      <c r="AL14" s="76">
        <f t="shared" si="23"/>
        <v>0.16007997365790716</v>
      </c>
      <c r="AM14" s="26">
        <v>1.2410000000000001</v>
      </c>
      <c r="AN14" s="20">
        <v>2.5000000000000001E-2</v>
      </c>
      <c r="AO14" s="20">
        <v>1.468</v>
      </c>
      <c r="AP14" s="19">
        <f t="shared" si="24"/>
        <v>0.94929526897028382</v>
      </c>
      <c r="AQ14" s="19">
        <f t="shared" si="25"/>
        <v>1.9364996779499379</v>
      </c>
      <c r="AR14" s="19">
        <f t="shared" si="26"/>
        <v>11.618998067699629</v>
      </c>
      <c r="AS14" s="19">
        <f t="shared" si="27"/>
        <v>13.555497745649566</v>
      </c>
      <c r="AT14" s="36">
        <f t="shared" si="28"/>
        <v>0.13336753593258729</v>
      </c>
      <c r="AU14" s="17">
        <f t="shared" si="55"/>
        <v>54.924486944241664</v>
      </c>
      <c r="AV14" s="76">
        <f t="shared" si="30"/>
        <v>0.21154495406566151</v>
      </c>
      <c r="AW14" s="26">
        <v>1.0588</v>
      </c>
      <c r="AX14" s="20">
        <v>1.9E-2</v>
      </c>
      <c r="AY14" s="20">
        <v>1.496</v>
      </c>
      <c r="AZ14" s="19">
        <f t="shared" si="31"/>
        <v>0.96740171824219656</v>
      </c>
      <c r="BA14" s="19">
        <f t="shared" si="32"/>
        <v>1.4639047071616311</v>
      </c>
      <c r="BB14" s="19">
        <f t="shared" si="33"/>
        <v>11.711237657293049</v>
      </c>
      <c r="BC14" s="19">
        <f t="shared" si="34"/>
        <v>13.175142364454681</v>
      </c>
      <c r="BD14" s="36">
        <f t="shared" si="35"/>
        <v>0.14035036037727405</v>
      </c>
      <c r="BE14" s="17">
        <f t="shared" si="56"/>
        <v>49.176502153178575</v>
      </c>
      <c r="BF14" s="76">
        <f t="shared" si="37"/>
        <v>0.23814702438197063</v>
      </c>
      <c r="BG14" s="26">
        <v>0.99209999999999998</v>
      </c>
      <c r="BH14" s="20">
        <v>1.4E-2</v>
      </c>
      <c r="BI14" s="20">
        <v>1.49</v>
      </c>
      <c r="BJ14" s="19">
        <f t="shared" si="38"/>
        <v>0.96352176482678675</v>
      </c>
      <c r="BK14" s="19">
        <f t="shared" si="39"/>
        <v>1.2749853394835677</v>
      </c>
      <c r="BL14" s="19">
        <f t="shared" si="40"/>
        <v>12.749853394835675</v>
      </c>
      <c r="BM14" s="19">
        <f t="shared" si="41"/>
        <v>14.024838734319243</v>
      </c>
      <c r="BN14" s="36">
        <f t="shared" si="42"/>
        <v>0.12823522247966046</v>
      </c>
      <c r="BO14" s="17">
        <f t="shared" si="57"/>
        <v>47.07227281418897</v>
      </c>
      <c r="BP14" s="76">
        <f t="shared" si="44"/>
        <v>0.27085697444786422</v>
      </c>
      <c r="BQ14" s="26">
        <v>0.82099999999999995</v>
      </c>
      <c r="BR14" s="20">
        <v>1.4E-2</v>
      </c>
      <c r="BS14" s="20">
        <v>1.32</v>
      </c>
      <c r="BT14" s="19">
        <f t="shared" si="45"/>
        <v>0.85358975139017346</v>
      </c>
      <c r="BU14" s="19">
        <f t="shared" si="46"/>
        <v>0.68526086731121161</v>
      </c>
      <c r="BV14" s="19">
        <f t="shared" si="47"/>
        <v>8.2231304077345388</v>
      </c>
      <c r="BW14" s="19">
        <f t="shared" si="48"/>
        <v>8.9083912750457497</v>
      </c>
      <c r="BX14" s="36">
        <f t="shared" si="49"/>
        <v>0.12077134452424332</v>
      </c>
      <c r="BY14" s="17">
        <f t="shared" si="50"/>
        <v>41.674467118519956</v>
      </c>
      <c r="BZ14" s="76">
        <f t="shared" si="51"/>
        <v>0.19731818968070775</v>
      </c>
    </row>
    <row r="15" spans="2:78" ht="20.100000000000001" customHeight="1">
      <c r="B15" s="2"/>
      <c r="C15" s="2"/>
      <c r="D15" s="2"/>
      <c r="E15" s="38">
        <v>46</v>
      </c>
      <c r="F15" s="20">
        <f t="shared" si="0"/>
        <v>0.91460000000000008</v>
      </c>
      <c r="G15" s="20">
        <f t="shared" si="1"/>
        <v>6.6528035128119161</v>
      </c>
      <c r="H15" s="29">
        <f t="shared" si="2"/>
        <v>81798.732394366205</v>
      </c>
      <c r="I15" s="19">
        <v>1.6519999999999999</v>
      </c>
      <c r="J15" s="19">
        <v>2.9000000000000001E-2</v>
      </c>
      <c r="K15" s="19">
        <v>1.514</v>
      </c>
      <c r="L15" s="19">
        <f t="shared" si="3"/>
        <v>0.97904157848842621</v>
      </c>
      <c r="M15" s="19">
        <f t="shared" si="4"/>
        <v>3.6500061081762047</v>
      </c>
      <c r="N15" s="19">
        <f t="shared" si="5"/>
        <v>0</v>
      </c>
      <c r="O15" s="19">
        <f t="shared" si="6"/>
        <v>3.6500061081762047</v>
      </c>
      <c r="P15" s="36">
        <f t="shared" si="7"/>
        <v>0</v>
      </c>
      <c r="Q15" s="17">
        <f t="shared" si="52"/>
        <v>77.638060355821096</v>
      </c>
      <c r="R15" s="76">
        <f t="shared" si="9"/>
        <v>0</v>
      </c>
      <c r="S15" s="26">
        <v>1.5617000000000001</v>
      </c>
      <c r="T15" s="20">
        <v>3.2000000000000001E-2</v>
      </c>
      <c r="U15" s="20">
        <v>1.494</v>
      </c>
      <c r="V15" s="19">
        <f t="shared" si="10"/>
        <v>0.96610840043705992</v>
      </c>
      <c r="W15" s="19">
        <f t="shared" si="11"/>
        <v>3.1762755423305822</v>
      </c>
      <c r="X15" s="19">
        <f t="shared" si="12"/>
        <v>6.3525510846611644</v>
      </c>
      <c r="Y15" s="19">
        <f t="shared" si="13"/>
        <v>9.5288266269917461</v>
      </c>
      <c r="Z15" s="36">
        <f t="shared" si="14"/>
        <v>5.8936986476565201E-2</v>
      </c>
      <c r="AA15" s="17">
        <f t="shared" si="53"/>
        <v>74.380292302786415</v>
      </c>
      <c r="AB15" s="76">
        <f t="shared" si="16"/>
        <v>8.5406374296047055E-2</v>
      </c>
      <c r="AC15" s="26">
        <v>1.4675</v>
      </c>
      <c r="AD15" s="20">
        <v>0.02</v>
      </c>
      <c r="AE15" s="20">
        <v>1.4750000000000001</v>
      </c>
      <c r="AF15" s="19">
        <f t="shared" si="17"/>
        <v>0.95382188128826206</v>
      </c>
      <c r="AG15" s="19">
        <f t="shared" si="18"/>
        <v>2.7337702649614548</v>
      </c>
      <c r="AH15" s="19">
        <f t="shared" si="19"/>
        <v>10.935081059845819</v>
      </c>
      <c r="AI15" s="19">
        <f t="shared" si="20"/>
        <v>13.668851324807274</v>
      </c>
      <c r="AJ15" s="36">
        <f t="shared" si="21"/>
        <v>7.180931512925709E-2</v>
      </c>
      <c r="AK15" s="17">
        <f t="shared" si="54"/>
        <v>70.981823303939592</v>
      </c>
      <c r="AL15" s="76">
        <f t="shared" si="23"/>
        <v>0.15405466569973142</v>
      </c>
      <c r="AM15" s="26">
        <v>1.3264</v>
      </c>
      <c r="AN15" s="20">
        <v>0.02</v>
      </c>
      <c r="AO15" s="20">
        <v>1.4630000000000001</v>
      </c>
      <c r="AP15" s="19">
        <f t="shared" si="24"/>
        <v>0.94606197445744233</v>
      </c>
      <c r="AQ15" s="19">
        <f t="shared" si="25"/>
        <v>2.1971486151794486</v>
      </c>
      <c r="AR15" s="19">
        <f t="shared" si="26"/>
        <v>13.182891691076692</v>
      </c>
      <c r="AS15" s="19">
        <f t="shared" si="27"/>
        <v>15.380040306256141</v>
      </c>
      <c r="AT15" s="36">
        <f t="shared" si="28"/>
        <v>0.10596846792109821</v>
      </c>
      <c r="AU15" s="17">
        <f t="shared" si="55"/>
        <v>65.891335238787931</v>
      </c>
      <c r="AV15" s="76">
        <f t="shared" si="30"/>
        <v>0.20007018590991285</v>
      </c>
      <c r="AW15" s="26">
        <v>1.1351</v>
      </c>
      <c r="AX15" s="20">
        <v>1.7999999999999999E-2</v>
      </c>
      <c r="AY15" s="20">
        <v>1.4810000000000001</v>
      </c>
      <c r="AZ15" s="19">
        <f t="shared" si="31"/>
        <v>0.95770183470367198</v>
      </c>
      <c r="BA15" s="19">
        <f t="shared" si="32"/>
        <v>1.6489220262237172</v>
      </c>
      <c r="BB15" s="19">
        <f t="shared" si="33"/>
        <v>13.191376209789738</v>
      </c>
      <c r="BC15" s="19">
        <f t="shared" si="34"/>
        <v>14.840298236013455</v>
      </c>
      <c r="BD15" s="36">
        <f t="shared" si="35"/>
        <v>0.13031048651959798</v>
      </c>
      <c r="BE15" s="17">
        <f t="shared" si="56"/>
        <v>58.989773460875035</v>
      </c>
      <c r="BF15" s="76">
        <f t="shared" si="37"/>
        <v>0.22362140818423243</v>
      </c>
      <c r="BG15" s="26">
        <v>1.0354000000000001</v>
      </c>
      <c r="BH15" s="20">
        <v>1.4E-2</v>
      </c>
      <c r="BI15" s="20">
        <v>1.476</v>
      </c>
      <c r="BJ15" s="19">
        <f t="shared" si="38"/>
        <v>0.95446854019083027</v>
      </c>
      <c r="BK15" s="19">
        <f t="shared" si="39"/>
        <v>1.3627330573118686</v>
      </c>
      <c r="BL15" s="19">
        <f t="shared" si="40"/>
        <v>13.627330573118684</v>
      </c>
      <c r="BM15" s="19">
        <f t="shared" si="41"/>
        <v>14.990063630430551</v>
      </c>
      <c r="BN15" s="36">
        <f t="shared" si="42"/>
        <v>0.12583675422226423</v>
      </c>
      <c r="BO15" s="17">
        <f t="shared" si="57"/>
        <v>55.392880051267532</v>
      </c>
      <c r="BP15" s="76">
        <f t="shared" si="44"/>
        <v>0.2460123135050252</v>
      </c>
      <c r="BQ15" s="26">
        <v>0.94579999999999997</v>
      </c>
      <c r="BR15" s="20">
        <v>0.02</v>
      </c>
      <c r="BS15" s="20">
        <v>1.4359999999999999</v>
      </c>
      <c r="BT15" s="19">
        <f t="shared" si="45"/>
        <v>0.9286021840880978</v>
      </c>
      <c r="BU15" s="19">
        <f t="shared" si="46"/>
        <v>1.0762898734176261</v>
      </c>
      <c r="BV15" s="19">
        <f t="shared" si="47"/>
        <v>12.915478481011512</v>
      </c>
      <c r="BW15" s="19">
        <f t="shared" si="48"/>
        <v>13.991768354429137</v>
      </c>
      <c r="BX15" s="36">
        <f t="shared" si="49"/>
        <v>0.20418643124267347</v>
      </c>
      <c r="BY15" s="17">
        <f t="shared" si="50"/>
        <v>52.160366014147833</v>
      </c>
      <c r="BZ15" s="76">
        <f t="shared" si="51"/>
        <v>0.24761096341824659</v>
      </c>
    </row>
    <row r="16" spans="2:78" ht="20.100000000000001" customHeight="1">
      <c r="B16" s="2"/>
      <c r="C16" s="2"/>
      <c r="D16" s="2"/>
      <c r="E16" s="38">
        <v>48</v>
      </c>
      <c r="F16" s="20">
        <f t="shared" si="0"/>
        <v>0.9546</v>
      </c>
      <c r="G16" s="20">
        <f t="shared" si="1"/>
        <v>6.9437636489506387</v>
      </c>
      <c r="H16" s="29">
        <f t="shared" si="2"/>
        <v>85376.1971830986</v>
      </c>
      <c r="I16" s="19">
        <v>1.7511000000000001</v>
      </c>
      <c r="J16" s="19">
        <v>2.3E-2</v>
      </c>
      <c r="K16" s="19">
        <v>1.536</v>
      </c>
      <c r="L16" s="19">
        <f t="shared" si="3"/>
        <v>0.99326807434492914</v>
      </c>
      <c r="M16" s="19">
        <f t="shared" si="4"/>
        <v>4.2211042907167444</v>
      </c>
      <c r="N16" s="19">
        <f t="shared" si="5"/>
        <v>0</v>
      </c>
      <c r="O16" s="19">
        <f t="shared" si="6"/>
        <v>4.2211042907167444</v>
      </c>
      <c r="P16" s="36">
        <f t="shared" si="7"/>
        <v>0</v>
      </c>
      <c r="Q16" s="17">
        <f t="shared" si="52"/>
        <v>92.341706621007418</v>
      </c>
      <c r="R16" s="76">
        <f t="shared" si="9"/>
        <v>0</v>
      </c>
      <c r="S16" s="22">
        <v>1.6166</v>
      </c>
      <c r="T16" s="19">
        <v>1.7000000000000001E-2</v>
      </c>
      <c r="U16" s="19">
        <v>1.512</v>
      </c>
      <c r="V16" s="19">
        <f t="shared" si="10"/>
        <v>0.97774826068328957</v>
      </c>
      <c r="W16" s="19">
        <f t="shared" si="11"/>
        <v>3.4860249106612411</v>
      </c>
      <c r="X16" s="19">
        <f t="shared" si="12"/>
        <v>6.9720498213224822</v>
      </c>
      <c r="Y16" s="19">
        <f t="shared" si="13"/>
        <v>10.458074731983723</v>
      </c>
      <c r="Z16" s="36">
        <f t="shared" si="14"/>
        <v>3.2069283467470559E-2</v>
      </c>
      <c r="AA16" s="17">
        <f t="shared" si="53"/>
        <v>86.824421942172393</v>
      </c>
      <c r="AB16" s="76">
        <f t="shared" si="16"/>
        <v>8.0300561355491337E-2</v>
      </c>
      <c r="AC16" s="22">
        <v>1.528</v>
      </c>
      <c r="AD16" s="19">
        <v>2.4E-2</v>
      </c>
      <c r="AE16" s="19">
        <v>1.4910000000000001</v>
      </c>
      <c r="AF16" s="19">
        <f t="shared" si="17"/>
        <v>0.96416842372935507</v>
      </c>
      <c r="AG16" s="19">
        <f t="shared" si="18"/>
        <v>3.0284733082900552</v>
      </c>
      <c r="AH16" s="19">
        <f t="shared" si="19"/>
        <v>12.113893233160221</v>
      </c>
      <c r="AI16" s="19">
        <f t="shared" si="20"/>
        <v>15.142366541450276</v>
      </c>
      <c r="AJ16" s="36">
        <f t="shared" si="21"/>
        <v>8.8050794095598628E-2</v>
      </c>
      <c r="AK16" s="17">
        <f t="shared" si="54"/>
        <v>83.189987573809702</v>
      </c>
      <c r="AL16" s="76">
        <f t="shared" si="23"/>
        <v>0.14561720209913795</v>
      </c>
      <c r="AM16" s="26">
        <v>1.4236</v>
      </c>
      <c r="AN16" s="20">
        <v>0.02</v>
      </c>
      <c r="AO16" s="20">
        <v>1.474</v>
      </c>
      <c r="AP16" s="19">
        <f t="shared" si="24"/>
        <v>0.95317522238569363</v>
      </c>
      <c r="AQ16" s="19">
        <f t="shared" si="25"/>
        <v>2.5691690446110456</v>
      </c>
      <c r="AR16" s="19">
        <f t="shared" si="26"/>
        <v>15.415014267666272</v>
      </c>
      <c r="AS16" s="19">
        <f t="shared" si="27"/>
        <v>17.984183312277317</v>
      </c>
      <c r="AT16" s="36">
        <f t="shared" si="28"/>
        <v>0.10756796935899367</v>
      </c>
      <c r="AU16" s="17">
        <f t="shared" si="55"/>
        <v>78.907426083323642</v>
      </c>
      <c r="AV16" s="76">
        <f t="shared" si="30"/>
        <v>0.19535568491853383</v>
      </c>
      <c r="AW16" s="26">
        <v>1.2438</v>
      </c>
      <c r="AX16" s="20">
        <v>1.9E-2</v>
      </c>
      <c r="AY16" s="20">
        <v>1.478</v>
      </c>
      <c r="AZ16" s="19">
        <f t="shared" si="31"/>
        <v>0.95576185799596691</v>
      </c>
      <c r="BA16" s="19">
        <f t="shared" si="32"/>
        <v>1.9718402529457948</v>
      </c>
      <c r="BB16" s="19">
        <f t="shared" si="33"/>
        <v>15.774722023566358</v>
      </c>
      <c r="BC16" s="19">
        <f t="shared" si="34"/>
        <v>17.746562276512154</v>
      </c>
      <c r="BD16" s="36">
        <f t="shared" si="35"/>
        <v>0.13699326396164688</v>
      </c>
      <c r="BE16" s="17">
        <f t="shared" si="56"/>
        <v>71.531903516375422</v>
      </c>
      <c r="BF16" s="76">
        <f t="shared" si="37"/>
        <v>0.22052708299528384</v>
      </c>
      <c r="BG16" s="22">
        <v>1.1203000000000001</v>
      </c>
      <c r="BH16" s="19">
        <v>1.4E-2</v>
      </c>
      <c r="BI16" s="19">
        <v>1.474</v>
      </c>
      <c r="BJ16" s="19">
        <f t="shared" si="38"/>
        <v>0.95317522238569363</v>
      </c>
      <c r="BK16" s="19">
        <f t="shared" si="39"/>
        <v>1.5910557371771654</v>
      </c>
      <c r="BL16" s="19">
        <f t="shared" si="40"/>
        <v>15.910557371771652</v>
      </c>
      <c r="BM16" s="19">
        <f t="shared" si="41"/>
        <v>17.501613108948817</v>
      </c>
      <c r="BN16" s="36">
        <f t="shared" si="42"/>
        <v>0.12549596425215928</v>
      </c>
      <c r="BO16" s="17">
        <f t="shared" si="57"/>
        <v>66.465846580790867</v>
      </c>
      <c r="BP16" s="76">
        <f t="shared" si="44"/>
        <v>0.23937944358283286</v>
      </c>
      <c r="BQ16" s="22">
        <v>1.0354000000000001</v>
      </c>
      <c r="BR16" s="19">
        <v>1.4E-2</v>
      </c>
      <c r="BS16" s="19">
        <v>1.464</v>
      </c>
      <c r="BT16" s="19">
        <f t="shared" si="45"/>
        <v>0.94670863336001054</v>
      </c>
      <c r="BU16" s="19">
        <f t="shared" si="46"/>
        <v>1.3406648704494579</v>
      </c>
      <c r="BV16" s="19">
        <f t="shared" si="47"/>
        <v>16.087978445393496</v>
      </c>
      <c r="BW16" s="19">
        <f t="shared" si="48"/>
        <v>17.428643315842955</v>
      </c>
      <c r="BX16" s="36">
        <f t="shared" si="49"/>
        <v>0.14855873486767249</v>
      </c>
      <c r="BY16" s="17">
        <f t="shared" si="50"/>
        <v>62.983188816976053</v>
      </c>
      <c r="BZ16" s="76">
        <f t="shared" si="51"/>
        <v>0.25543289800940111</v>
      </c>
    </row>
    <row r="17" spans="2:78" ht="20.100000000000001" customHeight="1">
      <c r="B17" s="2"/>
      <c r="C17" s="2"/>
      <c r="D17" s="2"/>
      <c r="E17" s="38">
        <v>50</v>
      </c>
      <c r="F17" s="20">
        <f t="shared" si="0"/>
        <v>0.99460000000000004</v>
      </c>
      <c r="G17" s="20">
        <f t="shared" si="1"/>
        <v>7.2347237850893631</v>
      </c>
      <c r="H17" s="29">
        <f t="shared" si="2"/>
        <v>88953.661971830996</v>
      </c>
      <c r="I17" s="19">
        <v>1.7742</v>
      </c>
      <c r="J17" s="19">
        <v>0.02</v>
      </c>
      <c r="K17" s="19">
        <v>1.55</v>
      </c>
      <c r="L17" s="19">
        <f t="shared" si="3"/>
        <v>1.0023212989808856</v>
      </c>
      <c r="M17" s="19">
        <f t="shared" si="4"/>
        <v>4.412556721505223</v>
      </c>
      <c r="N17" s="19">
        <f t="shared" si="5"/>
        <v>0</v>
      </c>
      <c r="O17" s="19">
        <f t="shared" si="6"/>
        <v>4.412556721505223</v>
      </c>
      <c r="P17" s="36">
        <f t="shared" si="7"/>
        <v>0</v>
      </c>
      <c r="Q17" s="17">
        <f t="shared" si="52"/>
        <v>105.51466843296861</v>
      </c>
      <c r="R17" s="76">
        <f t="shared" si="9"/>
        <v>0</v>
      </c>
      <c r="S17" s="22">
        <v>1.6519999999999999</v>
      </c>
      <c r="T17" s="19">
        <v>3.2000000000000001E-2</v>
      </c>
      <c r="U17" s="19">
        <v>1.5229999999999999</v>
      </c>
      <c r="V17" s="19">
        <f t="shared" si="10"/>
        <v>0.98486150861154098</v>
      </c>
      <c r="W17" s="19">
        <f t="shared" si="11"/>
        <v>3.6935301423141143</v>
      </c>
      <c r="X17" s="19">
        <f t="shared" si="12"/>
        <v>7.3870602846282285</v>
      </c>
      <c r="Y17" s="19">
        <f t="shared" si="13"/>
        <v>11.080590426942344</v>
      </c>
      <c r="Z17" s="36">
        <f t="shared" si="14"/>
        <v>6.1247242116614961E-2</v>
      </c>
      <c r="AA17" s="17">
        <f t="shared" si="53"/>
        <v>99.845029666585361</v>
      </c>
      <c r="AB17" s="76">
        <f t="shared" si="16"/>
        <v>7.3985258047355951E-2</v>
      </c>
      <c r="AC17" s="22">
        <v>1.5690999999999999</v>
      </c>
      <c r="AD17" s="19">
        <v>2.3E-2</v>
      </c>
      <c r="AE17" s="19">
        <v>1.5089999999999999</v>
      </c>
      <c r="AF17" s="19">
        <f t="shared" si="17"/>
        <v>0.97580828397558461</v>
      </c>
      <c r="AG17" s="19">
        <f t="shared" si="18"/>
        <v>3.2711576824169852</v>
      </c>
      <c r="AH17" s="19">
        <f t="shared" si="19"/>
        <v>13.084630729667941</v>
      </c>
      <c r="AI17" s="19">
        <f t="shared" si="20"/>
        <v>16.355788412084927</v>
      </c>
      <c r="AJ17" s="36">
        <f t="shared" si="21"/>
        <v>8.643170177278732E-2</v>
      </c>
      <c r="AK17" s="17">
        <f t="shared" si="54"/>
        <v>95.998768997737812</v>
      </c>
      <c r="AL17" s="76">
        <f t="shared" si="23"/>
        <v>0.13629998453392955</v>
      </c>
      <c r="AM17" s="22">
        <v>1.4865999999999999</v>
      </c>
      <c r="AN17" s="19">
        <v>0.02</v>
      </c>
      <c r="AO17" s="19">
        <v>1.4930000000000001</v>
      </c>
      <c r="AP17" s="19">
        <f t="shared" si="24"/>
        <v>0.96546174153449171</v>
      </c>
      <c r="AQ17" s="19">
        <f t="shared" si="25"/>
        <v>2.8742836689270206</v>
      </c>
      <c r="AR17" s="19">
        <f t="shared" si="26"/>
        <v>17.245702013562124</v>
      </c>
      <c r="AS17" s="19">
        <f t="shared" si="27"/>
        <v>20.119985682489144</v>
      </c>
      <c r="AT17" s="36">
        <f t="shared" si="28"/>
        <v>0.11035896494999509</v>
      </c>
      <c r="AU17" s="17">
        <f t="shared" si="55"/>
        <v>92.17106688459036</v>
      </c>
      <c r="AV17" s="76">
        <f t="shared" si="30"/>
        <v>0.18710537478269496</v>
      </c>
      <c r="AW17" s="22">
        <v>1.3159000000000001</v>
      </c>
      <c r="AX17" s="19">
        <v>1.7999999999999999E-2</v>
      </c>
      <c r="AY17" s="19">
        <v>1.4930000000000001</v>
      </c>
      <c r="AZ17" s="19">
        <f t="shared" si="31"/>
        <v>0.96546174153449171</v>
      </c>
      <c r="BA17" s="19">
        <f t="shared" si="32"/>
        <v>2.252097270535141</v>
      </c>
      <c r="BB17" s="19">
        <f t="shared" si="33"/>
        <v>18.016778164281128</v>
      </c>
      <c r="BC17" s="19">
        <f t="shared" si="34"/>
        <v>20.26887543481627</v>
      </c>
      <c r="BD17" s="36">
        <f t="shared" si="35"/>
        <v>0.13243075793999409</v>
      </c>
      <c r="BE17" s="17">
        <f t="shared" si="56"/>
        <v>84.251203239568952</v>
      </c>
      <c r="BF17" s="76">
        <f t="shared" si="37"/>
        <v>0.21384594488283187</v>
      </c>
      <c r="BG17" s="22">
        <v>1.1825000000000001</v>
      </c>
      <c r="BH17" s="19">
        <v>1.4E-2</v>
      </c>
      <c r="BI17" s="19">
        <v>1.494</v>
      </c>
      <c r="BJ17" s="19">
        <f t="shared" si="38"/>
        <v>0.96610840043705992</v>
      </c>
      <c r="BK17" s="19">
        <f t="shared" si="39"/>
        <v>1.8210641663991496</v>
      </c>
      <c r="BL17" s="19">
        <f t="shared" si="40"/>
        <v>18.210641663991495</v>
      </c>
      <c r="BM17" s="19">
        <f t="shared" si="41"/>
        <v>20.031705830390646</v>
      </c>
      <c r="BN17" s="36">
        <f t="shared" si="42"/>
        <v>0.12892465791748633</v>
      </c>
      <c r="BO17" s="17">
        <f t="shared" si="57"/>
        <v>78.061924913582658</v>
      </c>
      <c r="BP17" s="76">
        <f t="shared" si="44"/>
        <v>0.2332845581780276</v>
      </c>
      <c r="BQ17" s="22">
        <v>1.0855999999999999</v>
      </c>
      <c r="BR17" s="19">
        <v>1.4999999999999999E-2</v>
      </c>
      <c r="BS17" s="19">
        <v>1.486</v>
      </c>
      <c r="BT17" s="19">
        <f t="shared" si="45"/>
        <v>0.96093512921651347</v>
      </c>
      <c r="BU17" s="19">
        <f t="shared" si="46"/>
        <v>1.5184449204520385</v>
      </c>
      <c r="BV17" s="19">
        <f t="shared" si="47"/>
        <v>18.221339045424461</v>
      </c>
      <c r="BW17" s="19">
        <f t="shared" si="48"/>
        <v>19.739783965876498</v>
      </c>
      <c r="BX17" s="36">
        <f t="shared" si="49"/>
        <v>0.16398981693541909</v>
      </c>
      <c r="BY17" s="17">
        <f t="shared" si="50"/>
        <v>73.5661147952313</v>
      </c>
      <c r="BZ17" s="76">
        <f t="shared" si="51"/>
        <v>0.24768657548577791</v>
      </c>
    </row>
    <row r="18" spans="2:78" ht="20.100000000000001" customHeight="1">
      <c r="B18" s="2"/>
      <c r="C18" s="2"/>
      <c r="D18" s="2"/>
      <c r="E18" s="38">
        <v>52</v>
      </c>
      <c r="F18" s="20">
        <f t="shared" si="0"/>
        <v>1.0346</v>
      </c>
      <c r="G18" s="20">
        <f t="shared" si="1"/>
        <v>7.5256839212280857</v>
      </c>
      <c r="H18" s="29">
        <f t="shared" si="2"/>
        <v>92531.126760563377</v>
      </c>
      <c r="I18" s="19">
        <v>1.7912999999999999</v>
      </c>
      <c r="J18" s="19">
        <v>2.5000000000000001E-2</v>
      </c>
      <c r="K18" s="19">
        <v>1.5629999999999999</v>
      </c>
      <c r="L18" s="19">
        <f t="shared" si="3"/>
        <v>1.0107278647142734</v>
      </c>
      <c r="M18" s="19">
        <f t="shared" si="4"/>
        <v>4.5737914971043052</v>
      </c>
      <c r="N18" s="19">
        <f t="shared" si="5"/>
        <v>0</v>
      </c>
      <c r="O18" s="19">
        <f t="shared" si="6"/>
        <v>4.5737914971043052</v>
      </c>
      <c r="P18" s="36">
        <f t="shared" si="7"/>
        <v>0</v>
      </c>
      <c r="Q18" s="17">
        <f t="shared" si="52"/>
        <v>119.65702365124432</v>
      </c>
      <c r="R18" s="76">
        <f t="shared" si="9"/>
        <v>0</v>
      </c>
      <c r="S18" s="26">
        <v>1.7</v>
      </c>
      <c r="T18" s="20">
        <v>2.9000000000000001E-2</v>
      </c>
      <c r="U18" s="19">
        <v>1.5429999999999999</v>
      </c>
      <c r="V18" s="19">
        <f t="shared" si="10"/>
        <v>0.99779468666290727</v>
      </c>
      <c r="W18" s="19">
        <f t="shared" si="11"/>
        <v>4.014684763912884</v>
      </c>
      <c r="X18" s="19">
        <f t="shared" si="12"/>
        <v>8.029369527825768</v>
      </c>
      <c r="Y18" s="19">
        <f t="shared" si="13"/>
        <v>12.044054291738652</v>
      </c>
      <c r="Z18" s="36">
        <f t="shared" si="14"/>
        <v>5.6972673914037597E-2</v>
      </c>
      <c r="AA18" s="17">
        <f t="shared" si="53"/>
        <v>114.88912496518897</v>
      </c>
      <c r="AB18" s="76">
        <f t="shared" si="16"/>
        <v>6.9887985745027137E-2</v>
      </c>
      <c r="AC18" s="26">
        <v>1.6037999999999999</v>
      </c>
      <c r="AD18" s="20">
        <v>2.8000000000000001E-2</v>
      </c>
      <c r="AE18" s="19">
        <v>1.5289999999999999</v>
      </c>
      <c r="AF18" s="19">
        <f t="shared" si="17"/>
        <v>0.9887414620269509</v>
      </c>
      <c r="AG18" s="19">
        <f t="shared" si="18"/>
        <v>3.5086265391519342</v>
      </c>
      <c r="AH18" s="19">
        <f t="shared" si="19"/>
        <v>14.034506156607737</v>
      </c>
      <c r="AI18" s="19">
        <f t="shared" si="20"/>
        <v>17.54313269575967</v>
      </c>
      <c r="AJ18" s="36">
        <f t="shared" si="21"/>
        <v>0.10802884942374558</v>
      </c>
      <c r="AK18" s="17">
        <f t="shared" si="54"/>
        <v>109.86533686443843</v>
      </c>
      <c r="AL18" s="76">
        <f t="shared" si="23"/>
        <v>0.12774280366449658</v>
      </c>
      <c r="AM18" s="22">
        <v>1.5017</v>
      </c>
      <c r="AN18" s="19">
        <v>3.1E-2</v>
      </c>
      <c r="AO18" s="19">
        <v>1.5189999999999999</v>
      </c>
      <c r="AP18" s="19">
        <f t="shared" si="24"/>
        <v>0.9822748730012677</v>
      </c>
      <c r="AQ18" s="19">
        <f t="shared" si="25"/>
        <v>3.0360132610945891</v>
      </c>
      <c r="AR18" s="19">
        <f t="shared" si="26"/>
        <v>18.216079566567537</v>
      </c>
      <c r="AS18" s="19">
        <f t="shared" si="27"/>
        <v>21.252092827662125</v>
      </c>
      <c r="AT18" s="36">
        <f t="shared" si="28"/>
        <v>0.17706602958269541</v>
      </c>
      <c r="AU18" s="17">
        <f t="shared" si="55"/>
        <v>104.53343701946308</v>
      </c>
      <c r="AV18" s="76">
        <f t="shared" si="30"/>
        <v>0.1742607923929248</v>
      </c>
      <c r="AW18" s="26">
        <v>1.3284</v>
      </c>
      <c r="AX18" s="20">
        <v>1.9E-2</v>
      </c>
      <c r="AY18" s="19">
        <v>1.5229999999999999</v>
      </c>
      <c r="AZ18" s="19">
        <f t="shared" si="31"/>
        <v>0.98486150861154098</v>
      </c>
      <c r="BA18" s="19">
        <f t="shared" si="32"/>
        <v>2.388247300172845</v>
      </c>
      <c r="BB18" s="19">
        <f t="shared" si="33"/>
        <v>19.10597840138276</v>
      </c>
      <c r="BC18" s="19">
        <f t="shared" si="34"/>
        <v>21.494225701555607</v>
      </c>
      <c r="BD18" s="36">
        <f t="shared" si="35"/>
        <v>0.1454622000269605</v>
      </c>
      <c r="BE18" s="17">
        <f t="shared" si="56"/>
        <v>95.483307311977967</v>
      </c>
      <c r="BF18" s="76">
        <f t="shared" si="37"/>
        <v>0.20009757662621305</v>
      </c>
      <c r="BG18" s="26">
        <v>1.1839</v>
      </c>
      <c r="BH18" s="20">
        <v>1.4999999999999999E-2</v>
      </c>
      <c r="BI18" s="19">
        <v>1.526</v>
      </c>
      <c r="BJ18" s="19">
        <f t="shared" si="38"/>
        <v>0.98680148531924605</v>
      </c>
      <c r="BK18" s="19">
        <f t="shared" si="39"/>
        <v>1.904411797975571</v>
      </c>
      <c r="BL18" s="19">
        <f t="shared" si="40"/>
        <v>19.044117979755708</v>
      </c>
      <c r="BM18" s="19">
        <f t="shared" si="41"/>
        <v>20.948529777731277</v>
      </c>
      <c r="BN18" s="36">
        <f t="shared" si="42"/>
        <v>0.14411430225619465</v>
      </c>
      <c r="BO18" s="17">
        <f t="shared" si="57"/>
        <v>87.937180694946235</v>
      </c>
      <c r="BP18" s="76">
        <f t="shared" si="44"/>
        <v>0.21656502777613129</v>
      </c>
      <c r="BQ18" s="26">
        <v>1.0916999999999999</v>
      </c>
      <c r="BR18" s="20">
        <v>1.2E-2</v>
      </c>
      <c r="BS18" s="19">
        <v>1.5149999999999999</v>
      </c>
      <c r="BT18" s="19">
        <f t="shared" si="45"/>
        <v>0.97968823739099442</v>
      </c>
      <c r="BU18" s="19">
        <f t="shared" si="46"/>
        <v>1.5960762720147854</v>
      </c>
      <c r="BV18" s="19">
        <f t="shared" si="47"/>
        <v>19.152915264177427</v>
      </c>
      <c r="BW18" s="19">
        <f t="shared" si="48"/>
        <v>20.748991536192211</v>
      </c>
      <c r="BX18" s="36">
        <f t="shared" si="49"/>
        <v>0.13636236188294779</v>
      </c>
      <c r="BY18" s="17">
        <f t="shared" si="50"/>
        <v>83.122281912314222</v>
      </c>
      <c r="BZ18" s="76">
        <f t="shared" si="51"/>
        <v>0.23041854510661602</v>
      </c>
    </row>
    <row r="19" spans="2:78" ht="20.100000000000001" customHeight="1">
      <c r="B19" s="15"/>
      <c r="C19" s="2"/>
      <c r="D19" s="2"/>
      <c r="E19" s="38">
        <v>54</v>
      </c>
      <c r="F19" s="20">
        <f t="shared" si="0"/>
        <v>1.0746</v>
      </c>
      <c r="G19" s="20">
        <f t="shared" si="1"/>
        <v>7.8166440573668101</v>
      </c>
      <c r="H19" s="29">
        <f t="shared" si="2"/>
        <v>96108.591549295772</v>
      </c>
      <c r="I19" s="19">
        <v>1.7957000000000001</v>
      </c>
      <c r="J19" s="19">
        <v>3.1E-2</v>
      </c>
      <c r="K19" s="19">
        <v>1.5880000000000001</v>
      </c>
      <c r="L19" s="19">
        <f t="shared" si="3"/>
        <v>1.0268943372784816</v>
      </c>
      <c r="M19" s="19">
        <f t="shared" si="4"/>
        <v>4.7444985300947655</v>
      </c>
      <c r="N19" s="19">
        <f t="shared" si="5"/>
        <v>0</v>
      </c>
      <c r="O19" s="19">
        <f t="shared" si="6"/>
        <v>4.7444985300947655</v>
      </c>
      <c r="P19" s="36">
        <f t="shared" si="7"/>
        <v>0</v>
      </c>
      <c r="Q19" s="17">
        <f t="shared" si="52"/>
        <v>134.33663380756124</v>
      </c>
      <c r="R19" s="76">
        <f t="shared" si="9"/>
        <v>0</v>
      </c>
      <c r="S19" s="22">
        <v>1.7161999999999999</v>
      </c>
      <c r="T19" s="19">
        <v>2.5999999999999999E-2</v>
      </c>
      <c r="U19" s="19">
        <v>1.5720000000000001</v>
      </c>
      <c r="V19" s="19">
        <f t="shared" si="10"/>
        <v>1.0165477948373884</v>
      </c>
      <c r="W19" s="19">
        <f t="shared" si="11"/>
        <v>4.2468080667038732</v>
      </c>
      <c r="X19" s="19">
        <f t="shared" si="12"/>
        <v>8.4936161334077465</v>
      </c>
      <c r="Y19" s="19">
        <f t="shared" si="13"/>
        <v>12.740424200111619</v>
      </c>
      <c r="Z19" s="36">
        <f t="shared" si="14"/>
        <v>5.3017004258061808E-2</v>
      </c>
      <c r="AA19" s="17">
        <f t="shared" si="53"/>
        <v>129.68456150381894</v>
      </c>
      <c r="AB19" s="76">
        <f t="shared" si="16"/>
        <v>6.5494427670618499E-2</v>
      </c>
      <c r="AC19" s="22">
        <v>1.6366000000000001</v>
      </c>
      <c r="AD19" s="19">
        <v>2.4E-2</v>
      </c>
      <c r="AE19" s="19">
        <v>1.5529999999999999</v>
      </c>
      <c r="AF19" s="19">
        <f t="shared" si="17"/>
        <v>1.0042612756885905</v>
      </c>
      <c r="AG19" s="19">
        <f t="shared" si="18"/>
        <v>3.7692050132005437</v>
      </c>
      <c r="AH19" s="19">
        <f t="shared" si="19"/>
        <v>15.076820052802175</v>
      </c>
      <c r="AI19" s="19">
        <f t="shared" si="20"/>
        <v>18.846025066002717</v>
      </c>
      <c r="AJ19" s="36">
        <f t="shared" si="21"/>
        <v>9.5525847981657711E-2</v>
      </c>
      <c r="AK19" s="17">
        <f t="shared" si="54"/>
        <v>125.02663753680154</v>
      </c>
      <c r="AL19" s="76">
        <f t="shared" si="23"/>
        <v>0.12058886290023051</v>
      </c>
      <c r="AM19" s="26">
        <v>1.5018</v>
      </c>
      <c r="AN19" s="20">
        <v>2.3E-2</v>
      </c>
      <c r="AO19" s="19">
        <v>1.5489999999999999</v>
      </c>
      <c r="AP19" s="19">
        <f t="shared" si="24"/>
        <v>1.0016746400783172</v>
      </c>
      <c r="AQ19" s="19">
        <f t="shared" si="25"/>
        <v>3.1575394874117437</v>
      </c>
      <c r="AR19" s="19">
        <f t="shared" si="26"/>
        <v>18.945236924470464</v>
      </c>
      <c r="AS19" s="19">
        <f t="shared" si="27"/>
        <v>22.102776411882207</v>
      </c>
      <c r="AT19" s="36">
        <f t="shared" si="28"/>
        <v>0.13661194639013344</v>
      </c>
      <c r="AU19" s="17">
        <f t="shared" si="55"/>
        <v>117.13859544190272</v>
      </c>
      <c r="AV19" s="76">
        <f t="shared" si="30"/>
        <v>0.1617335162078731</v>
      </c>
      <c r="AW19" s="22">
        <v>1.3494999999999999</v>
      </c>
      <c r="AX19" s="19">
        <v>2.4E-2</v>
      </c>
      <c r="AY19" s="19">
        <v>1.5489999999999999</v>
      </c>
      <c r="AZ19" s="19">
        <f t="shared" si="31"/>
        <v>1.0016746400783172</v>
      </c>
      <c r="BA19" s="19">
        <f t="shared" si="32"/>
        <v>2.5495901242408294</v>
      </c>
      <c r="BB19" s="19">
        <f t="shared" si="33"/>
        <v>20.396720993926635</v>
      </c>
      <c r="BC19" s="19">
        <f t="shared" si="34"/>
        <v>22.946311118167465</v>
      </c>
      <c r="BD19" s="36">
        <f t="shared" si="35"/>
        <v>0.19006879497757695</v>
      </c>
      <c r="BE19" s="17">
        <f t="shared" si="56"/>
        <v>108.22651227385306</v>
      </c>
      <c r="BF19" s="76">
        <f t="shared" si="37"/>
        <v>0.18846325697270366</v>
      </c>
      <c r="BG19" s="22">
        <v>1.2118</v>
      </c>
      <c r="BH19" s="19">
        <v>0.01</v>
      </c>
      <c r="BI19" s="19">
        <v>1.5489999999999999</v>
      </c>
      <c r="BJ19" s="19">
        <f t="shared" si="38"/>
        <v>1.0016746400783172</v>
      </c>
      <c r="BK19" s="19">
        <f t="shared" si="39"/>
        <v>2.0558266272396772</v>
      </c>
      <c r="BL19" s="19">
        <f t="shared" si="40"/>
        <v>20.558266272396772</v>
      </c>
      <c r="BM19" s="19">
        <f t="shared" si="41"/>
        <v>22.61409289963645</v>
      </c>
      <c r="BN19" s="36">
        <f t="shared" si="42"/>
        <v>9.8994164050821315E-2</v>
      </c>
      <c r="BO19" s="17">
        <f t="shared" si="57"/>
        <v>100.16877194397497</v>
      </c>
      <c r="BP19" s="76">
        <f t="shared" si="44"/>
        <v>0.20523628146200235</v>
      </c>
      <c r="BQ19" s="22">
        <v>1.1304000000000001</v>
      </c>
      <c r="BR19" s="19">
        <v>1.2E-2</v>
      </c>
      <c r="BS19" s="19">
        <v>1.538</v>
      </c>
      <c r="BT19" s="19">
        <f t="shared" si="45"/>
        <v>0.99456139215006578</v>
      </c>
      <c r="BU19" s="19">
        <f t="shared" si="46"/>
        <v>1.7635944504523986</v>
      </c>
      <c r="BV19" s="19">
        <f t="shared" si="47"/>
        <v>21.163133405428784</v>
      </c>
      <c r="BW19" s="19">
        <f t="shared" si="48"/>
        <v>22.926727855881182</v>
      </c>
      <c r="BX19" s="36">
        <f t="shared" si="49"/>
        <v>0.14053416581897096</v>
      </c>
      <c r="BY19" s="17">
        <f t="shared" si="50"/>
        <v>95.405518038004899</v>
      </c>
      <c r="BZ19" s="76">
        <f t="shared" si="51"/>
        <v>0.22182294945454228</v>
      </c>
    </row>
    <row r="20" spans="2:78" ht="20.100000000000001" customHeight="1">
      <c r="B20" s="15"/>
      <c r="C20" s="2"/>
      <c r="D20" s="16"/>
      <c r="E20" s="38">
        <v>56</v>
      </c>
      <c r="F20" s="20">
        <f t="shared" si="0"/>
        <v>1.1146</v>
      </c>
      <c r="G20" s="21">
        <f t="shared" si="1"/>
        <v>8.1076041935055354</v>
      </c>
      <c r="H20" s="30">
        <f t="shared" si="2"/>
        <v>99686.056338028182</v>
      </c>
      <c r="I20" s="19">
        <v>1.8177000000000001</v>
      </c>
      <c r="J20" s="19">
        <v>2.4E-2</v>
      </c>
      <c r="K20" s="19">
        <v>1.61</v>
      </c>
      <c r="L20" s="19">
        <f t="shared" si="3"/>
        <v>1.0411208331349844</v>
      </c>
      <c r="M20" s="19">
        <f t="shared" si="4"/>
        <v>4.9970986304719087</v>
      </c>
      <c r="N20" s="19">
        <f t="shared" si="5"/>
        <v>0</v>
      </c>
      <c r="O20" s="19">
        <f t="shared" si="6"/>
        <v>4.9970986304719087</v>
      </c>
      <c r="P20" s="36">
        <f t="shared" si="7"/>
        <v>0</v>
      </c>
      <c r="Q20" s="17">
        <f t="shared" si="52"/>
        <v>151.33979996596764</v>
      </c>
      <c r="R20" s="76">
        <f t="shared" si="9"/>
        <v>0</v>
      </c>
      <c r="S20" s="27">
        <v>1.7431000000000001</v>
      </c>
      <c r="T20" s="21">
        <v>2.5999999999999999E-2</v>
      </c>
      <c r="U20" s="21">
        <v>1.5940000000000001</v>
      </c>
      <c r="V20" s="19">
        <f t="shared" si="10"/>
        <v>1.0307742906938913</v>
      </c>
      <c r="W20" s="19">
        <f t="shared" si="11"/>
        <v>4.5044626981282407</v>
      </c>
      <c r="X20" s="19">
        <f t="shared" si="12"/>
        <v>9.0089253962564815</v>
      </c>
      <c r="Y20" s="19">
        <f t="shared" si="13"/>
        <v>13.513388094384723</v>
      </c>
      <c r="Z20" s="36">
        <f t="shared" si="14"/>
        <v>5.4511324543634436E-2</v>
      </c>
      <c r="AA20" s="17">
        <f t="shared" si="53"/>
        <v>146.46861341142599</v>
      </c>
      <c r="AB20" s="76">
        <f t="shared" si="16"/>
        <v>6.1507548862708747E-2</v>
      </c>
      <c r="AC20" s="27">
        <v>1.6136999999999999</v>
      </c>
      <c r="AD20" s="21">
        <v>2.1999999999999999E-2</v>
      </c>
      <c r="AE20" s="21">
        <v>1.583</v>
      </c>
      <c r="AF20" s="19">
        <f t="shared" si="17"/>
        <v>1.0236610427656399</v>
      </c>
      <c r="AG20" s="19">
        <f t="shared" si="18"/>
        <v>3.8074059360320516</v>
      </c>
      <c r="AH20" s="19">
        <f t="shared" si="19"/>
        <v>15.229623744128206</v>
      </c>
      <c r="AI20" s="19">
        <f t="shared" si="20"/>
        <v>19.037029680160259</v>
      </c>
      <c r="AJ20" s="36">
        <f t="shared" si="21"/>
        <v>9.0981115848518368E-2</v>
      </c>
      <c r="AK20" s="17">
        <f t="shared" si="54"/>
        <v>138.01912895891004</v>
      </c>
      <c r="AL20" s="76">
        <f t="shared" si="23"/>
        <v>0.11034429690294777</v>
      </c>
      <c r="AM20" s="22">
        <v>1.4518</v>
      </c>
      <c r="AN20" s="19">
        <v>2.1999999999999999E-2</v>
      </c>
      <c r="AO20" s="19">
        <v>1.5840000000000001</v>
      </c>
      <c r="AP20" s="19">
        <f t="shared" si="24"/>
        <v>1.0243077016682083</v>
      </c>
      <c r="AQ20" s="19">
        <f t="shared" si="25"/>
        <v>3.0856431105999946</v>
      </c>
      <c r="AR20" s="19">
        <f t="shared" si="26"/>
        <v>18.513858663599965</v>
      </c>
      <c r="AS20" s="19">
        <f t="shared" si="27"/>
        <v>21.599501774199961</v>
      </c>
      <c r="AT20" s="36">
        <f t="shared" si="28"/>
        <v>0.1366441498045724</v>
      </c>
      <c r="AU20" s="17">
        <f t="shared" si="55"/>
        <v>127.44747878223052</v>
      </c>
      <c r="AV20" s="76">
        <f t="shared" si="30"/>
        <v>0.14526657443914281</v>
      </c>
      <c r="AW20" s="27">
        <v>1.3321000000000001</v>
      </c>
      <c r="AX20" s="21">
        <v>1.9E-2</v>
      </c>
      <c r="AY20" s="21">
        <v>1.579</v>
      </c>
      <c r="AZ20" s="19">
        <f t="shared" si="31"/>
        <v>1.0210744071553666</v>
      </c>
      <c r="BA20" s="19">
        <f t="shared" si="32"/>
        <v>2.5814259502127208</v>
      </c>
      <c r="BB20" s="19">
        <f t="shared" si="33"/>
        <v>20.651407601701766</v>
      </c>
      <c r="BC20" s="19">
        <f t="shared" si="34"/>
        <v>23.232833551914489</v>
      </c>
      <c r="BD20" s="36">
        <f t="shared" si="35"/>
        <v>0.15635601928556145</v>
      </c>
      <c r="BE20" s="17">
        <f t="shared" si="56"/>
        <v>119.63137917661879</v>
      </c>
      <c r="BF20" s="76">
        <f t="shared" si="37"/>
        <v>0.17262534080805744</v>
      </c>
      <c r="BG20" s="27">
        <v>1.2174</v>
      </c>
      <c r="BH20" s="21">
        <v>0.01</v>
      </c>
      <c r="BI20" s="21">
        <v>1.5760000000000001</v>
      </c>
      <c r="BJ20" s="19">
        <f t="shared" si="38"/>
        <v>1.0191344304476617</v>
      </c>
      <c r="BK20" s="19">
        <f t="shared" si="39"/>
        <v>2.1478343122867702</v>
      </c>
      <c r="BL20" s="19">
        <f t="shared" si="40"/>
        <v>21.478343122867702</v>
      </c>
      <c r="BM20" s="19">
        <f t="shared" si="41"/>
        <v>23.626177435154474</v>
      </c>
      <c r="BN20" s="36">
        <f t="shared" si="42"/>
        <v>0.10247529646336433</v>
      </c>
      <c r="BO20" s="17">
        <f t="shared" si="57"/>
        <v>112.14176660549376</v>
      </c>
      <c r="BP20" s="76">
        <f t="shared" si="44"/>
        <v>0.19152848909922104</v>
      </c>
      <c r="BQ20" s="27">
        <v>1.1402000000000001</v>
      </c>
      <c r="BR20" s="21">
        <v>1.2999999999999999E-2</v>
      </c>
      <c r="BS20" s="21">
        <v>1.5680000000000001</v>
      </c>
      <c r="BT20" s="19">
        <f t="shared" si="45"/>
        <v>1.0139611592271152</v>
      </c>
      <c r="BU20" s="19">
        <f t="shared" si="46"/>
        <v>1.8649875844177628</v>
      </c>
      <c r="BV20" s="19">
        <f t="shared" si="47"/>
        <v>22.379851013013155</v>
      </c>
      <c r="BW20" s="19">
        <f t="shared" si="48"/>
        <v>24.244838597430917</v>
      </c>
      <c r="BX20" s="36">
        <f t="shared" si="49"/>
        <v>0.15824262265817474</v>
      </c>
      <c r="BY20" s="17">
        <f t="shared" si="50"/>
        <v>107.10080679301903</v>
      </c>
      <c r="BZ20" s="76">
        <f t="shared" si="51"/>
        <v>0.20896062021515885</v>
      </c>
    </row>
    <row r="21" spans="2:78" ht="20.100000000000001" customHeight="1">
      <c r="B21" s="15"/>
      <c r="C21" s="2"/>
      <c r="D21" s="16"/>
      <c r="E21" s="38">
        <v>58</v>
      </c>
      <c r="F21" s="20">
        <f t="shared" si="0"/>
        <v>1.1545999999999998</v>
      </c>
      <c r="G21" s="21">
        <f t="shared" si="1"/>
        <v>8.3985643296442571</v>
      </c>
      <c r="H21" s="30">
        <f t="shared" si="2"/>
        <v>103263.52112676055</v>
      </c>
      <c r="I21" s="19">
        <v>1.8292999999999999</v>
      </c>
      <c r="J21" s="19">
        <v>2.5999999999999999E-2</v>
      </c>
      <c r="K21" s="19">
        <v>1.6240000000000001</v>
      </c>
      <c r="L21" s="19">
        <f t="shared" si="3"/>
        <v>1.0501740577709406</v>
      </c>
      <c r="M21" s="19">
        <f t="shared" si="4"/>
        <v>5.1494835307066049</v>
      </c>
      <c r="N21" s="19">
        <f t="shared" si="5"/>
        <v>0</v>
      </c>
      <c r="O21" s="19">
        <f t="shared" si="6"/>
        <v>5.1494835307066049</v>
      </c>
      <c r="P21" s="36">
        <f t="shared" si="7"/>
        <v>0</v>
      </c>
      <c r="Q21" s="17">
        <f t="shared" si="52"/>
        <v>169.06702274866512</v>
      </c>
      <c r="R21" s="76">
        <f t="shared" si="9"/>
        <v>0</v>
      </c>
      <c r="S21" s="27">
        <v>1.7464</v>
      </c>
      <c r="T21" s="21">
        <v>2.9000000000000001E-2</v>
      </c>
      <c r="U21" s="21">
        <v>1.613</v>
      </c>
      <c r="V21" s="19">
        <f t="shared" si="10"/>
        <v>1.0430608098426892</v>
      </c>
      <c r="W21" s="19">
        <f t="shared" si="11"/>
        <v>4.6299674212725987</v>
      </c>
      <c r="X21" s="19">
        <f t="shared" si="12"/>
        <v>9.2599348425451975</v>
      </c>
      <c r="Y21" s="19">
        <f t="shared" si="13"/>
        <v>13.889902263817795</v>
      </c>
      <c r="Z21" s="36">
        <f t="shared" si="14"/>
        <v>6.2259192765543585E-2</v>
      </c>
      <c r="AA21" s="17">
        <f t="shared" si="53"/>
        <v>163.04991194891224</v>
      </c>
      <c r="AB21" s="76">
        <f t="shared" si="16"/>
        <v>5.6792026023580897E-2</v>
      </c>
      <c r="AC21" s="27">
        <v>1.5806</v>
      </c>
      <c r="AD21" s="21">
        <v>3.3000000000000002E-2</v>
      </c>
      <c r="AE21" s="21">
        <v>1.61</v>
      </c>
      <c r="AF21" s="19">
        <f t="shared" si="17"/>
        <v>1.0411208331349844</v>
      </c>
      <c r="AG21" s="19">
        <f t="shared" si="18"/>
        <v>3.7784829096164927</v>
      </c>
      <c r="AH21" s="19">
        <f t="shared" si="19"/>
        <v>15.113931638465971</v>
      </c>
      <c r="AI21" s="19">
        <f t="shared" si="20"/>
        <v>18.892414548082463</v>
      </c>
      <c r="AJ21" s="36">
        <f t="shared" si="21"/>
        <v>0.14116675781984628</v>
      </c>
      <c r="AK21" s="17">
        <f t="shared" si="54"/>
        <v>151.01569034940655</v>
      </c>
      <c r="AL21" s="76">
        <f t="shared" si="23"/>
        <v>0.10008186304016961</v>
      </c>
      <c r="AM21" s="27">
        <v>1.4033</v>
      </c>
      <c r="AN21" s="21">
        <v>2.1000000000000001E-2</v>
      </c>
      <c r="AO21" s="21">
        <v>1.6120000000000001</v>
      </c>
      <c r="AP21" s="19">
        <f t="shared" si="24"/>
        <v>1.042414150940121</v>
      </c>
      <c r="AQ21" s="19">
        <f t="shared" si="25"/>
        <v>2.9857461453700558</v>
      </c>
      <c r="AR21" s="19">
        <f t="shared" si="26"/>
        <v>17.914476872220334</v>
      </c>
      <c r="AS21" s="19">
        <f t="shared" si="27"/>
        <v>20.900223017590388</v>
      </c>
      <c r="AT21" s="36">
        <f t="shared" si="28"/>
        <v>0.13508507777436526</v>
      </c>
      <c r="AU21" s="17">
        <f t="shared" si="55"/>
        <v>138.14676701049001</v>
      </c>
      <c r="AV21" s="76">
        <f t="shared" si="30"/>
        <v>0.1296771343976513</v>
      </c>
      <c r="AW21" s="27">
        <v>1.2899</v>
      </c>
      <c r="AX21" s="21">
        <v>1.6E-2</v>
      </c>
      <c r="AY21" s="21">
        <v>1.61</v>
      </c>
      <c r="AZ21" s="19">
        <f t="shared" si="31"/>
        <v>1.0411208331349844</v>
      </c>
      <c r="BA21" s="19">
        <f t="shared" si="32"/>
        <v>2.5164342788727248</v>
      </c>
      <c r="BB21" s="19">
        <f t="shared" si="33"/>
        <v>20.131474230981798</v>
      </c>
      <c r="BC21" s="19">
        <f t="shared" si="34"/>
        <v>22.647908509854524</v>
      </c>
      <c r="BD21" s="36">
        <f t="shared" si="35"/>
        <v>0.13688897727985094</v>
      </c>
      <c r="BE21" s="17">
        <f t="shared" si="56"/>
        <v>129.91588203229972</v>
      </c>
      <c r="BF21" s="76">
        <f t="shared" si="37"/>
        <v>0.15495776125336783</v>
      </c>
      <c r="BG21" s="27">
        <v>1.2083999999999999</v>
      </c>
      <c r="BH21" s="21">
        <v>1.4999999999999999E-2</v>
      </c>
      <c r="BI21" s="21">
        <v>1.6040000000000001</v>
      </c>
      <c r="BJ21" s="19">
        <f t="shared" si="38"/>
        <v>1.0372408797195745</v>
      </c>
      <c r="BK21" s="19">
        <f t="shared" si="39"/>
        <v>2.1920573691203691</v>
      </c>
      <c r="BL21" s="19">
        <f t="shared" si="40"/>
        <v>21.920573691203689</v>
      </c>
      <c r="BM21" s="19">
        <f t="shared" si="41"/>
        <v>24.112631060324059</v>
      </c>
      <c r="BN21" s="36">
        <f t="shared" si="42"/>
        <v>0.1592233452286079</v>
      </c>
      <c r="BO21" s="17">
        <f t="shared" si="57"/>
        <v>124.00038709647512</v>
      </c>
      <c r="BP21" s="76">
        <f t="shared" si="44"/>
        <v>0.17677826823354176</v>
      </c>
      <c r="BQ21" s="27">
        <v>1.1315</v>
      </c>
      <c r="BR21" s="21">
        <v>1.4E-2</v>
      </c>
      <c r="BS21" s="21">
        <v>1.595</v>
      </c>
      <c r="BT21" s="19">
        <f t="shared" si="45"/>
        <v>1.0314209495964595</v>
      </c>
      <c r="BU21" s="19">
        <f t="shared" si="46"/>
        <v>1.9004316137281254</v>
      </c>
      <c r="BV21" s="19">
        <f t="shared" si="47"/>
        <v>22.805179364737505</v>
      </c>
      <c r="BW21" s="19">
        <f t="shared" si="48"/>
        <v>24.705610978465629</v>
      </c>
      <c r="BX21" s="36">
        <f t="shared" si="49"/>
        <v>0.17633454990432051</v>
      </c>
      <c r="BY21" s="17">
        <f t="shared" si="50"/>
        <v>118.41877285641488</v>
      </c>
      <c r="BZ21" s="76">
        <f t="shared" si="51"/>
        <v>0.19258077764738568</v>
      </c>
    </row>
    <row r="22" spans="2:78" ht="20.100000000000001" customHeight="1">
      <c r="B22" s="2"/>
      <c r="C22" s="2"/>
      <c r="D22" s="16"/>
      <c r="E22" s="38">
        <v>60</v>
      </c>
      <c r="F22" s="20">
        <f t="shared" si="0"/>
        <v>1.1945999999999999</v>
      </c>
      <c r="G22" s="21">
        <f t="shared" si="1"/>
        <v>8.6895244657829807</v>
      </c>
      <c r="H22" s="30">
        <f t="shared" si="2"/>
        <v>106840.98591549294</v>
      </c>
      <c r="I22" s="19">
        <v>1.835</v>
      </c>
      <c r="J22" s="19">
        <v>2.9000000000000001E-2</v>
      </c>
      <c r="K22" s="19">
        <v>1.639</v>
      </c>
      <c r="L22" s="19">
        <f t="shared" si="3"/>
        <v>1.0598739413094653</v>
      </c>
      <c r="M22" s="19">
        <f t="shared" si="4"/>
        <v>5.2777862732647609</v>
      </c>
      <c r="N22" s="19">
        <f t="shared" si="5"/>
        <v>0</v>
      </c>
      <c r="O22" s="19">
        <f t="shared" si="6"/>
        <v>5.2777862732647609</v>
      </c>
      <c r="P22" s="36">
        <f t="shared" si="7"/>
        <v>0</v>
      </c>
      <c r="Q22" s="17">
        <f t="shared" si="52"/>
        <v>187.71251773683028</v>
      </c>
      <c r="R22" s="76">
        <f t="shared" si="9"/>
        <v>0</v>
      </c>
      <c r="S22" s="27">
        <v>1.7039</v>
      </c>
      <c r="T22" s="21">
        <v>3.1E-2</v>
      </c>
      <c r="U22" s="21">
        <v>1.6339999999999999</v>
      </c>
      <c r="V22" s="19">
        <f t="shared" si="10"/>
        <v>1.0566406467966238</v>
      </c>
      <c r="W22" s="19">
        <f t="shared" si="11"/>
        <v>4.5228695843226747</v>
      </c>
      <c r="X22" s="19">
        <f t="shared" si="12"/>
        <v>9.0457391686453494</v>
      </c>
      <c r="Y22" s="19">
        <f t="shared" si="13"/>
        <v>13.568608752968025</v>
      </c>
      <c r="Z22" s="36">
        <f t="shared" si="14"/>
        <v>6.8297145249557836E-2</v>
      </c>
      <c r="AA22" s="17">
        <f t="shared" si="53"/>
        <v>177.17328387160609</v>
      </c>
      <c r="AB22" s="76">
        <f t="shared" si="16"/>
        <v>5.1055887044463288E-2</v>
      </c>
      <c r="AC22" s="27">
        <v>1.5057</v>
      </c>
      <c r="AD22" s="21">
        <v>2.8000000000000001E-2</v>
      </c>
      <c r="AE22" s="21">
        <v>1.6359999999999999</v>
      </c>
      <c r="AF22" s="19">
        <f t="shared" si="17"/>
        <v>1.0579339646017605</v>
      </c>
      <c r="AG22" s="19">
        <f t="shared" si="18"/>
        <v>3.5405053453906969</v>
      </c>
      <c r="AH22" s="19">
        <f t="shared" si="19"/>
        <v>14.162021381562788</v>
      </c>
      <c r="AI22" s="19">
        <f t="shared" si="20"/>
        <v>17.702526726953487</v>
      </c>
      <c r="AJ22" s="36">
        <f t="shared" si="21"/>
        <v>0.12367769380691732</v>
      </c>
      <c r="AK22" s="17">
        <f t="shared" si="54"/>
        <v>161.23982733394453</v>
      </c>
      <c r="AL22" s="76">
        <f t="shared" si="23"/>
        <v>8.7832030185890503E-2</v>
      </c>
      <c r="AM22" s="27">
        <v>1.3752</v>
      </c>
      <c r="AN22" s="21">
        <v>1.6E-2</v>
      </c>
      <c r="AO22" s="21">
        <v>1.6359999999999999</v>
      </c>
      <c r="AP22" s="19">
        <f t="shared" si="24"/>
        <v>1.0579339646017605</v>
      </c>
      <c r="AQ22" s="19">
        <f t="shared" si="25"/>
        <v>2.9533851099233583</v>
      </c>
      <c r="AR22" s="19">
        <f t="shared" si="26"/>
        <v>17.72031065954015</v>
      </c>
      <c r="AS22" s="19">
        <f t="shared" si="27"/>
        <v>20.673695769463507</v>
      </c>
      <c r="AT22" s="36">
        <f t="shared" si="28"/>
        <v>0.10600945183450053</v>
      </c>
      <c r="AU22" s="17">
        <f t="shared" si="55"/>
        <v>150.74882794865275</v>
      </c>
      <c r="AV22" s="76">
        <f t="shared" si="30"/>
        <v>0.11754857998349379</v>
      </c>
      <c r="AW22" s="27">
        <v>1.2702</v>
      </c>
      <c r="AX22" s="21">
        <v>1.4E-2</v>
      </c>
      <c r="AY22" s="21">
        <v>1.6319999999999999</v>
      </c>
      <c r="AZ22" s="19">
        <f t="shared" si="31"/>
        <v>1.0553473289914872</v>
      </c>
      <c r="BA22" s="19">
        <f t="shared" si="32"/>
        <v>2.5072998840125535</v>
      </c>
      <c r="BB22" s="19">
        <f t="shared" si="33"/>
        <v>20.058399072100428</v>
      </c>
      <c r="BC22" s="19">
        <f t="shared" si="34"/>
        <v>22.565698956112982</v>
      </c>
      <c r="BD22" s="36">
        <f t="shared" si="35"/>
        <v>0.12307365224905806</v>
      </c>
      <c r="BE22" s="17">
        <f t="shared" si="56"/>
        <v>142.30779396048695</v>
      </c>
      <c r="BF22" s="76">
        <f t="shared" si="37"/>
        <v>0.14095081171499169</v>
      </c>
      <c r="BG22" s="27">
        <v>1.1946000000000001</v>
      </c>
      <c r="BH22" s="21">
        <v>1.4E-2</v>
      </c>
      <c r="BI22" s="21">
        <v>1.6240000000000001</v>
      </c>
      <c r="BJ22" s="19">
        <f t="shared" si="38"/>
        <v>1.0501740577709406</v>
      </c>
      <c r="BK22" s="19">
        <f t="shared" si="39"/>
        <v>2.1960328157356583</v>
      </c>
      <c r="BL22" s="19">
        <f t="shared" si="40"/>
        <v>21.960328157356582</v>
      </c>
      <c r="BM22" s="19">
        <f t="shared" si="41"/>
        <v>24.156360973092241</v>
      </c>
      <c r="BN22" s="36">
        <f t="shared" si="42"/>
        <v>0.15233750647381517</v>
      </c>
      <c r="BO22" s="17">
        <f t="shared" si="57"/>
        <v>136.23024948900758</v>
      </c>
      <c r="BP22" s="76">
        <f t="shared" si="44"/>
        <v>0.16120008764373994</v>
      </c>
      <c r="BQ22" s="27">
        <v>1.1444000000000001</v>
      </c>
      <c r="BR22" s="21">
        <v>1.7000000000000001E-2</v>
      </c>
      <c r="BS22" s="21">
        <v>1.613</v>
      </c>
      <c r="BT22" s="19">
        <f t="shared" si="45"/>
        <v>1.0430608098426892</v>
      </c>
      <c r="BU22" s="19">
        <f t="shared" si="46"/>
        <v>1.9881364516138038</v>
      </c>
      <c r="BV22" s="19">
        <f t="shared" si="47"/>
        <v>23.857637419365645</v>
      </c>
      <c r="BW22" s="19">
        <f t="shared" si="48"/>
        <v>25.84577387097945</v>
      </c>
      <c r="BX22" s="36">
        <f t="shared" si="49"/>
        <v>0.21898060903742914</v>
      </c>
      <c r="BY22" s="17">
        <f t="shared" si="50"/>
        <v>132.19463133466542</v>
      </c>
      <c r="BZ22" s="76">
        <f t="shared" si="51"/>
        <v>0.1804735727804814</v>
      </c>
    </row>
    <row r="23" spans="2:78" ht="20.100000000000001" customHeight="1">
      <c r="B23" s="16"/>
      <c r="C23" s="16"/>
      <c r="D23" s="16"/>
      <c r="E23" s="38">
        <v>62</v>
      </c>
      <c r="F23" s="20">
        <f t="shared" si="0"/>
        <v>1.2345999999999999</v>
      </c>
      <c r="G23" s="21">
        <f t="shared" si="1"/>
        <v>8.9804846019217042</v>
      </c>
      <c r="H23" s="30">
        <f t="shared" si="2"/>
        <v>110418.45070422534</v>
      </c>
      <c r="I23" s="19">
        <v>1.7985</v>
      </c>
      <c r="J23" s="19">
        <v>3.1E-2</v>
      </c>
      <c r="K23" s="19">
        <v>1.6559999999999999</v>
      </c>
      <c r="L23" s="19">
        <f t="shared" si="3"/>
        <v>1.0708671426531267</v>
      </c>
      <c r="M23" s="19">
        <f t="shared" si="4"/>
        <v>5.1756309843987305</v>
      </c>
      <c r="N23" s="19">
        <f t="shared" si="5"/>
        <v>0</v>
      </c>
      <c r="O23" s="19">
        <f t="shared" si="6"/>
        <v>5.1756309843987305</v>
      </c>
      <c r="P23" s="36">
        <f t="shared" si="7"/>
        <v>0</v>
      </c>
      <c r="Q23" s="17">
        <f t="shared" si="52"/>
        <v>203.9680503452071</v>
      </c>
      <c r="R23" s="76">
        <f t="shared" si="9"/>
        <v>0</v>
      </c>
      <c r="S23" s="27">
        <v>1.6297999999999999</v>
      </c>
      <c r="T23" s="21">
        <v>2.3E-2</v>
      </c>
      <c r="U23" s="21">
        <v>1.6559999999999999</v>
      </c>
      <c r="V23" s="19">
        <f t="shared" si="10"/>
        <v>1.0708671426531267</v>
      </c>
      <c r="W23" s="19">
        <f t="shared" si="11"/>
        <v>4.2502164394625019</v>
      </c>
      <c r="X23" s="19">
        <f t="shared" si="12"/>
        <v>8.5004328789250039</v>
      </c>
      <c r="Y23" s="19">
        <f t="shared" si="13"/>
        <v>12.750649318387506</v>
      </c>
      <c r="Z23" s="36">
        <f t="shared" si="14"/>
        <v>5.2045747892318826E-2</v>
      </c>
      <c r="AA23" s="17">
        <f t="shared" si="53"/>
        <v>188.99767397225233</v>
      </c>
      <c r="AB23" s="76">
        <f t="shared" si="16"/>
        <v>4.4976388863775085E-2</v>
      </c>
      <c r="AC23" s="27">
        <v>1.4796</v>
      </c>
      <c r="AD23" s="21">
        <v>3.1E-2</v>
      </c>
      <c r="AE23" s="21">
        <v>1.657</v>
      </c>
      <c r="AF23" s="19">
        <f t="shared" si="17"/>
        <v>1.0715138015556951</v>
      </c>
      <c r="AG23" s="19">
        <f t="shared" si="18"/>
        <v>3.5071586901532998</v>
      </c>
      <c r="AH23" s="19">
        <f t="shared" si="19"/>
        <v>14.028634760613199</v>
      </c>
      <c r="AI23" s="19">
        <f t="shared" si="20"/>
        <v>17.535793450766498</v>
      </c>
      <c r="AJ23" s="36">
        <f t="shared" si="21"/>
        <v>0.14046672571181196</v>
      </c>
      <c r="AK23" s="17">
        <f t="shared" si="54"/>
        <v>175.66898084114507</v>
      </c>
      <c r="AL23" s="76">
        <f t="shared" si="23"/>
        <v>7.9858348886870878E-2</v>
      </c>
      <c r="AM23" s="27">
        <v>1.3579000000000001</v>
      </c>
      <c r="AN23" s="21">
        <v>1.7000000000000001E-2</v>
      </c>
      <c r="AO23" s="21">
        <v>1.655</v>
      </c>
      <c r="AP23" s="19">
        <f t="shared" si="24"/>
        <v>1.0702204837505584</v>
      </c>
      <c r="AQ23" s="19">
        <f t="shared" si="25"/>
        <v>2.9468180937452555</v>
      </c>
      <c r="AR23" s="19">
        <f t="shared" si="26"/>
        <v>17.680908562471533</v>
      </c>
      <c r="AS23" s="19">
        <f t="shared" si="27"/>
        <v>20.627726656216787</v>
      </c>
      <c r="AT23" s="36">
        <f t="shared" si="28"/>
        <v>0.11526645191574354</v>
      </c>
      <c r="AU23" s="17">
        <f t="shared" si="55"/>
        <v>164.86936729882976</v>
      </c>
      <c r="AV23" s="76">
        <f t="shared" si="30"/>
        <v>0.1072419264545636</v>
      </c>
      <c r="AW23" s="27">
        <v>1.2674000000000001</v>
      </c>
      <c r="AX23" s="21">
        <v>0.01</v>
      </c>
      <c r="AY23" s="21">
        <v>1.65</v>
      </c>
      <c r="AZ23" s="19">
        <f t="shared" si="31"/>
        <v>1.0669871892377167</v>
      </c>
      <c r="BA23" s="19">
        <f t="shared" si="32"/>
        <v>2.5516261772327113</v>
      </c>
      <c r="BB23" s="19">
        <f t="shared" si="33"/>
        <v>20.413009417861691</v>
      </c>
      <c r="BC23" s="19">
        <f t="shared" si="34"/>
        <v>22.964635595094403</v>
      </c>
      <c r="BD23" s="36">
        <f t="shared" si="35"/>
        <v>8.985963134244293E-2</v>
      </c>
      <c r="BE23" s="17">
        <f t="shared" si="56"/>
        <v>156.83843035898153</v>
      </c>
      <c r="BF23" s="76">
        <f t="shared" si="37"/>
        <v>0.13015310961184148</v>
      </c>
      <c r="BG23" s="27">
        <v>1.2000999999999999</v>
      </c>
      <c r="BH23" s="21">
        <v>1.2E-2</v>
      </c>
      <c r="BI23" s="21">
        <v>1.641</v>
      </c>
      <c r="BJ23" s="19">
        <f t="shared" si="38"/>
        <v>1.061167259114602</v>
      </c>
      <c r="BK23" s="19">
        <f t="shared" si="39"/>
        <v>2.2629439048014808</v>
      </c>
      <c r="BL23" s="19">
        <f t="shared" si="40"/>
        <v>22.629439048014806</v>
      </c>
      <c r="BM23" s="19">
        <f t="shared" si="41"/>
        <v>24.892382952816288</v>
      </c>
      <c r="BN23" s="36">
        <f t="shared" si="42"/>
        <v>0.13332302694714548</v>
      </c>
      <c r="BO23" s="17">
        <f t="shared" si="57"/>
        <v>150.86625294404462</v>
      </c>
      <c r="BP23" s="76">
        <f t="shared" si="44"/>
        <v>0.14999669313990271</v>
      </c>
      <c r="BQ23" s="27">
        <v>1.141</v>
      </c>
      <c r="BR23" s="21">
        <v>1.4E-2</v>
      </c>
      <c r="BS23" s="21">
        <v>1.6339999999999999</v>
      </c>
      <c r="BT23" s="19">
        <f t="shared" si="45"/>
        <v>1.0566406467966238</v>
      </c>
      <c r="BU23" s="19">
        <f t="shared" si="46"/>
        <v>2.0281363465048794</v>
      </c>
      <c r="BV23" s="19">
        <f t="shared" si="47"/>
        <v>24.337636158058555</v>
      </c>
      <c r="BW23" s="19">
        <f t="shared" si="48"/>
        <v>26.365772504563434</v>
      </c>
      <c r="BX23" s="36">
        <f t="shared" si="49"/>
        <v>0.18506323228912447</v>
      </c>
      <c r="BY23" s="17">
        <f t="shared" si="50"/>
        <v>145.62174053360226</v>
      </c>
      <c r="BZ23" s="76">
        <f t="shared" si="51"/>
        <v>0.16712913929525955</v>
      </c>
    </row>
    <row r="24" spans="2:78" ht="20.100000000000001" customHeight="1" thickBot="1">
      <c r="B24" s="16"/>
      <c r="C24" s="16"/>
      <c r="D24" s="18"/>
      <c r="E24" s="38">
        <v>64</v>
      </c>
      <c r="F24" s="24">
        <f t="shared" si="0"/>
        <v>1.2746</v>
      </c>
      <c r="G24" s="25">
        <f t="shared" si="1"/>
        <v>9.2714447380604295</v>
      </c>
      <c r="H24" s="31">
        <f t="shared" si="2"/>
        <v>113995.91549295773</v>
      </c>
      <c r="I24" s="19">
        <v>1.7644</v>
      </c>
      <c r="J24" s="19">
        <v>2.5999999999999999E-2</v>
      </c>
      <c r="K24" s="19">
        <v>1.675</v>
      </c>
      <c r="L24" s="35">
        <f t="shared" si="3"/>
        <v>1.0831536618019246</v>
      </c>
      <c r="M24" s="35">
        <f t="shared" si="4"/>
        <v>5.0961884108550564</v>
      </c>
      <c r="N24" s="35">
        <f t="shared" si="5"/>
        <v>0</v>
      </c>
      <c r="O24" s="35">
        <f t="shared" si="6"/>
        <v>5.0961884108550564</v>
      </c>
      <c r="P24" s="37">
        <f t="shared" si="7"/>
        <v>0</v>
      </c>
      <c r="Q24" s="17">
        <f t="shared" si="52"/>
        <v>221.11270995340138</v>
      </c>
      <c r="R24" s="76">
        <f t="shared" si="9"/>
        <v>0</v>
      </c>
      <c r="S24" s="28">
        <v>1.5759000000000001</v>
      </c>
      <c r="T24" s="25">
        <v>2.1999999999999999E-2</v>
      </c>
      <c r="U24" s="25">
        <v>1.6779999999999999</v>
      </c>
      <c r="V24" s="35">
        <f t="shared" si="10"/>
        <v>1.0850936385096295</v>
      </c>
      <c r="W24" s="35">
        <f t="shared" si="11"/>
        <v>4.0800264540043747</v>
      </c>
      <c r="X24" s="35">
        <f t="shared" si="12"/>
        <v>8.1600529080087494</v>
      </c>
      <c r="Y24" s="35">
        <f t="shared" si="13"/>
        <v>12.240079362013123</v>
      </c>
      <c r="Z24" s="37">
        <f t="shared" si="14"/>
        <v>5.1114409336730303E-2</v>
      </c>
      <c r="AA24" s="17">
        <f t="shared" si="53"/>
        <v>202.70618026508831</v>
      </c>
      <c r="AB24" s="76">
        <f t="shared" si="16"/>
        <v>4.0255570389306675E-2</v>
      </c>
      <c r="AC24" s="28">
        <v>1.4642999999999999</v>
      </c>
      <c r="AD24" s="25">
        <v>1.7999999999999999E-2</v>
      </c>
      <c r="AE24" s="25">
        <v>1.6719999999999999</v>
      </c>
      <c r="AF24" s="35">
        <f t="shared" si="17"/>
        <v>1.0812136850942198</v>
      </c>
      <c r="AG24" s="35">
        <f t="shared" si="18"/>
        <v>3.4974734462536965</v>
      </c>
      <c r="AH24" s="35">
        <f t="shared" si="19"/>
        <v>13.989893785014786</v>
      </c>
      <c r="AI24" s="35">
        <f t="shared" si="20"/>
        <v>17.487367231268482</v>
      </c>
      <c r="AJ24" s="37">
        <f t="shared" si="21"/>
        <v>8.3044676901432038E-2</v>
      </c>
      <c r="AK24" s="17">
        <f t="shared" si="54"/>
        <v>191.80873351062812</v>
      </c>
      <c r="AL24" s="76">
        <f t="shared" si="23"/>
        <v>7.2936688173479897E-2</v>
      </c>
      <c r="AM24" s="28">
        <v>1.3491</v>
      </c>
      <c r="AN24" s="25">
        <v>1.4999999999999999E-2</v>
      </c>
      <c r="AO24" s="25">
        <v>1.6719999999999999</v>
      </c>
      <c r="AP24" s="35">
        <f t="shared" si="24"/>
        <v>1.0812136850942198</v>
      </c>
      <c r="AQ24" s="35">
        <f t="shared" si="25"/>
        <v>2.968811240859627</v>
      </c>
      <c r="AR24" s="35">
        <f t="shared" si="26"/>
        <v>17.812867445157764</v>
      </c>
      <c r="AS24" s="35">
        <f t="shared" si="27"/>
        <v>20.78167868601739</v>
      </c>
      <c r="AT24" s="37">
        <f t="shared" si="28"/>
        <v>0.10380584612679006</v>
      </c>
      <c r="AU24" s="17">
        <f t="shared" si="55"/>
        <v>180.55975621570153</v>
      </c>
      <c r="AV24" s="76">
        <f t="shared" si="30"/>
        <v>9.8653586039837329E-2</v>
      </c>
      <c r="AW24" s="28">
        <v>1.2648999999999999</v>
      </c>
      <c r="AX24" s="25">
        <v>1.6E-2</v>
      </c>
      <c r="AY24" s="25">
        <v>1.6679999999999999</v>
      </c>
      <c r="AZ24" s="35">
        <f t="shared" si="31"/>
        <v>1.0786270494839465</v>
      </c>
      <c r="BA24" s="35">
        <f t="shared" si="32"/>
        <v>2.597324622882951</v>
      </c>
      <c r="BB24" s="35">
        <f t="shared" si="33"/>
        <v>20.778596983063608</v>
      </c>
      <c r="BC24" s="35">
        <f t="shared" si="34"/>
        <v>23.375921605946559</v>
      </c>
      <c r="BD24" s="37">
        <f t="shared" si="35"/>
        <v>0.14692943864953356</v>
      </c>
      <c r="BE24" s="17">
        <f t="shared" si="56"/>
        <v>172.33784746368048</v>
      </c>
      <c r="BF24" s="76">
        <f t="shared" si="37"/>
        <v>0.12056897129020144</v>
      </c>
      <c r="BG24" s="28">
        <v>1.1920999999999999</v>
      </c>
      <c r="BH24" s="25">
        <v>1.4E-2</v>
      </c>
      <c r="BI24" s="25">
        <v>1.6619999999999999</v>
      </c>
      <c r="BJ24" s="35">
        <f t="shared" si="38"/>
        <v>1.0747470960685366</v>
      </c>
      <c r="BK24" s="35">
        <f t="shared" si="39"/>
        <v>2.2903885809786821</v>
      </c>
      <c r="BL24" s="35">
        <f t="shared" si="40"/>
        <v>22.903885809786821</v>
      </c>
      <c r="BM24" s="35">
        <f t="shared" si="41"/>
        <v>25.194274390765504</v>
      </c>
      <c r="BN24" s="37">
        <f t="shared" si="42"/>
        <v>0.15955000850552103</v>
      </c>
      <c r="BO24" s="17">
        <f t="shared" si="57"/>
        <v>165.22911875646992</v>
      </c>
      <c r="BP24" s="76">
        <f t="shared" si="44"/>
        <v>0.13861894309044101</v>
      </c>
      <c r="BQ24" s="28">
        <v>1.1384000000000001</v>
      </c>
      <c r="BR24" s="25">
        <v>1.4999999999999999E-2</v>
      </c>
      <c r="BS24" s="25">
        <v>1.655</v>
      </c>
      <c r="BT24" s="35">
        <f t="shared" si="45"/>
        <v>1.0702204837505584</v>
      </c>
      <c r="BU24" s="35">
        <f t="shared" si="46"/>
        <v>2.0711307912372563</v>
      </c>
      <c r="BV24" s="35">
        <f t="shared" si="47"/>
        <v>24.853569494847076</v>
      </c>
      <c r="BW24" s="35">
        <f t="shared" si="48"/>
        <v>26.924700286084331</v>
      </c>
      <c r="BX24" s="37">
        <f t="shared" si="49"/>
        <v>0.20341138573366507</v>
      </c>
      <c r="BY24" s="17">
        <f t="shared" si="50"/>
        <v>159.98545486117862</v>
      </c>
      <c r="BZ24" s="76">
        <f t="shared" si="51"/>
        <v>0.15534893166639949</v>
      </c>
    </row>
    <row r="25" spans="2:78" ht="20.100000000000001" customHeight="1">
      <c r="B25" s="16"/>
      <c r="C25" s="16"/>
      <c r="D25" s="18"/>
      <c r="E25" s="38">
        <v>66</v>
      </c>
      <c r="F25" s="20">
        <f>0.02*E25-0.0054</f>
        <v>1.3146</v>
      </c>
      <c r="G25" s="20">
        <f t="shared" si="1"/>
        <v>9.5624048741991512</v>
      </c>
      <c r="H25" s="29">
        <f t="shared" si="2"/>
        <v>117573.38028169014</v>
      </c>
      <c r="I25" s="19">
        <v>1.6465000000000001</v>
      </c>
      <c r="J25" s="19">
        <v>0.04</v>
      </c>
      <c r="K25" s="19">
        <v>1.702</v>
      </c>
      <c r="L25" s="19">
        <f t="shared" si="3"/>
        <v>1.1006134521712692</v>
      </c>
      <c r="M25" s="19">
        <f>4*PI()^2*$C$13*SQRT($C$11*$C$2)*($C$7*I25*K25)^2</f>
        <v>4.5820976103660547</v>
      </c>
      <c r="N25" s="19">
        <f>4*PI()^2*N$1*SQRT($C$11*$C$2)*($C$7*I25*K25)^2</f>
        <v>0</v>
      </c>
      <c r="O25" s="19">
        <f>M25+N25</f>
        <v>4.5820976103660547</v>
      </c>
      <c r="P25" s="36">
        <f>2*PI()^2*N$1*2*SQRT($C$2*$C$11)*J25*$C$7^2*K25^2/SQRT(2)</f>
        <v>0</v>
      </c>
      <c r="Q25" s="17">
        <f t="shared" si="52"/>
        <v>229.95909738487248</v>
      </c>
      <c r="R25" s="76">
        <f t="shared" si="9"/>
        <v>0</v>
      </c>
      <c r="S25" s="22">
        <v>1.6761999999999999</v>
      </c>
      <c r="T25" s="19">
        <v>8.5000000000000006E-2</v>
      </c>
      <c r="U25" s="19">
        <v>1.448</v>
      </c>
      <c r="V25" s="19">
        <f t="shared" si="10"/>
        <v>0.93636209091891753</v>
      </c>
      <c r="W25" s="19">
        <f>4*PI()^2*$C$13*SQRT($C$11*$C$2)*($C$7*S25*U25)^2</f>
        <v>3.4372454939573434</v>
      </c>
      <c r="X25" s="19">
        <f>4*PI()^2*X$1*SQRT($C$11*$C$2)*($C$7*S25*U25)^2</f>
        <v>6.8744909879146867</v>
      </c>
      <c r="Y25" s="19">
        <f>W25+X25</f>
        <v>10.31173648187203</v>
      </c>
      <c r="Z25" s="36">
        <f>2*PI()^2*X$1*2*SQRT($C$2*$C$11)*T25*$C$7^2*U25^2/SQRT(2)</f>
        <v>0.14705940422689773</v>
      </c>
      <c r="AA25" s="17">
        <f t="shared" si="53"/>
        <v>233.14092137384549</v>
      </c>
      <c r="AB25" s="76">
        <f t="shared" si="16"/>
        <v>2.9486419404216566E-2</v>
      </c>
      <c r="AC25" s="26">
        <v>1.4111</v>
      </c>
      <c r="AD25" s="20">
        <v>1.4999999999999999E-2</v>
      </c>
      <c r="AE25" s="20">
        <v>1.698</v>
      </c>
      <c r="AF25" s="19">
        <f t="shared" si="17"/>
        <v>1.0980268165609959</v>
      </c>
      <c r="AG25" s="19">
        <f>4*PI()^2*$C$13*SQRT($C$11*$C$2)*($C$7*AC25*AE25)^2</f>
        <v>3.3497524272053867</v>
      </c>
      <c r="AH25" s="19">
        <f>4*PI()^2*AH$1*SQRT($C$11*$C$2)*($C$7*AC25*AE25)^2</f>
        <v>13.399009708821547</v>
      </c>
      <c r="AI25" s="19">
        <f>AG25+AH25</f>
        <v>16.748762136026933</v>
      </c>
      <c r="AJ25" s="36">
        <f>2*PI()^2*AH$1*2*SQRT($C$2*$C$11)*AD25*$C$7^2*AE25^2/SQRT(2)</f>
        <v>7.1372905929767708E-2</v>
      </c>
      <c r="AK25" s="17">
        <f t="shared" si="54"/>
        <v>204.7401961389377</v>
      </c>
      <c r="AL25" s="76">
        <f t="shared" si="23"/>
        <v>6.5443962453415411E-2</v>
      </c>
      <c r="AM25" s="26">
        <v>1.3106</v>
      </c>
      <c r="AN25" s="20">
        <v>1.6E-2</v>
      </c>
      <c r="AO25" s="20">
        <v>1.6950000000000001</v>
      </c>
      <c r="AP25" s="19">
        <f t="shared" si="24"/>
        <v>1.096086839853291</v>
      </c>
      <c r="AQ25" s="19">
        <f>4*PI()^2*$C$13*SQRT($C$11*$C$2)*($C$7*AM25*AO25)^2</f>
        <v>2.8793965983913603</v>
      </c>
      <c r="AR25" s="19">
        <f>4*PI()^2*AR$1*SQRT($C$11*$C$2)*($C$7*AM25*AO25)^2</f>
        <v>17.27637959034816</v>
      </c>
      <c r="AS25" s="19">
        <f>AQ25+AR25</f>
        <v>20.155776188739519</v>
      </c>
      <c r="AT25" s="36">
        <f>2*PI()^2*AR$1*2*SQRT($C$2*$C$11)*AN25*$C$7^2*AO25^2/SQRT(2)</f>
        <v>0.11379348422594913</v>
      </c>
      <c r="AU25" s="17">
        <f t="shared" si="55"/>
        <v>193.97341799443282</v>
      </c>
      <c r="AV25" s="76">
        <f t="shared" si="30"/>
        <v>8.9065706883837067E-2</v>
      </c>
      <c r="AW25" s="26">
        <v>1.2378</v>
      </c>
      <c r="AX25" s="20">
        <v>0.02</v>
      </c>
      <c r="AY25" s="20">
        <v>1.6919999999999999</v>
      </c>
      <c r="AZ25" s="19">
        <f t="shared" si="31"/>
        <v>1.094146863145586</v>
      </c>
      <c r="BA25" s="19">
        <f>4*PI()^2*$C$13*SQRT($C$11*$C$2)*($C$7*AW25*AY25)^2</f>
        <v>2.5593131554795661</v>
      </c>
      <c r="BB25" s="19">
        <f>4*PI()^2*BB$1*SQRT($C$11*$C$2)*($C$7*AW25*AY25)^2</f>
        <v>20.474505243836528</v>
      </c>
      <c r="BC25" s="19">
        <f>BA25+BB25</f>
        <v>23.033818399316093</v>
      </c>
      <c r="BD25" s="36">
        <f>2*PI()^2*BB$1*2*SQRT($C$2*$C$11)*AX25*$C$7^2*AY25^2/SQRT(2)</f>
        <v>0.18898505316697997</v>
      </c>
      <c r="BE25" s="17">
        <f t="shared" si="56"/>
        <v>186.17419959721937</v>
      </c>
      <c r="BF25" s="76">
        <f t="shared" si="37"/>
        <v>0.10997498734052476</v>
      </c>
      <c r="BG25" s="22">
        <v>1.1726000000000001</v>
      </c>
      <c r="BH25" s="20">
        <v>1.7000000000000001E-2</v>
      </c>
      <c r="BI25" s="20">
        <v>1.6879999999999999</v>
      </c>
      <c r="BJ25" s="19">
        <f t="shared" si="38"/>
        <v>1.0915602275353127</v>
      </c>
      <c r="BK25" s="19">
        <f>4*PI()^2*$C$13*SQRT($C$11*$C$2)*($C$7*BG25*BI25)^2</f>
        <v>2.285948380208136</v>
      </c>
      <c r="BL25" s="19">
        <f>4*PI()^2*BL$1*SQRT($C$11*$C$2)*($C$7*BG25*BI25)^2</f>
        <v>22.859483802081357</v>
      </c>
      <c r="BM25" s="19">
        <f>BK25+BL25</f>
        <v>25.145432182289493</v>
      </c>
      <c r="BN25" s="36">
        <f>2*PI()^2*BL$1*2*SQRT($C$2*$C$11)*BH25*$C$7^2*BI25^2/SQRT(2)</f>
        <v>0.19984834820627309</v>
      </c>
      <c r="BO25" s="17">
        <f t="shared" si="57"/>
        <v>179.18918531839634</v>
      </c>
      <c r="BP25" s="76">
        <f t="shared" si="44"/>
        <v>0.12757178264672039</v>
      </c>
      <c r="BQ25" s="26">
        <v>1.1111</v>
      </c>
      <c r="BR25" s="20">
        <v>2.1000000000000001E-2</v>
      </c>
      <c r="BS25" s="20">
        <v>1.6839999999999999</v>
      </c>
      <c r="BT25" s="19">
        <f t="shared" si="45"/>
        <v>1.0889735919250394</v>
      </c>
      <c r="BU25" s="19">
        <f>4*PI()^2*$C$13*SQRT($C$11*$C$2)*($C$7*BQ25*BS25)^2</f>
        <v>2.0427359140843158</v>
      </c>
      <c r="BV25" s="19">
        <f>4*PI()^2*BV$1*SQRT($C$11*$C$2)*($C$7*BQ25*BS25)^2</f>
        <v>24.512830969011787</v>
      </c>
      <c r="BW25" s="19">
        <f>BU25+BV25</f>
        <v>26.555566883096102</v>
      </c>
      <c r="BX25" s="36">
        <f>2*PI()^2*BV$1*2*SQRT($C$2*$C$11)*BR25*$C$7^2*BS25^2/SQRT(2)</f>
        <v>0.29484344180194777</v>
      </c>
      <c r="BY25" s="17">
        <f t="shared" si="50"/>
        <v>172.60055988668438</v>
      </c>
      <c r="BZ25" s="76">
        <f t="shared" si="51"/>
        <v>0.14202057620847197</v>
      </c>
    </row>
    <row r="26" spans="2:78" ht="20.100000000000001" customHeight="1">
      <c r="B26" s="16"/>
      <c r="C26" s="16"/>
      <c r="D26" s="18"/>
      <c r="E26" s="41"/>
      <c r="F26" s="8"/>
      <c r="G26" s="17"/>
      <c r="H26" s="42"/>
      <c r="I26" s="17"/>
      <c r="J26" s="17"/>
      <c r="K26" s="17"/>
      <c r="L26" s="3"/>
      <c r="M26" s="3"/>
      <c r="N26" s="3"/>
      <c r="O26" s="3"/>
      <c r="P26" s="17"/>
      <c r="Q26" s="17"/>
      <c r="R26" s="76"/>
      <c r="S26" s="17"/>
      <c r="T26" s="17"/>
      <c r="U26" s="17"/>
      <c r="V26" s="3"/>
      <c r="W26" s="3"/>
      <c r="X26" s="3"/>
      <c r="Y26" s="3"/>
      <c r="Z26" s="17"/>
      <c r="AA26" s="17"/>
      <c r="AB26" s="76"/>
      <c r="AC26" s="17"/>
      <c r="AD26" s="17"/>
      <c r="AE26" s="17"/>
      <c r="AF26" s="3"/>
      <c r="AG26" s="3"/>
      <c r="AH26" s="3"/>
      <c r="AI26" s="3"/>
      <c r="AJ26" s="17"/>
      <c r="AK26" s="17"/>
      <c r="AL26" s="76"/>
      <c r="AM26" s="17"/>
      <c r="AN26" s="17"/>
      <c r="AO26" s="17"/>
      <c r="AP26" s="3"/>
      <c r="AQ26" s="3"/>
      <c r="AR26" s="3"/>
      <c r="AS26" s="3"/>
      <c r="AT26" s="17"/>
      <c r="AU26" s="17"/>
      <c r="AV26" s="76"/>
      <c r="AW26" s="17"/>
      <c r="AX26" s="17"/>
      <c r="AY26" s="17"/>
      <c r="AZ26" s="3"/>
      <c r="BA26" s="3"/>
      <c r="BB26" s="3"/>
      <c r="BC26" s="3"/>
      <c r="BD26" s="17"/>
      <c r="BE26" s="17"/>
      <c r="BF26" s="76"/>
      <c r="BG26" s="17"/>
      <c r="BH26" s="17"/>
      <c r="BI26" s="17"/>
      <c r="BJ26" s="3"/>
      <c r="BK26" s="3"/>
      <c r="BL26" s="3"/>
      <c r="BM26" s="3"/>
      <c r="BN26" s="17"/>
      <c r="BO26" s="17"/>
      <c r="BP26" s="76"/>
      <c r="BQ26" s="17"/>
      <c r="BR26" s="17"/>
      <c r="BS26" s="17"/>
      <c r="BT26" s="3"/>
      <c r="BU26" s="3"/>
      <c r="BV26" s="3"/>
      <c r="BW26" s="3"/>
      <c r="BX26" s="17"/>
      <c r="BY26" s="17"/>
      <c r="BZ26" s="76"/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S27" s="17"/>
      <c r="T27" s="17"/>
      <c r="U27" s="17"/>
      <c r="V27" s="3"/>
      <c r="W27" s="3"/>
      <c r="X27" s="3"/>
      <c r="Y27" s="3"/>
      <c r="Z27" s="17"/>
      <c r="AC27" s="17"/>
      <c r="AD27" s="17"/>
      <c r="AE27" s="17"/>
      <c r="AF27" s="3"/>
      <c r="AG27" s="3"/>
      <c r="AH27" s="3"/>
      <c r="AI27" s="3"/>
      <c r="AJ27" s="17"/>
      <c r="AM27" s="17"/>
      <c r="AN27" s="17"/>
      <c r="AO27" s="17"/>
      <c r="AP27" s="3"/>
      <c r="AQ27" s="3"/>
      <c r="AR27" s="3"/>
      <c r="AS27" s="3"/>
      <c r="AT27" s="17"/>
      <c r="AW27" s="17"/>
      <c r="AX27" s="17"/>
      <c r="AY27" s="17"/>
      <c r="AZ27" s="3"/>
      <c r="BA27" s="3"/>
      <c r="BB27" s="3"/>
      <c r="BC27" s="3"/>
      <c r="BD27" s="17"/>
      <c r="BG27" s="17"/>
      <c r="BH27" s="17"/>
      <c r="BI27" s="17"/>
      <c r="BJ27" s="3"/>
      <c r="BK27" s="3"/>
      <c r="BL27" s="3"/>
      <c r="BM27" s="3"/>
      <c r="BN27" s="17"/>
      <c r="BQ27" s="17"/>
      <c r="BR27" s="17"/>
      <c r="BS27" s="17"/>
      <c r="BT27" s="3"/>
      <c r="BU27" s="3"/>
      <c r="BV27" s="3"/>
      <c r="BW27" s="3"/>
      <c r="BX27" s="17"/>
    </row>
    <row r="28" spans="2:78" ht="20.100000000000001" customHeight="1" thickBot="1">
      <c r="B28" s="16"/>
      <c r="C28" s="16"/>
      <c r="D28" s="18"/>
    </row>
    <row r="29" spans="2:78" ht="20.100000000000001" customHeight="1">
      <c r="B29" s="16"/>
      <c r="C29" s="16"/>
      <c r="D29" s="18"/>
      <c r="E29" s="84" t="s">
        <v>19</v>
      </c>
      <c r="F29" s="85"/>
      <c r="G29" s="85"/>
      <c r="H29" s="86"/>
      <c r="I29" s="81" t="s">
        <v>21</v>
      </c>
      <c r="J29" s="82"/>
      <c r="K29" s="82"/>
      <c r="L29" s="82"/>
      <c r="M29" s="83"/>
      <c r="N29" s="79">
        <v>0</v>
      </c>
      <c r="O29" s="80"/>
      <c r="P29" s="32"/>
      <c r="S29" s="81" t="s">
        <v>21</v>
      </c>
      <c r="T29" s="82"/>
      <c r="U29" s="82"/>
      <c r="V29" s="82"/>
      <c r="W29" s="83"/>
      <c r="X29" s="79">
        <v>0.04</v>
      </c>
      <c r="Y29" s="80"/>
      <c r="Z29" s="32"/>
      <c r="AC29" s="81" t="s">
        <v>21</v>
      </c>
      <c r="AD29" s="82"/>
      <c r="AE29" s="82"/>
      <c r="AF29" s="82"/>
      <c r="AG29" s="83"/>
      <c r="AH29" s="79">
        <v>0.08</v>
      </c>
      <c r="AI29" s="80"/>
      <c r="AJ29" s="32"/>
      <c r="AM29" s="81" t="s">
        <v>21</v>
      </c>
      <c r="AN29" s="82"/>
      <c r="AO29" s="82"/>
      <c r="AP29" s="82"/>
      <c r="AQ29" s="83"/>
      <c r="AR29" s="79">
        <v>0.12</v>
      </c>
      <c r="AS29" s="80"/>
      <c r="AT29" s="32"/>
      <c r="AW29" s="81" t="s">
        <v>21</v>
      </c>
      <c r="AX29" s="82"/>
      <c r="AY29" s="82"/>
      <c r="AZ29" s="82"/>
      <c r="BA29" s="83"/>
      <c r="BB29" s="79">
        <v>0.16</v>
      </c>
      <c r="BC29" s="80"/>
      <c r="BD29" s="32"/>
      <c r="BG29" s="81" t="s">
        <v>21</v>
      </c>
      <c r="BH29" s="82"/>
      <c r="BI29" s="82"/>
      <c r="BJ29" s="82"/>
      <c r="BK29" s="83"/>
      <c r="BL29" s="79">
        <v>0.2</v>
      </c>
      <c r="BM29" s="80"/>
      <c r="BN29" s="32"/>
      <c r="BQ29" s="81" t="s">
        <v>21</v>
      </c>
      <c r="BR29" s="82"/>
      <c r="BS29" s="82"/>
      <c r="BT29" s="82"/>
      <c r="BU29" s="83"/>
      <c r="BV29" s="79">
        <v>0.24</v>
      </c>
      <c r="BW29" s="80"/>
      <c r="BX29" s="32"/>
    </row>
    <row r="30" spans="2:78" ht="20.100000000000001" customHeight="1">
      <c r="B30" s="18"/>
      <c r="C30" s="18"/>
      <c r="D30" s="18"/>
      <c r="E30" s="22" t="s">
        <v>25</v>
      </c>
      <c r="F30" s="19" t="s">
        <v>27</v>
      </c>
      <c r="G30" s="39" t="s">
        <v>0</v>
      </c>
      <c r="H30" s="23" t="s">
        <v>28</v>
      </c>
      <c r="I30" s="22" t="s">
        <v>29</v>
      </c>
      <c r="J30" s="19" t="s">
        <v>23</v>
      </c>
      <c r="K30" s="19" t="s">
        <v>26</v>
      </c>
      <c r="L30" s="39" t="s">
        <v>18</v>
      </c>
      <c r="M30" s="19" t="s">
        <v>30</v>
      </c>
      <c r="N30" s="19" t="s">
        <v>31</v>
      </c>
      <c r="O30" s="19" t="s">
        <v>32</v>
      </c>
      <c r="P30" s="23" t="s">
        <v>20</v>
      </c>
      <c r="Q30" s="75" t="s">
        <v>67</v>
      </c>
      <c r="R30" s="75" t="s">
        <v>68</v>
      </c>
      <c r="S30" s="22" t="s">
        <v>9</v>
      </c>
      <c r="T30" s="19" t="s">
        <v>23</v>
      </c>
      <c r="U30" s="19" t="s">
        <v>26</v>
      </c>
      <c r="V30" s="39" t="s">
        <v>18</v>
      </c>
      <c r="W30" s="19" t="s">
        <v>30</v>
      </c>
      <c r="X30" s="19" t="s">
        <v>31</v>
      </c>
      <c r="Y30" s="19" t="s">
        <v>32</v>
      </c>
      <c r="Z30" s="23" t="s">
        <v>20</v>
      </c>
      <c r="AA30" s="75" t="s">
        <v>67</v>
      </c>
      <c r="AB30" s="75" t="s">
        <v>68</v>
      </c>
      <c r="AC30" s="22" t="s">
        <v>10</v>
      </c>
      <c r="AD30" s="19" t="s">
        <v>23</v>
      </c>
      <c r="AE30" s="19" t="s">
        <v>26</v>
      </c>
      <c r="AF30" s="39" t="s">
        <v>18</v>
      </c>
      <c r="AG30" s="19" t="s">
        <v>30</v>
      </c>
      <c r="AH30" s="19" t="s">
        <v>31</v>
      </c>
      <c r="AI30" s="19" t="s">
        <v>32</v>
      </c>
      <c r="AJ30" s="23" t="s">
        <v>20</v>
      </c>
      <c r="AK30" s="75" t="s">
        <v>67</v>
      </c>
      <c r="AL30" s="75" t="s">
        <v>68</v>
      </c>
      <c r="AM30" s="22" t="s">
        <v>11</v>
      </c>
      <c r="AN30" s="19" t="s">
        <v>23</v>
      </c>
      <c r="AO30" s="19" t="s">
        <v>26</v>
      </c>
      <c r="AP30" s="39" t="s">
        <v>18</v>
      </c>
      <c r="AQ30" s="19" t="s">
        <v>30</v>
      </c>
      <c r="AR30" s="19" t="s">
        <v>31</v>
      </c>
      <c r="AS30" s="19" t="s">
        <v>32</v>
      </c>
      <c r="AT30" s="23" t="s">
        <v>20</v>
      </c>
      <c r="AU30" s="75" t="s">
        <v>67</v>
      </c>
      <c r="AV30" s="75" t="s">
        <v>68</v>
      </c>
      <c r="AW30" s="22" t="s">
        <v>12</v>
      </c>
      <c r="AX30" s="19" t="s">
        <v>23</v>
      </c>
      <c r="AY30" s="19" t="s">
        <v>26</v>
      </c>
      <c r="AZ30" s="39" t="s">
        <v>18</v>
      </c>
      <c r="BA30" s="19" t="s">
        <v>30</v>
      </c>
      <c r="BB30" s="19" t="s">
        <v>31</v>
      </c>
      <c r="BC30" s="19" t="s">
        <v>32</v>
      </c>
      <c r="BD30" s="23" t="s">
        <v>20</v>
      </c>
      <c r="BE30" s="75" t="s">
        <v>67</v>
      </c>
      <c r="BF30" s="75" t="s">
        <v>68</v>
      </c>
      <c r="BG30" s="22" t="s">
        <v>13</v>
      </c>
      <c r="BH30" s="19" t="s">
        <v>23</v>
      </c>
      <c r="BI30" s="19" t="s">
        <v>26</v>
      </c>
      <c r="BJ30" s="39" t="s">
        <v>18</v>
      </c>
      <c r="BK30" s="19" t="s">
        <v>30</v>
      </c>
      <c r="BL30" s="19" t="s">
        <v>31</v>
      </c>
      <c r="BM30" s="19" t="s">
        <v>32</v>
      </c>
      <c r="BN30" s="23" t="s">
        <v>20</v>
      </c>
      <c r="BO30" s="75" t="s">
        <v>67</v>
      </c>
      <c r="BP30" s="75" t="s">
        <v>68</v>
      </c>
      <c r="BQ30" s="22" t="s">
        <v>14</v>
      </c>
      <c r="BR30" s="19" t="s">
        <v>23</v>
      </c>
      <c r="BS30" s="19" t="s">
        <v>26</v>
      </c>
      <c r="BT30" s="39" t="s">
        <v>18</v>
      </c>
      <c r="BU30" s="19" t="s">
        <v>30</v>
      </c>
      <c r="BV30" s="19" t="s">
        <v>31</v>
      </c>
      <c r="BW30" s="19" t="s">
        <v>32</v>
      </c>
      <c r="BX30" s="23" t="s">
        <v>20</v>
      </c>
      <c r="BY30" s="75" t="s">
        <v>67</v>
      </c>
      <c r="BZ30" s="75" t="s">
        <v>68</v>
      </c>
    </row>
    <row r="31" spans="2:78" ht="20.100000000000001" customHeight="1" thickBot="1">
      <c r="B31" s="40" t="s">
        <v>34</v>
      </c>
      <c r="C31" s="40"/>
      <c r="D31" s="2"/>
      <c r="E31" s="38">
        <v>22</v>
      </c>
      <c r="F31" s="20">
        <f t="shared" ref="F31:F53" si="58">0.02*E31-0.0054</f>
        <v>0.43459999999999999</v>
      </c>
      <c r="G31" s="20">
        <f t="shared" ref="G31:G53" si="59">F31/$C$14/$C$7</f>
        <v>3.1612818791472326</v>
      </c>
      <c r="H31" s="29">
        <f t="shared" ref="H31:H53" si="60">F31*$C$7/$C$5</f>
        <v>38869.15492957746</v>
      </c>
      <c r="I31" s="26">
        <v>0</v>
      </c>
      <c r="J31" s="20">
        <v>0</v>
      </c>
      <c r="K31" s="20">
        <v>0</v>
      </c>
      <c r="L31" s="19">
        <f t="shared" ref="L31:L53" si="61">K31/$C$14</f>
        <v>0</v>
      </c>
      <c r="M31" s="19">
        <f t="shared" ref="M31:M53" si="62">4*PI()^2*$C$13*SQRT($C$11*$C$2)*($C$7*I31*K31)^2</f>
        <v>0</v>
      </c>
      <c r="N31" s="19">
        <f t="shared" ref="N31:N53" si="63">4*PI()^2*N$1*SQRT($C$11*$C$2)*($C$7*I31*K31)^2</f>
        <v>0</v>
      </c>
      <c r="O31" s="19">
        <f t="shared" ref="O31:O53" si="64">M31+N31</f>
        <v>0</v>
      </c>
      <c r="P31" s="36">
        <f t="shared" ref="P31:P53" si="65">2*PI()^2*N$1*2*SQRT($C$2*$C$11)*J31*$C$7^2*K31^2/SQRT(2)</f>
        <v>0</v>
      </c>
      <c r="Q31" s="17">
        <f t="shared" ref="Q31:Q35" si="66">0.5926*0.5*$C$6*$F31^3*($C$7*I31*2+$C$7)*$C$8</f>
        <v>1.9354323193646394</v>
      </c>
      <c r="R31" s="76">
        <f t="shared" ref="R31:R53" si="67">N31/Q31</f>
        <v>0</v>
      </c>
      <c r="S31" s="26">
        <v>0</v>
      </c>
      <c r="T31" s="20">
        <v>0</v>
      </c>
      <c r="U31" s="20">
        <v>0</v>
      </c>
      <c r="V31" s="19">
        <f t="shared" ref="V31:V53" si="68">U31/$C$14</f>
        <v>0</v>
      </c>
      <c r="W31" s="19">
        <f t="shared" ref="W31:W53" si="69">4*PI()^2*$C$13*SQRT($C$11*$C$2)*($C$7*S31*U31)^2</f>
        <v>0</v>
      </c>
      <c r="X31" s="19">
        <f t="shared" ref="X31:X53" si="70">4*PI()^2*X$1*SQRT($C$11*$C$2)*($C$7*S31*U31)^2</f>
        <v>0</v>
      </c>
      <c r="Y31" s="19">
        <f t="shared" ref="Y31:Y53" si="71">W31+X31</f>
        <v>0</v>
      </c>
      <c r="Z31" s="36">
        <f t="shared" ref="Z31:Z53" si="72">2*PI()^2*X$1*2*SQRT($C$2*$C$11)*T31*$C$7^2*U31^2/SQRT(2)</f>
        <v>0</v>
      </c>
      <c r="AA31" s="17">
        <f t="shared" ref="AA31:AA35" si="73">0.5926*0.5*$C$6*$F31^3*($C$7*S31*2+$C$7)*$C$8</f>
        <v>1.9354323193646394</v>
      </c>
      <c r="AB31" s="76">
        <f t="shared" ref="AB31:AB53" si="74">X31/AA31</f>
        <v>0</v>
      </c>
      <c r="AC31" s="26">
        <v>0</v>
      </c>
      <c r="AD31" s="20">
        <v>0</v>
      </c>
      <c r="AE31" s="20">
        <v>0</v>
      </c>
      <c r="AF31" s="19">
        <f t="shared" ref="AF31:AF53" si="75">AE31/$C$14</f>
        <v>0</v>
      </c>
      <c r="AG31" s="19">
        <f t="shared" ref="AG31:AG53" si="76">4*PI()^2*$C$13*SQRT($C$11*$C$2)*($C$7*AC31*AE31)^2</f>
        <v>0</v>
      </c>
      <c r="AH31" s="19">
        <f t="shared" ref="AH31:AH53" si="77">4*PI()^2*AH$1*SQRT($C$11*$C$2)*($C$7*AC31*AE31)^2</f>
        <v>0</v>
      </c>
      <c r="AI31" s="19">
        <f t="shared" ref="AI31:AI53" si="78">AG31+AH31</f>
        <v>0</v>
      </c>
      <c r="AJ31" s="36">
        <f t="shared" ref="AJ31:AJ53" si="79">2*PI()^2*AH$1*2*SQRT($C$2*$C$11)*AD31*$C$7^2*AE31^2/SQRT(2)</f>
        <v>0</v>
      </c>
      <c r="AK31" s="17">
        <f t="shared" ref="AK31:AK35" si="80">0.5926*0.5*$C$6*$F31^3*($C$7*AC31*2+$C$7)*$C$8</f>
        <v>1.9354323193646394</v>
      </c>
      <c r="AL31" s="76">
        <f t="shared" ref="AL31:AL53" si="81">AH31/AK31</f>
        <v>0</v>
      </c>
      <c r="AM31" s="26">
        <v>0</v>
      </c>
      <c r="AN31" s="20">
        <v>0</v>
      </c>
      <c r="AO31" s="20">
        <v>0</v>
      </c>
      <c r="AP31" s="19">
        <f t="shared" ref="AP31:AP53" si="82">AO31/$C$14</f>
        <v>0</v>
      </c>
      <c r="AQ31" s="19">
        <f t="shared" ref="AQ31:AQ53" si="83">4*PI()^2*$C$13*SQRT($C$11*$C$2)*($C$7*AM31*AO31)^2</f>
        <v>0</v>
      </c>
      <c r="AR31" s="19">
        <f t="shared" ref="AR31:AR53" si="84">4*PI()^2*AR$1*SQRT($C$11*$C$2)*($C$7*AM31*AO31)^2</f>
        <v>0</v>
      </c>
      <c r="AS31" s="19">
        <f t="shared" ref="AS31:AS53" si="85">AQ31+AR31</f>
        <v>0</v>
      </c>
      <c r="AT31" s="36">
        <f t="shared" ref="AT31:AT53" si="86">2*PI()^2*AR$1*2*SQRT($C$2*$C$11)*AN31*$C$7^2*AO31^2/SQRT(2)</f>
        <v>0</v>
      </c>
      <c r="AU31" s="17">
        <f t="shared" ref="AU31:AU35" si="87">0.5926*0.5*$C$6*$F31^3*($C$7*AM31*2+$C$7)*$C$8</f>
        <v>1.9354323193646394</v>
      </c>
      <c r="AV31" s="76">
        <f t="shared" ref="AV31:AV53" si="88">AR31/AU31</f>
        <v>0</v>
      </c>
      <c r="AW31" s="26">
        <v>0</v>
      </c>
      <c r="AX31" s="20">
        <v>0</v>
      </c>
      <c r="AY31" s="20">
        <v>0</v>
      </c>
      <c r="AZ31" s="19">
        <f t="shared" ref="AZ31:AZ53" si="89">AY31/$C$14</f>
        <v>0</v>
      </c>
      <c r="BA31" s="19">
        <f t="shared" ref="BA31:BA53" si="90">4*PI()^2*$C$13*SQRT($C$11*$C$2)*($C$7*AW31*AY31)^2</f>
        <v>0</v>
      </c>
      <c r="BB31" s="19">
        <f t="shared" ref="BB31:BB53" si="91">4*PI()^2*BB$1*SQRT($C$11*$C$2)*($C$7*AW31*AY31)^2</f>
        <v>0</v>
      </c>
      <c r="BC31" s="19">
        <f t="shared" ref="BC31:BC53" si="92">BA31+BB31</f>
        <v>0</v>
      </c>
      <c r="BD31" s="36">
        <f t="shared" ref="BD31:BD53" si="93">2*PI()^2*BB$1*2*SQRT($C$2*$C$11)*AX31*$C$7^2*AY31^2/SQRT(2)</f>
        <v>0</v>
      </c>
      <c r="BE31" s="17">
        <f t="shared" ref="BE31:BE35" si="94">0.5926*0.5*$C$6*$F31^3*($C$7*AW31*2+$C$7)*$C$8</f>
        <v>1.9354323193646394</v>
      </c>
      <c r="BF31" s="76">
        <f t="shared" ref="BF31:BF53" si="95">BB31/BE31</f>
        <v>0</v>
      </c>
      <c r="BG31" s="26">
        <v>0</v>
      </c>
      <c r="BH31" s="20">
        <v>0</v>
      </c>
      <c r="BI31" s="20">
        <v>0</v>
      </c>
      <c r="BJ31" s="19">
        <f t="shared" ref="BJ31:BJ53" si="96">BI31/$C$14</f>
        <v>0</v>
      </c>
      <c r="BK31" s="19">
        <f t="shared" ref="BK31:BK53" si="97">4*PI()^2*$C$13*SQRT($C$11*$C$2)*($C$7*BG31*BI31)^2</f>
        <v>0</v>
      </c>
      <c r="BL31" s="19">
        <f t="shared" ref="BL31:BL53" si="98">4*PI()^2*BL$1*SQRT($C$11*$C$2)*($C$7*BG31*BI31)^2</f>
        <v>0</v>
      </c>
      <c r="BM31" s="19">
        <f t="shared" ref="BM31:BM53" si="99">BK31+BL31</f>
        <v>0</v>
      </c>
      <c r="BN31" s="36">
        <f t="shared" ref="BN31:BN53" si="100">2*PI()^2*BL$1*2*SQRT($C$2*$C$11)*BH31*$C$7^2*BI31^2/SQRT(2)</f>
        <v>0</v>
      </c>
      <c r="BO31" s="17">
        <f t="shared" ref="BO31:BO35" si="101">0.5926*0.5*$C$6*$F31^3*($C$7*BG31*2+$C$7)*$C$8</f>
        <v>1.9354323193646394</v>
      </c>
      <c r="BP31" s="76">
        <f t="shared" ref="BP31:BP53" si="102">BL31/BO31</f>
        <v>0</v>
      </c>
      <c r="BQ31" s="26">
        <v>0</v>
      </c>
      <c r="BR31" s="20">
        <v>0</v>
      </c>
      <c r="BS31" s="20">
        <v>0</v>
      </c>
      <c r="BT31" s="19">
        <f t="shared" ref="BT31:BT53" si="103">BS31/$C$14</f>
        <v>0</v>
      </c>
      <c r="BU31" s="19">
        <f t="shared" ref="BU31:BU53" si="104">4*PI()^2*$C$13*SQRT($C$11*$C$2)*($C$7*BQ31*BS31)^2</f>
        <v>0</v>
      </c>
      <c r="BV31" s="19">
        <f t="shared" ref="BV31:BV53" si="105">4*PI()^2*BV$1*SQRT($C$11*$C$2)*($C$7*BQ31*BS31)^2</f>
        <v>0</v>
      </c>
      <c r="BW31" s="19">
        <f t="shared" ref="BW31:BW53" si="106">BU31+BV31</f>
        <v>0</v>
      </c>
      <c r="BX31" s="36">
        <f t="shared" ref="BX31:BX53" si="107">2*PI()^2*BV$1*2*SQRT($C$2*$C$11)*BR31*$C$7^2*BS31^2/SQRT(2)</f>
        <v>0</v>
      </c>
      <c r="BY31" s="17">
        <f t="shared" ref="BY31:BY35" si="108">0.5926*0.5*$C$6*$F31^3*($C$7*BQ31*2+$C$7)*$C$8</f>
        <v>1.9354323193646394</v>
      </c>
      <c r="BZ31" s="76">
        <f t="shared" ref="BZ31:BZ53" si="109">BV31/BY31</f>
        <v>0</v>
      </c>
    </row>
    <row r="32" spans="2:78" ht="20.100000000000001" customHeight="1">
      <c r="B32" s="4" t="s">
        <v>1</v>
      </c>
      <c r="C32" s="5">
        <v>1200</v>
      </c>
      <c r="D32" s="2"/>
      <c r="E32" s="38">
        <v>24</v>
      </c>
      <c r="F32" s="20">
        <f t="shared" si="58"/>
        <v>0.47459999999999997</v>
      </c>
      <c r="G32" s="20">
        <f t="shared" si="59"/>
        <v>3.4522420152859556</v>
      </c>
      <c r="H32" s="29">
        <f t="shared" si="60"/>
        <v>42446.619718309856</v>
      </c>
      <c r="I32" s="26">
        <v>0.3453</v>
      </c>
      <c r="J32" s="20">
        <v>1.0999999999999999E-2</v>
      </c>
      <c r="K32" s="20">
        <v>1.4910000000000001</v>
      </c>
      <c r="L32" s="19">
        <f t="shared" si="61"/>
        <v>0.96416842372935507</v>
      </c>
      <c r="M32" s="19">
        <f t="shared" si="62"/>
        <v>0.1546572197071068</v>
      </c>
      <c r="N32" s="19">
        <f t="shared" si="63"/>
        <v>0</v>
      </c>
      <c r="O32" s="19">
        <f t="shared" si="64"/>
        <v>0.1546572197071068</v>
      </c>
      <c r="P32" s="36">
        <f t="shared" si="65"/>
        <v>0</v>
      </c>
      <c r="Q32" s="17">
        <f t="shared" si="66"/>
        <v>4.2612095267034178</v>
      </c>
      <c r="R32" s="76">
        <f t="shared" si="67"/>
        <v>0</v>
      </c>
      <c r="S32" s="26">
        <v>0.313</v>
      </c>
      <c r="T32" s="20">
        <v>0.01</v>
      </c>
      <c r="U32" s="20">
        <v>1.49</v>
      </c>
      <c r="V32" s="19">
        <f t="shared" si="68"/>
        <v>0.96352176482678675</v>
      </c>
      <c r="W32" s="19">
        <f t="shared" si="69"/>
        <v>0.12690623705101733</v>
      </c>
      <c r="X32" s="19">
        <f t="shared" si="70"/>
        <v>0.25381247410203467</v>
      </c>
      <c r="Y32" s="19">
        <f t="shared" si="71"/>
        <v>0.380718711153052</v>
      </c>
      <c r="Z32" s="36">
        <f t="shared" si="72"/>
        <v>1.831931749709436E-2</v>
      </c>
      <c r="AA32" s="17">
        <f t="shared" si="73"/>
        <v>4.098383231053921</v>
      </c>
      <c r="AB32" s="76">
        <f t="shared" si="74"/>
        <v>6.1929902547635945E-2</v>
      </c>
      <c r="AC32" s="26">
        <v>0</v>
      </c>
      <c r="AD32" s="20">
        <v>0</v>
      </c>
      <c r="AE32" s="20">
        <v>0</v>
      </c>
      <c r="AF32" s="19">
        <f t="shared" si="75"/>
        <v>0</v>
      </c>
      <c r="AG32" s="19">
        <f t="shared" si="76"/>
        <v>0</v>
      </c>
      <c r="AH32" s="19">
        <f t="shared" si="77"/>
        <v>0</v>
      </c>
      <c r="AI32" s="19">
        <f t="shared" si="78"/>
        <v>0</v>
      </c>
      <c r="AJ32" s="36">
        <f t="shared" si="79"/>
        <v>0</v>
      </c>
      <c r="AK32" s="17">
        <f t="shared" si="80"/>
        <v>2.5205308924070855</v>
      </c>
      <c r="AL32" s="76">
        <f t="shared" si="81"/>
        <v>0</v>
      </c>
      <c r="AM32" s="26">
        <v>0</v>
      </c>
      <c r="AN32" s="20">
        <v>0</v>
      </c>
      <c r="AO32" s="20">
        <v>0</v>
      </c>
      <c r="AP32" s="19">
        <f t="shared" si="82"/>
        <v>0</v>
      </c>
      <c r="AQ32" s="19">
        <f t="shared" si="83"/>
        <v>0</v>
      </c>
      <c r="AR32" s="19">
        <f t="shared" si="84"/>
        <v>0</v>
      </c>
      <c r="AS32" s="19">
        <f t="shared" si="85"/>
        <v>0</v>
      </c>
      <c r="AT32" s="36">
        <f t="shared" si="86"/>
        <v>0</v>
      </c>
      <c r="AU32" s="17">
        <f t="shared" si="87"/>
        <v>2.5205308924070855</v>
      </c>
      <c r="AV32" s="76">
        <f t="shared" si="88"/>
        <v>0</v>
      </c>
      <c r="AW32" s="26">
        <v>0</v>
      </c>
      <c r="AX32" s="20">
        <v>0</v>
      </c>
      <c r="AY32" s="20">
        <v>0</v>
      </c>
      <c r="AZ32" s="19">
        <f t="shared" si="89"/>
        <v>0</v>
      </c>
      <c r="BA32" s="19">
        <f t="shared" si="90"/>
        <v>0</v>
      </c>
      <c r="BB32" s="19">
        <f t="shared" si="91"/>
        <v>0</v>
      </c>
      <c r="BC32" s="19">
        <f t="shared" si="92"/>
        <v>0</v>
      </c>
      <c r="BD32" s="36">
        <f t="shared" si="93"/>
        <v>0</v>
      </c>
      <c r="BE32" s="17">
        <f t="shared" si="94"/>
        <v>2.5205308924070855</v>
      </c>
      <c r="BF32" s="76">
        <f t="shared" si="95"/>
        <v>0</v>
      </c>
      <c r="BG32" s="26">
        <v>0</v>
      </c>
      <c r="BH32" s="20">
        <v>0</v>
      </c>
      <c r="BI32" s="20">
        <v>0</v>
      </c>
      <c r="BJ32" s="19">
        <f t="shared" si="96"/>
        <v>0</v>
      </c>
      <c r="BK32" s="19">
        <f t="shared" si="97"/>
        <v>0</v>
      </c>
      <c r="BL32" s="19">
        <f t="shared" si="98"/>
        <v>0</v>
      </c>
      <c r="BM32" s="19">
        <f t="shared" si="99"/>
        <v>0</v>
      </c>
      <c r="BN32" s="36">
        <f t="shared" si="100"/>
        <v>0</v>
      </c>
      <c r="BO32" s="17">
        <f t="shared" si="101"/>
        <v>2.5205308924070855</v>
      </c>
      <c r="BP32" s="76">
        <f t="shared" si="102"/>
        <v>0</v>
      </c>
      <c r="BQ32" s="26">
        <v>0</v>
      </c>
      <c r="BR32" s="20">
        <v>0</v>
      </c>
      <c r="BS32" s="20">
        <v>0</v>
      </c>
      <c r="BT32" s="19">
        <f t="shared" si="103"/>
        <v>0</v>
      </c>
      <c r="BU32" s="19">
        <f t="shared" si="104"/>
        <v>0</v>
      </c>
      <c r="BV32" s="19">
        <f t="shared" si="105"/>
        <v>0</v>
      </c>
      <c r="BW32" s="19">
        <f t="shared" si="106"/>
        <v>0</v>
      </c>
      <c r="BX32" s="36">
        <f t="shared" si="107"/>
        <v>0</v>
      </c>
      <c r="BY32" s="17">
        <f t="shared" si="108"/>
        <v>2.5205308924070855</v>
      </c>
      <c r="BZ32" s="76">
        <f t="shared" si="109"/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26</v>
      </c>
      <c r="F33" s="20">
        <f t="shared" si="58"/>
        <v>0.51460000000000006</v>
      </c>
      <c r="G33" s="20">
        <f t="shared" si="59"/>
        <v>3.7432021514246805</v>
      </c>
      <c r="H33" s="29">
        <f t="shared" si="60"/>
        <v>46024.084507042258</v>
      </c>
      <c r="I33" s="26">
        <v>0.27489999999999998</v>
      </c>
      <c r="J33" s="20">
        <v>1.6E-2</v>
      </c>
      <c r="K33" s="20">
        <v>1.44</v>
      </c>
      <c r="L33" s="19">
        <f t="shared" si="61"/>
        <v>0.93118881969837097</v>
      </c>
      <c r="M33" s="19">
        <f t="shared" si="62"/>
        <v>9.1431578753506146E-2</v>
      </c>
      <c r="N33" s="19">
        <f t="shared" si="63"/>
        <v>0</v>
      </c>
      <c r="O33" s="19">
        <f t="shared" si="64"/>
        <v>9.1431578753506146E-2</v>
      </c>
      <c r="P33" s="36">
        <f t="shared" si="65"/>
        <v>0</v>
      </c>
      <c r="Q33" s="17">
        <f t="shared" si="66"/>
        <v>4.9795927411699834</v>
      </c>
      <c r="R33" s="76">
        <f t="shared" si="67"/>
        <v>0</v>
      </c>
      <c r="S33" s="26">
        <v>0.30370000000000003</v>
      </c>
      <c r="T33" s="20">
        <v>1.6E-2</v>
      </c>
      <c r="U33" s="20">
        <v>1.4530000000000001</v>
      </c>
      <c r="V33" s="19">
        <f t="shared" si="68"/>
        <v>0.93959538543175913</v>
      </c>
      <c r="W33" s="19">
        <f t="shared" si="69"/>
        <v>0.1136168036878497</v>
      </c>
      <c r="X33" s="19">
        <f t="shared" si="70"/>
        <v>0.22723360737569939</v>
      </c>
      <c r="Y33" s="19">
        <f t="shared" si="71"/>
        <v>0.34085041106354907</v>
      </c>
      <c r="Z33" s="36">
        <f t="shared" si="72"/>
        <v>2.7873272716524899E-2</v>
      </c>
      <c r="AA33" s="17">
        <f t="shared" si="73"/>
        <v>5.1646647129672418</v>
      </c>
      <c r="AB33" s="76">
        <f t="shared" si="74"/>
        <v>4.3997746224487717E-2</v>
      </c>
      <c r="AC33" s="26">
        <v>0.31979999999999997</v>
      </c>
      <c r="AD33" s="20">
        <v>8.9999999999999993E-3</v>
      </c>
      <c r="AE33" s="20">
        <v>1.4690000000000001</v>
      </c>
      <c r="AF33" s="19">
        <f t="shared" si="75"/>
        <v>0.94994192787285214</v>
      </c>
      <c r="AG33" s="19">
        <f t="shared" si="76"/>
        <v>0.12877224444888019</v>
      </c>
      <c r="AH33" s="19">
        <f t="shared" si="77"/>
        <v>0.51508897779552076</v>
      </c>
      <c r="AI33" s="19">
        <f t="shared" si="78"/>
        <v>0.6438612222444009</v>
      </c>
      <c r="AJ33" s="36">
        <f t="shared" si="79"/>
        <v>3.2051831390309003E-2</v>
      </c>
      <c r="AK33" s="17">
        <f t="shared" si="80"/>
        <v>5.2681250860900155</v>
      </c>
      <c r="AL33" s="76">
        <f t="shared" si="81"/>
        <v>9.7774629375366268E-2</v>
      </c>
      <c r="AM33" s="26">
        <v>0.28960000000000002</v>
      </c>
      <c r="AN33" s="20">
        <v>1.0999999999999999E-2</v>
      </c>
      <c r="AO33" s="20">
        <v>1.4710000000000001</v>
      </c>
      <c r="AP33" s="19">
        <f t="shared" si="82"/>
        <v>0.95123524567798878</v>
      </c>
      <c r="AQ33" s="19">
        <f t="shared" si="83"/>
        <v>0.10588738313835896</v>
      </c>
      <c r="AR33" s="19">
        <f t="shared" si="84"/>
        <v>0.63532429883015384</v>
      </c>
      <c r="AS33" s="19">
        <f t="shared" si="85"/>
        <v>0.74121168196851284</v>
      </c>
      <c r="AT33" s="36">
        <f t="shared" si="86"/>
        <v>5.8921804407170618E-2</v>
      </c>
      <c r="AU33" s="17">
        <f t="shared" si="87"/>
        <v>5.0740565601081675</v>
      </c>
      <c r="AV33" s="76">
        <f t="shared" si="88"/>
        <v>0.1252103304927705</v>
      </c>
      <c r="AW33" s="26">
        <v>0.27779999999999999</v>
      </c>
      <c r="AX33" s="20">
        <v>8.0000000000000002E-3</v>
      </c>
      <c r="AY33" s="20">
        <v>1.4890000000000001</v>
      </c>
      <c r="AZ33" s="19">
        <f t="shared" si="89"/>
        <v>0.96287510592421843</v>
      </c>
      <c r="BA33" s="19">
        <f t="shared" si="90"/>
        <v>9.9833347411086765E-2</v>
      </c>
      <c r="BB33" s="19">
        <f t="shared" si="91"/>
        <v>0.79866677928869412</v>
      </c>
      <c r="BC33" s="19">
        <f t="shared" si="92"/>
        <v>0.89850012669978085</v>
      </c>
      <c r="BD33" s="36">
        <f t="shared" si="93"/>
        <v>5.8543155394406146E-2</v>
      </c>
      <c r="BE33" s="17">
        <f t="shared" si="94"/>
        <v>4.9982284605523457</v>
      </c>
      <c r="BF33" s="76">
        <f t="shared" si="95"/>
        <v>0.15978997070502751</v>
      </c>
      <c r="BG33" s="26">
        <v>0</v>
      </c>
      <c r="BH33" s="20">
        <v>0</v>
      </c>
      <c r="BI33" s="20">
        <v>0</v>
      </c>
      <c r="BJ33" s="19">
        <f t="shared" si="96"/>
        <v>0</v>
      </c>
      <c r="BK33" s="19">
        <f t="shared" si="97"/>
        <v>0</v>
      </c>
      <c r="BL33" s="19">
        <f t="shared" si="98"/>
        <v>0</v>
      </c>
      <c r="BM33" s="19">
        <f t="shared" si="99"/>
        <v>0</v>
      </c>
      <c r="BN33" s="36">
        <f t="shared" si="100"/>
        <v>0</v>
      </c>
      <c r="BO33" s="17">
        <f t="shared" si="101"/>
        <v>3.2130550659246251</v>
      </c>
      <c r="BP33" s="76">
        <f t="shared" si="102"/>
        <v>0</v>
      </c>
      <c r="BQ33" s="26">
        <v>0</v>
      </c>
      <c r="BR33" s="20">
        <v>0</v>
      </c>
      <c r="BS33" s="20">
        <v>0</v>
      </c>
      <c r="BT33" s="19">
        <f t="shared" si="103"/>
        <v>0</v>
      </c>
      <c r="BU33" s="19">
        <f t="shared" si="104"/>
        <v>0</v>
      </c>
      <c r="BV33" s="19">
        <f t="shared" si="105"/>
        <v>0</v>
      </c>
      <c r="BW33" s="19">
        <f t="shared" si="106"/>
        <v>0</v>
      </c>
      <c r="BX33" s="36">
        <f t="shared" si="107"/>
        <v>0</v>
      </c>
      <c r="BY33" s="17">
        <f t="shared" si="108"/>
        <v>3.2130550659246251</v>
      </c>
      <c r="BZ33" s="76">
        <f t="shared" si="109"/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28</v>
      </c>
      <c r="F34" s="20">
        <f t="shared" si="58"/>
        <v>0.55460000000000009</v>
      </c>
      <c r="G34" s="20">
        <f t="shared" si="59"/>
        <v>4.0341622875634036</v>
      </c>
      <c r="H34" s="29">
        <f t="shared" si="60"/>
        <v>49601.549295774654</v>
      </c>
      <c r="I34" s="26">
        <v>0.24399999999999999</v>
      </c>
      <c r="J34" s="20">
        <v>1.7000000000000001E-2</v>
      </c>
      <c r="K34" s="20">
        <v>1.4359999999999999</v>
      </c>
      <c r="L34" s="19">
        <f t="shared" si="61"/>
        <v>0.9286021840880978</v>
      </c>
      <c r="M34" s="19">
        <f t="shared" si="62"/>
        <v>7.1632529519710081E-2</v>
      </c>
      <c r="N34" s="19">
        <f t="shared" si="63"/>
        <v>0</v>
      </c>
      <c r="O34" s="19">
        <f t="shared" si="64"/>
        <v>7.1632529519710081E-2</v>
      </c>
      <c r="P34" s="36">
        <f t="shared" si="65"/>
        <v>0</v>
      </c>
      <c r="Q34" s="17">
        <f t="shared" si="66"/>
        <v>5.984823540061261</v>
      </c>
      <c r="R34" s="76">
        <f t="shared" si="67"/>
        <v>0</v>
      </c>
      <c r="S34" s="26">
        <v>0.27750000000000002</v>
      </c>
      <c r="T34" s="20">
        <v>0.01</v>
      </c>
      <c r="U34" s="20">
        <v>1.4159999999999999</v>
      </c>
      <c r="V34" s="19">
        <f t="shared" si="68"/>
        <v>0.91566900603673151</v>
      </c>
      <c r="W34" s="19">
        <f t="shared" si="69"/>
        <v>9.0089512444004607E-2</v>
      </c>
      <c r="X34" s="19">
        <f t="shared" si="70"/>
        <v>0.18017902488800921</v>
      </c>
      <c r="Y34" s="19">
        <f t="shared" si="71"/>
        <v>0.27026853733201384</v>
      </c>
      <c r="Z34" s="36">
        <f t="shared" si="72"/>
        <v>1.6544866205780828E-2</v>
      </c>
      <c r="AA34" s="17">
        <f t="shared" si="73"/>
        <v>6.2543014817172446</v>
      </c>
      <c r="AB34" s="76">
        <f t="shared" si="74"/>
        <v>2.8808816686357982E-2</v>
      </c>
      <c r="AC34" s="26">
        <v>0.2833</v>
      </c>
      <c r="AD34" s="20">
        <v>8.0000000000000002E-3</v>
      </c>
      <c r="AE34" s="20">
        <v>1.413</v>
      </c>
      <c r="AF34" s="19">
        <f t="shared" si="75"/>
        <v>0.91372902932902655</v>
      </c>
      <c r="AG34" s="19">
        <f t="shared" si="76"/>
        <v>9.349733403873485E-2</v>
      </c>
      <c r="AH34" s="19">
        <f t="shared" si="77"/>
        <v>0.3739893361549394</v>
      </c>
      <c r="AI34" s="19">
        <f t="shared" si="78"/>
        <v>0.46748667019367424</v>
      </c>
      <c r="AJ34" s="36">
        <f t="shared" si="79"/>
        <v>2.6359736167456373E-2</v>
      </c>
      <c r="AK34" s="17">
        <f t="shared" si="80"/>
        <v>6.3009573641532075</v>
      </c>
      <c r="AL34" s="76">
        <f t="shared" si="81"/>
        <v>5.935436704945872E-2</v>
      </c>
      <c r="AM34" s="26">
        <v>0.3049</v>
      </c>
      <c r="AN34" s="20">
        <v>8.0000000000000002E-3</v>
      </c>
      <c r="AO34" s="20">
        <v>1.4410000000000001</v>
      </c>
      <c r="AP34" s="19">
        <f t="shared" si="82"/>
        <v>0.9318354786009394</v>
      </c>
      <c r="AQ34" s="19">
        <f t="shared" si="83"/>
        <v>0.11263271822486733</v>
      </c>
      <c r="AR34" s="19">
        <f t="shared" si="84"/>
        <v>0.67579630934920398</v>
      </c>
      <c r="AS34" s="19">
        <f t="shared" si="85"/>
        <v>0.78842902757407129</v>
      </c>
      <c r="AT34" s="36">
        <f t="shared" si="86"/>
        <v>4.1122163559137684E-2</v>
      </c>
      <c r="AU34" s="17">
        <f t="shared" si="87"/>
        <v>6.4747103056388555</v>
      </c>
      <c r="AV34" s="76">
        <f t="shared" si="88"/>
        <v>0.10437475615868864</v>
      </c>
      <c r="AW34" s="26">
        <v>0.31340000000000001</v>
      </c>
      <c r="AX34" s="20">
        <v>0.01</v>
      </c>
      <c r="AY34" s="20">
        <v>1.4610000000000001</v>
      </c>
      <c r="AZ34" s="19">
        <f t="shared" si="89"/>
        <v>0.94476865665230569</v>
      </c>
      <c r="BA34" s="19">
        <f t="shared" si="90"/>
        <v>0.12232639329720633</v>
      </c>
      <c r="BB34" s="19">
        <f t="shared" si="91"/>
        <v>0.97861114637765068</v>
      </c>
      <c r="BC34" s="19">
        <f t="shared" si="92"/>
        <v>1.1009375396748571</v>
      </c>
      <c r="BD34" s="36">
        <f t="shared" si="93"/>
        <v>7.0452624482168102E-2</v>
      </c>
      <c r="BE34" s="17">
        <f t="shared" si="94"/>
        <v>6.5430853057605232</v>
      </c>
      <c r="BF34" s="76">
        <f t="shared" si="95"/>
        <v>0.14956417357360186</v>
      </c>
      <c r="BG34" s="26">
        <v>0.29310000000000003</v>
      </c>
      <c r="BH34" s="20">
        <v>6.0000000000000001E-3</v>
      </c>
      <c r="BI34" s="20">
        <v>1.4670000000000001</v>
      </c>
      <c r="BJ34" s="19">
        <f t="shared" si="96"/>
        <v>0.9486486100677155</v>
      </c>
      <c r="BK34" s="19">
        <f t="shared" si="97"/>
        <v>0.10787321427441438</v>
      </c>
      <c r="BL34" s="19">
        <f t="shared" si="98"/>
        <v>1.0787321427441436</v>
      </c>
      <c r="BM34" s="19">
        <f t="shared" si="99"/>
        <v>1.186605357018558</v>
      </c>
      <c r="BN34" s="36">
        <f t="shared" si="100"/>
        <v>5.3274359271660236E-2</v>
      </c>
      <c r="BO34" s="17">
        <f t="shared" si="101"/>
        <v>6.379789717234658</v>
      </c>
      <c r="BP34" s="76">
        <f t="shared" si="102"/>
        <v>0.16908584617295566</v>
      </c>
      <c r="BQ34" s="26">
        <v>0.28060000000000002</v>
      </c>
      <c r="BR34" s="20">
        <v>7.0000000000000001E-3</v>
      </c>
      <c r="BS34" s="20">
        <v>1.4830000000000001</v>
      </c>
      <c r="BT34" s="19">
        <f t="shared" si="103"/>
        <v>0.95899515250880862</v>
      </c>
      <c r="BU34" s="19">
        <f t="shared" si="104"/>
        <v>0.10103675519916165</v>
      </c>
      <c r="BV34" s="19">
        <f t="shared" si="105"/>
        <v>1.2124410623899398</v>
      </c>
      <c r="BW34" s="19">
        <f t="shared" si="106"/>
        <v>1.3134778175891013</v>
      </c>
      <c r="BX34" s="36">
        <f t="shared" si="107"/>
        <v>7.6219894836828089E-2</v>
      </c>
      <c r="BY34" s="17">
        <f t="shared" si="108"/>
        <v>6.279238246467501</v>
      </c>
      <c r="BZ34" s="76">
        <f t="shared" si="109"/>
        <v>0.19308728460367314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30</v>
      </c>
      <c r="F35" s="20">
        <f t="shared" si="58"/>
        <v>0.59460000000000002</v>
      </c>
      <c r="G35" s="20">
        <f t="shared" si="59"/>
        <v>4.3251224237021271</v>
      </c>
      <c r="H35" s="29">
        <f t="shared" si="60"/>
        <v>53179.014084507042</v>
      </c>
      <c r="I35" s="26">
        <v>0.1804</v>
      </c>
      <c r="J35" s="20">
        <v>3.4000000000000002E-2</v>
      </c>
      <c r="K35" s="20">
        <v>1.518</v>
      </c>
      <c r="L35" s="19">
        <f t="shared" si="61"/>
        <v>0.98162821409869949</v>
      </c>
      <c r="M35" s="19">
        <f t="shared" si="62"/>
        <v>4.3756075645529538E-2</v>
      </c>
      <c r="N35" s="19">
        <f t="shared" si="63"/>
        <v>0</v>
      </c>
      <c r="O35" s="19">
        <f t="shared" si="64"/>
        <v>4.3756075645529538E-2</v>
      </c>
      <c r="P35" s="36">
        <f t="shared" si="65"/>
        <v>0</v>
      </c>
      <c r="Q35" s="17">
        <f t="shared" si="66"/>
        <v>6.7449360782893093</v>
      </c>
      <c r="R35" s="76">
        <f t="shared" si="67"/>
        <v>0</v>
      </c>
      <c r="S35" s="26">
        <v>0.15090000000000001</v>
      </c>
      <c r="T35" s="20">
        <v>2.5999999999999999E-2</v>
      </c>
      <c r="U35" s="20">
        <v>1.48</v>
      </c>
      <c r="V35" s="19">
        <f t="shared" si="68"/>
        <v>0.95705517580110355</v>
      </c>
      <c r="W35" s="19">
        <f t="shared" si="69"/>
        <v>2.9102055544632969E-2</v>
      </c>
      <c r="X35" s="19">
        <f t="shared" si="70"/>
        <v>5.8204111089265938E-2</v>
      </c>
      <c r="Y35" s="19">
        <f t="shared" si="71"/>
        <v>8.730616663389891E-2</v>
      </c>
      <c r="Z35" s="36">
        <f t="shared" si="72"/>
        <v>4.6993039015653451E-2</v>
      </c>
      <c r="AA35" s="17">
        <f t="shared" si="73"/>
        <v>6.4524969038190934</v>
      </c>
      <c r="AB35" s="76">
        <f t="shared" si="74"/>
        <v>9.0204012426284442E-3</v>
      </c>
      <c r="AC35" s="26">
        <v>0.20019999999999999</v>
      </c>
      <c r="AD35" s="20">
        <v>8.9999999999999993E-3</v>
      </c>
      <c r="AE35" s="20">
        <v>1.4370000000000001</v>
      </c>
      <c r="AF35" s="19">
        <f t="shared" si="75"/>
        <v>0.92924884299066612</v>
      </c>
      <c r="AG35" s="19">
        <f t="shared" si="76"/>
        <v>4.8290692962911774E-2</v>
      </c>
      <c r="AH35" s="19">
        <f t="shared" si="77"/>
        <v>0.1931627718516471</v>
      </c>
      <c r="AI35" s="19">
        <f t="shared" si="78"/>
        <v>0.24145346481455887</v>
      </c>
      <c r="AJ35" s="36">
        <f t="shared" si="79"/>
        <v>3.0670636871664957E-2</v>
      </c>
      <c r="AK35" s="17">
        <f t="shared" si="80"/>
        <v>6.9412172869167756</v>
      </c>
      <c r="AL35" s="76">
        <f t="shared" si="81"/>
        <v>2.7828371288092641E-2</v>
      </c>
      <c r="AM35" s="26">
        <v>0.25169999999999998</v>
      </c>
      <c r="AN35" s="20">
        <v>8.0000000000000002E-3</v>
      </c>
      <c r="AO35" s="20">
        <v>1.4319999999999999</v>
      </c>
      <c r="AP35" s="19">
        <f t="shared" si="82"/>
        <v>0.92601554847782452</v>
      </c>
      <c r="AQ35" s="19">
        <f t="shared" si="83"/>
        <v>7.5800875538022255E-2</v>
      </c>
      <c r="AR35" s="19">
        <f t="shared" si="84"/>
        <v>0.45480525322813353</v>
      </c>
      <c r="AS35" s="19">
        <f t="shared" si="85"/>
        <v>0.53060612876615576</v>
      </c>
      <c r="AT35" s="36">
        <f t="shared" si="86"/>
        <v>4.0610097335970395E-2</v>
      </c>
      <c r="AU35" s="17">
        <f t="shared" si="87"/>
        <v>7.4517466931952878</v>
      </c>
      <c r="AV35" s="76">
        <f t="shared" si="88"/>
        <v>6.1033375388812948E-2</v>
      </c>
      <c r="AW35" s="26">
        <v>0.26500000000000001</v>
      </c>
      <c r="AX35" s="20">
        <v>7.0000000000000001E-3</v>
      </c>
      <c r="AY35" s="20">
        <v>1.4370000000000001</v>
      </c>
      <c r="AZ35" s="19">
        <f t="shared" si="89"/>
        <v>0.92924884299066612</v>
      </c>
      <c r="BA35" s="19">
        <f t="shared" si="90"/>
        <v>8.4611041139691492E-2</v>
      </c>
      <c r="BB35" s="19">
        <f t="shared" si="91"/>
        <v>0.67688832911753194</v>
      </c>
      <c r="BC35" s="19">
        <f t="shared" si="92"/>
        <v>0.76149937025722347</v>
      </c>
      <c r="BD35" s="36">
        <f t="shared" si="93"/>
        <v>4.7709879578145507E-2</v>
      </c>
      <c r="BE35" s="17">
        <f t="shared" si="94"/>
        <v>7.5835921515157576</v>
      </c>
      <c r="BF35" s="76">
        <f t="shared" si="95"/>
        <v>8.9256953115844986E-2</v>
      </c>
      <c r="BG35" s="26">
        <v>0.27589999999999998</v>
      </c>
      <c r="BH35" s="20">
        <v>7.0000000000000001E-3</v>
      </c>
      <c r="BI35" s="20">
        <v>1.4610000000000001</v>
      </c>
      <c r="BJ35" s="19">
        <f t="shared" si="96"/>
        <v>0.94476865665230569</v>
      </c>
      <c r="BK35" s="19">
        <f t="shared" si="97"/>
        <v>9.4803765585611613E-2</v>
      </c>
      <c r="BL35" s="19">
        <f t="shared" si="98"/>
        <v>0.9480376558561161</v>
      </c>
      <c r="BM35" s="19">
        <f t="shared" si="99"/>
        <v>1.0428414214417276</v>
      </c>
      <c r="BN35" s="36">
        <f t="shared" si="100"/>
        <v>6.1646046421897076E-2</v>
      </c>
      <c r="BO35" s="17">
        <f t="shared" si="101"/>
        <v>7.6916459481844131</v>
      </c>
      <c r="BP35" s="76">
        <f t="shared" si="102"/>
        <v>0.12325549852953088</v>
      </c>
      <c r="BQ35" s="26">
        <v>0.28220000000000001</v>
      </c>
      <c r="BR35" s="20">
        <v>6.0000000000000001E-3</v>
      </c>
      <c r="BS35" s="20">
        <v>1.48</v>
      </c>
      <c r="BT35" s="19">
        <f t="shared" si="103"/>
        <v>0.95705517580110355</v>
      </c>
      <c r="BU35" s="19">
        <f t="shared" si="104"/>
        <v>0.10177924022373593</v>
      </c>
      <c r="BV35" s="19">
        <f t="shared" si="105"/>
        <v>1.2213508826848312</v>
      </c>
      <c r="BW35" s="19">
        <f t="shared" si="106"/>
        <v>1.323130122908567</v>
      </c>
      <c r="BX35" s="36">
        <f t="shared" si="107"/>
        <v>6.5067284790904789E-2</v>
      </c>
      <c r="BY35" s="17">
        <f t="shared" si="108"/>
        <v>7.7540990600204251</v>
      </c>
      <c r="BZ35" s="76">
        <f t="shared" si="109"/>
        <v>0.15751035332809044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32</v>
      </c>
      <c r="F36" s="20">
        <f t="shared" si="58"/>
        <v>0.63460000000000005</v>
      </c>
      <c r="G36" s="20">
        <f t="shared" si="59"/>
        <v>4.6160825598408506</v>
      </c>
      <c r="H36" s="29">
        <f t="shared" si="60"/>
        <v>56756.478873239437</v>
      </c>
      <c r="I36" s="26">
        <v>0.28889999999999999</v>
      </c>
      <c r="J36" s="20">
        <v>0.04</v>
      </c>
      <c r="K36" s="20">
        <v>1.4350000000000001</v>
      </c>
      <c r="L36" s="19">
        <f t="shared" si="61"/>
        <v>0.92795552518552948</v>
      </c>
      <c r="M36" s="19">
        <f t="shared" si="62"/>
        <v>0.10028145827566079</v>
      </c>
      <c r="N36" s="19">
        <f t="shared" si="63"/>
        <v>0</v>
      </c>
      <c r="O36" s="19">
        <f t="shared" si="64"/>
        <v>0.10028145827566079</v>
      </c>
      <c r="P36" s="36">
        <f t="shared" si="65"/>
        <v>0</v>
      </c>
      <c r="Q36" s="17">
        <f>0.5926*0.5*$C$6*$F36^3*($C$7*I36*2+$C$7)*$C$8</f>
        <v>9.5073827468758694</v>
      </c>
      <c r="R36" s="76">
        <f t="shared" si="67"/>
        <v>0</v>
      </c>
      <c r="S36" s="26">
        <v>0.1774</v>
      </c>
      <c r="T36" s="20">
        <v>3.6999999999999998E-2</v>
      </c>
      <c r="U36" s="20">
        <v>1.4510000000000001</v>
      </c>
      <c r="V36" s="19">
        <f t="shared" si="68"/>
        <v>0.93830206762662249</v>
      </c>
      <c r="W36" s="19">
        <f t="shared" si="69"/>
        <v>3.866017457467253E-2</v>
      </c>
      <c r="X36" s="19">
        <f t="shared" si="70"/>
        <v>7.7320349149345061E-2</v>
      </c>
      <c r="Y36" s="19">
        <f t="shared" si="71"/>
        <v>0.1159805237240176</v>
      </c>
      <c r="Z36" s="36">
        <f t="shared" si="72"/>
        <v>6.4279620151114741E-2</v>
      </c>
      <c r="AA36" s="17">
        <f>0.5926*0.5*$C$6*$F36^3*($C$7*S36*2+$C$7)*$C$8</f>
        <v>8.1636469422407316</v>
      </c>
      <c r="AB36" s="76">
        <f t="shared" si="74"/>
        <v>9.471299983500072E-3</v>
      </c>
      <c r="AC36" s="26">
        <v>5.0999999999999997E-2</v>
      </c>
      <c r="AD36" s="20">
        <v>1.6E-2</v>
      </c>
      <c r="AE36" s="20">
        <v>1.5329999999999999</v>
      </c>
      <c r="AF36" s="19">
        <f t="shared" si="75"/>
        <v>0.99132809763722407</v>
      </c>
      <c r="AG36" s="19">
        <f t="shared" si="76"/>
        <v>3.566534396732149E-3</v>
      </c>
      <c r="AH36" s="19">
        <f t="shared" si="77"/>
        <v>1.4266137586928596E-2</v>
      </c>
      <c r="AI36" s="19">
        <f t="shared" si="78"/>
        <v>1.7832671983660744E-2</v>
      </c>
      <c r="AJ36" s="36">
        <f t="shared" si="79"/>
        <v>6.2054179955755469E-2</v>
      </c>
      <c r="AK36" s="17">
        <f>0.5926*0.5*$C$6*$F36^3*($C$7*AC36*2+$C$7)*$C$8</f>
        <v>6.6403446489144429</v>
      </c>
      <c r="AL36" s="76">
        <f t="shared" si="81"/>
        <v>2.148403184051721E-3</v>
      </c>
      <c r="AM36" s="26">
        <v>9.7900000000000001E-2</v>
      </c>
      <c r="AN36" s="20">
        <v>1.9E-2</v>
      </c>
      <c r="AO36" s="20">
        <v>1.444</v>
      </c>
      <c r="AP36" s="19">
        <f t="shared" si="82"/>
        <v>0.93377545530864425</v>
      </c>
      <c r="AQ36" s="19">
        <f t="shared" si="83"/>
        <v>1.1660616841364161E-2</v>
      </c>
      <c r="AR36" s="19">
        <f t="shared" si="84"/>
        <v>6.9963701048184973E-2</v>
      </c>
      <c r="AS36" s="19">
        <f t="shared" si="85"/>
        <v>8.1624317889549131E-2</v>
      </c>
      <c r="AT36" s="36">
        <f t="shared" si="86"/>
        <v>9.8072217435764872E-2</v>
      </c>
      <c r="AU36" s="17">
        <f>0.5926*0.5*$C$6*$F36^3*($C$7*AM36*2+$C$7)*$C$8</f>
        <v>7.2055572878147833</v>
      </c>
      <c r="AV36" s="76">
        <f t="shared" si="88"/>
        <v>9.7096863231522154E-3</v>
      </c>
      <c r="AW36" s="26">
        <v>0.14050000000000001</v>
      </c>
      <c r="AX36" s="20">
        <v>8.0000000000000002E-3</v>
      </c>
      <c r="AY36" s="20">
        <v>1.4710000000000001</v>
      </c>
      <c r="AZ36" s="19">
        <f t="shared" si="89"/>
        <v>0.95123524567798878</v>
      </c>
      <c r="BA36" s="19">
        <f t="shared" si="90"/>
        <v>2.4922967369225581E-2</v>
      </c>
      <c r="BB36" s="19">
        <f t="shared" si="91"/>
        <v>0.19938373895380465</v>
      </c>
      <c r="BC36" s="19">
        <f t="shared" si="92"/>
        <v>0.22430670632303024</v>
      </c>
      <c r="BD36" s="36">
        <f t="shared" si="93"/>
        <v>5.7136295182710913E-2</v>
      </c>
      <c r="BE36" s="17">
        <f>0.5926*0.5*$C$6*$F36^3*($C$7*AW36*2+$C$7)*$C$8</f>
        <v>7.7189487252807627</v>
      </c>
      <c r="BF36" s="76">
        <f t="shared" si="95"/>
        <v>2.5830426661702228E-2</v>
      </c>
      <c r="BG36" s="26">
        <v>0.20780000000000001</v>
      </c>
      <c r="BH36" s="20">
        <v>6.0000000000000001E-3</v>
      </c>
      <c r="BI36" s="20">
        <v>1.4650000000000001</v>
      </c>
      <c r="BJ36" s="19">
        <f t="shared" si="96"/>
        <v>0.94735529226257897</v>
      </c>
      <c r="BK36" s="19">
        <f t="shared" si="97"/>
        <v>5.407394945651095E-2</v>
      </c>
      <c r="BL36" s="19">
        <f t="shared" si="98"/>
        <v>0.5407394945651095</v>
      </c>
      <c r="BM36" s="19">
        <f t="shared" si="99"/>
        <v>0.5948134440216204</v>
      </c>
      <c r="BN36" s="36">
        <f t="shared" si="100"/>
        <v>5.312919759722716E-2</v>
      </c>
      <c r="BO36" s="17">
        <f>0.5926*0.5*$C$6*$F36^3*($C$7*BG36*2+$C$7)*$C$8</f>
        <v>8.53001078493946</v>
      </c>
      <c r="BP36" s="76">
        <f t="shared" si="102"/>
        <v>6.3392592131282663E-2</v>
      </c>
      <c r="BQ36" s="26">
        <v>0.2261</v>
      </c>
      <c r="BR36" s="20">
        <v>8.0000000000000002E-3</v>
      </c>
      <c r="BS36" s="20">
        <v>1.476</v>
      </c>
      <c r="BT36" s="19">
        <f t="shared" si="103"/>
        <v>0.95446854019083027</v>
      </c>
      <c r="BU36" s="19">
        <f t="shared" si="104"/>
        <v>6.498237717687623E-2</v>
      </c>
      <c r="BV36" s="19">
        <f t="shared" si="105"/>
        <v>0.7797885261225147</v>
      </c>
      <c r="BW36" s="19">
        <f t="shared" si="106"/>
        <v>0.84477090329939097</v>
      </c>
      <c r="BX36" s="36">
        <f t="shared" si="107"/>
        <v>8.6288060038124059E-2</v>
      </c>
      <c r="BY36" s="17">
        <f>0.5926*0.5*$C$6*$F36^3*($C$7*BQ36*2+$C$7)*$C$8</f>
        <v>8.7505521770903396</v>
      </c>
      <c r="BZ36" s="76">
        <f t="shared" si="109"/>
        <v>8.911306513479969E-2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34</v>
      </c>
      <c r="F37" s="20">
        <f t="shared" si="58"/>
        <v>0.67460000000000009</v>
      </c>
      <c r="G37" s="20">
        <f t="shared" si="59"/>
        <v>4.907042695979575</v>
      </c>
      <c r="H37" s="29">
        <f t="shared" si="60"/>
        <v>60333.94366197184</v>
      </c>
      <c r="I37" s="26">
        <v>0.3931</v>
      </c>
      <c r="J37" s="20">
        <v>3.2000000000000001E-2</v>
      </c>
      <c r="K37" s="20">
        <v>1.383</v>
      </c>
      <c r="L37" s="19">
        <f t="shared" si="61"/>
        <v>0.89432926225197718</v>
      </c>
      <c r="M37" s="19">
        <f t="shared" si="62"/>
        <v>0.17245357539009751</v>
      </c>
      <c r="N37" s="19">
        <f t="shared" si="63"/>
        <v>0</v>
      </c>
      <c r="O37" s="19">
        <f t="shared" si="64"/>
        <v>0.17245357539009751</v>
      </c>
      <c r="P37" s="36">
        <f t="shared" si="65"/>
        <v>0</v>
      </c>
      <c r="Q37" s="17">
        <f t="shared" ref="Q37:Q53" si="110">0.5926*0.5*$C$6*$F37^3*($C$7*I37*2+$C$7)*$C$8</f>
        <v>12.929386515623236</v>
      </c>
      <c r="R37" s="76">
        <f t="shared" si="67"/>
        <v>0</v>
      </c>
      <c r="S37" s="26">
        <v>0.33610000000000001</v>
      </c>
      <c r="T37" s="20">
        <v>2.9000000000000001E-2</v>
      </c>
      <c r="U37" s="20">
        <v>1.3819999999999999</v>
      </c>
      <c r="V37" s="19">
        <f t="shared" si="68"/>
        <v>0.89368260334940886</v>
      </c>
      <c r="W37" s="19">
        <f t="shared" si="69"/>
        <v>0.12588525557611635</v>
      </c>
      <c r="X37" s="19">
        <f t="shared" si="70"/>
        <v>0.2517705111522327</v>
      </c>
      <c r="Y37" s="19">
        <f t="shared" si="71"/>
        <v>0.37765576672834905</v>
      </c>
      <c r="Z37" s="36">
        <f t="shared" si="72"/>
        <v>4.5703644898351103E-2</v>
      </c>
      <c r="AA37" s="17">
        <f t="shared" ref="AA37:AA53" si="111">0.5926*0.5*$C$6*$F37^3*($C$7*S37*2+$C$7)*$C$8</f>
        <v>12.104198931488733</v>
      </c>
      <c r="AB37" s="76">
        <f t="shared" si="74"/>
        <v>2.080026217160549E-2</v>
      </c>
      <c r="AC37" s="26">
        <v>0.26469999999999999</v>
      </c>
      <c r="AD37" s="20">
        <v>3.1E-2</v>
      </c>
      <c r="AE37" s="20">
        <v>1.39</v>
      </c>
      <c r="AF37" s="19">
        <f t="shared" si="75"/>
        <v>0.8988558745699553</v>
      </c>
      <c r="AG37" s="19">
        <f t="shared" si="76"/>
        <v>7.8987658173215347E-2</v>
      </c>
      <c r="AH37" s="19">
        <f t="shared" si="77"/>
        <v>0.31595063269286139</v>
      </c>
      <c r="AI37" s="19">
        <f t="shared" si="78"/>
        <v>0.39493829086607674</v>
      </c>
      <c r="AJ37" s="36">
        <f t="shared" si="79"/>
        <v>9.8845759508149736E-2</v>
      </c>
      <c r="AK37" s="17">
        <f t="shared" ref="AK37:AK53" si="112">0.5926*0.5*$C$6*$F37^3*($C$7*AC37*2+$C$7)*$C$8</f>
        <v>11.070542905046565</v>
      </c>
      <c r="AL37" s="76">
        <f t="shared" si="81"/>
        <v>2.8539759558569945E-2</v>
      </c>
      <c r="AM37" s="26">
        <v>0.1983</v>
      </c>
      <c r="AN37" s="20">
        <v>3.2000000000000001E-2</v>
      </c>
      <c r="AO37" s="20">
        <v>1.4370000000000001</v>
      </c>
      <c r="AP37" s="19">
        <f t="shared" si="82"/>
        <v>0.92924884299066612</v>
      </c>
      <c r="AQ37" s="19">
        <f t="shared" si="83"/>
        <v>4.7378435934803308E-2</v>
      </c>
      <c r="AR37" s="19">
        <f t="shared" si="84"/>
        <v>0.28427061560881983</v>
      </c>
      <c r="AS37" s="19">
        <f t="shared" si="85"/>
        <v>0.33164905154362312</v>
      </c>
      <c r="AT37" s="36">
        <f t="shared" si="86"/>
        <v>0.16357672998221312</v>
      </c>
      <c r="AU37" s="17">
        <f t="shared" ref="AU37:AU53" si="113">0.5926*0.5*$C$6*$F37^3*($C$7*AM37*2+$C$7)*$C$8</f>
        <v>10.109271754405672</v>
      </c>
      <c r="AV37" s="76">
        <f t="shared" si="88"/>
        <v>2.8119791664017069E-2</v>
      </c>
      <c r="AW37" s="26">
        <v>0.1026</v>
      </c>
      <c r="AX37" s="20">
        <v>1.9E-2</v>
      </c>
      <c r="AY37" s="20">
        <v>1.4510000000000001</v>
      </c>
      <c r="AZ37" s="19">
        <f t="shared" si="89"/>
        <v>0.93830206762662249</v>
      </c>
      <c r="BA37" s="19">
        <f t="shared" si="90"/>
        <v>1.293157137945445E-2</v>
      </c>
      <c r="BB37" s="19">
        <f t="shared" si="91"/>
        <v>0.1034525710356356</v>
      </c>
      <c r="BC37" s="19">
        <f t="shared" si="92"/>
        <v>0.11638414241509004</v>
      </c>
      <c r="BD37" s="36">
        <f t="shared" si="93"/>
        <v>0.13203381436445188</v>
      </c>
      <c r="BE37" s="17">
        <f t="shared" ref="BE37:BE53" si="114">0.5926*0.5*$C$6*$F37^3*($C$7*AW37*2+$C$7)*$C$8</f>
        <v>8.7238252315693234</v>
      </c>
      <c r="BF37" s="76">
        <f t="shared" si="95"/>
        <v>1.1858624890978654E-2</v>
      </c>
      <c r="BG37" s="26">
        <v>0.13239999999999999</v>
      </c>
      <c r="BH37" s="20">
        <v>1.7999999999999999E-2</v>
      </c>
      <c r="BI37" s="20">
        <v>1.522</v>
      </c>
      <c r="BJ37" s="19">
        <f t="shared" si="96"/>
        <v>0.98421484970897277</v>
      </c>
      <c r="BK37" s="19">
        <f t="shared" si="97"/>
        <v>2.3693380557088393E-2</v>
      </c>
      <c r="BL37" s="19">
        <f t="shared" si="98"/>
        <v>0.23693380557088392</v>
      </c>
      <c r="BM37" s="19">
        <f t="shared" si="99"/>
        <v>0.26062718612797231</v>
      </c>
      <c r="BN37" s="36">
        <f t="shared" si="100"/>
        <v>0.17203173409146078</v>
      </c>
      <c r="BO37" s="17">
        <f t="shared" ref="BO37:BO53" si="115">0.5926*0.5*$C$6*$F37^3*($C$7*BG37*2+$C$7)*$C$8</f>
        <v>9.1552390913449049</v>
      </c>
      <c r="BP37" s="76">
        <f t="shared" si="102"/>
        <v>2.5879586890840918E-2</v>
      </c>
      <c r="BQ37" s="26">
        <v>0.16389999999999999</v>
      </c>
      <c r="BR37" s="20">
        <v>8.9999999999999993E-3</v>
      </c>
      <c r="BS37" s="20">
        <v>1.5109999999999999</v>
      </c>
      <c r="BT37" s="19">
        <f t="shared" si="103"/>
        <v>0.97710160178072125</v>
      </c>
      <c r="BU37" s="19">
        <f t="shared" si="104"/>
        <v>3.5785623693107858E-2</v>
      </c>
      <c r="BV37" s="19">
        <f t="shared" si="105"/>
        <v>0.42942748431729433</v>
      </c>
      <c r="BW37" s="19">
        <f t="shared" si="106"/>
        <v>0.46521310801040217</v>
      </c>
      <c r="BX37" s="36">
        <f t="shared" si="107"/>
        <v>0.10173243539017664</v>
      </c>
      <c r="BY37" s="17">
        <f t="shared" ref="BY37:BY53" si="116">0.5926*0.5*$C$6*$F37^3*($C$7*BQ37*2+$C$7)*$C$8</f>
        <v>9.6112638088929181</v>
      </c>
      <c r="BZ37" s="76">
        <f t="shared" si="109"/>
        <v>4.4679606434271657E-2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36</v>
      </c>
      <c r="F38" s="20">
        <f t="shared" si="58"/>
        <v>0.71460000000000001</v>
      </c>
      <c r="G38" s="20">
        <f t="shared" si="59"/>
        <v>5.1980028321182976</v>
      </c>
      <c r="H38" s="29">
        <f t="shared" si="60"/>
        <v>63911.408450704221</v>
      </c>
      <c r="I38" s="26">
        <v>0.50570000000000004</v>
      </c>
      <c r="J38" s="20">
        <v>7.2999999999999995E-2</v>
      </c>
      <c r="K38" s="20">
        <v>1.4390000000000001</v>
      </c>
      <c r="L38" s="19">
        <f t="shared" si="61"/>
        <v>0.93054216079580276</v>
      </c>
      <c r="M38" s="19">
        <f t="shared" si="62"/>
        <v>0.3089792040543759</v>
      </c>
      <c r="N38" s="19">
        <f t="shared" si="63"/>
        <v>0</v>
      </c>
      <c r="O38" s="19">
        <f t="shared" si="64"/>
        <v>0.3089792040543759</v>
      </c>
      <c r="P38" s="36">
        <f t="shared" si="65"/>
        <v>0</v>
      </c>
      <c r="Q38" s="17">
        <f t="shared" si="110"/>
        <v>17.305984260752858</v>
      </c>
      <c r="R38" s="76">
        <f t="shared" si="67"/>
        <v>0</v>
      </c>
      <c r="S38" s="26">
        <v>0.43559999999999999</v>
      </c>
      <c r="T38" s="20">
        <v>4.8000000000000001E-2</v>
      </c>
      <c r="U38" s="20">
        <v>1.3720000000000001</v>
      </c>
      <c r="V38" s="19">
        <f t="shared" si="68"/>
        <v>0.88721601432372577</v>
      </c>
      <c r="W38" s="19">
        <f t="shared" si="69"/>
        <v>0.20840384141039525</v>
      </c>
      <c r="X38" s="19">
        <f t="shared" si="70"/>
        <v>0.4168076828207905</v>
      </c>
      <c r="Y38" s="19">
        <f t="shared" si="71"/>
        <v>0.62521152423118576</v>
      </c>
      <c r="Z38" s="36">
        <f t="shared" si="72"/>
        <v>7.455662029087079E-2</v>
      </c>
      <c r="AA38" s="17">
        <f t="shared" si="111"/>
        <v>16.099710524371456</v>
      </c>
      <c r="AB38" s="76">
        <f t="shared" si="74"/>
        <v>2.5889141434551535E-2</v>
      </c>
      <c r="AC38" s="26">
        <v>0.36520000000000002</v>
      </c>
      <c r="AD38" s="20">
        <v>3.7999999999999999E-2</v>
      </c>
      <c r="AE38" s="20">
        <v>1.3819999999999999</v>
      </c>
      <c r="AF38" s="19">
        <f t="shared" si="75"/>
        <v>0.89368260334940886</v>
      </c>
      <c r="AG38" s="19">
        <f t="shared" si="76"/>
        <v>0.14862757048823633</v>
      </c>
      <c r="AH38" s="19">
        <f t="shared" si="77"/>
        <v>0.59451028195294531</v>
      </c>
      <c r="AI38" s="19">
        <f t="shared" si="78"/>
        <v>0.74313785244118158</v>
      </c>
      <c r="AJ38" s="36">
        <f t="shared" si="79"/>
        <v>0.11977506938878217</v>
      </c>
      <c r="AK38" s="17">
        <f t="shared" si="112"/>
        <v>14.888274418219522</v>
      </c>
      <c r="AL38" s="76">
        <f t="shared" si="81"/>
        <v>3.9931443043890534E-2</v>
      </c>
      <c r="AM38" s="26">
        <v>0.32869999999999999</v>
      </c>
      <c r="AN38" s="20">
        <v>3.9E-2</v>
      </c>
      <c r="AO38" s="20">
        <v>1.395</v>
      </c>
      <c r="AP38" s="19">
        <f t="shared" si="82"/>
        <v>0.90208916908279702</v>
      </c>
      <c r="AQ38" s="19">
        <f t="shared" si="83"/>
        <v>0.12267881669535748</v>
      </c>
      <c r="AR38" s="19">
        <f t="shared" si="84"/>
        <v>0.73607290017214488</v>
      </c>
      <c r="AS38" s="19">
        <f t="shared" si="85"/>
        <v>0.8587517168675024</v>
      </c>
      <c r="AT38" s="36">
        <f t="shared" si="86"/>
        <v>0.18787588083316598</v>
      </c>
      <c r="AU38" s="17">
        <f t="shared" si="113"/>
        <v>14.260186096137907</v>
      </c>
      <c r="AV38" s="76">
        <f t="shared" si="88"/>
        <v>5.1617341822172702E-2</v>
      </c>
      <c r="AW38" s="26">
        <v>0.28139999999999998</v>
      </c>
      <c r="AX38" s="20">
        <v>3.4000000000000002E-2</v>
      </c>
      <c r="AY38" s="20">
        <v>1.446</v>
      </c>
      <c r="AZ38" s="19">
        <f t="shared" si="89"/>
        <v>0.93506877311378089</v>
      </c>
      <c r="BA38" s="19">
        <f t="shared" si="90"/>
        <v>9.6606539797056093E-2</v>
      </c>
      <c r="BB38" s="19">
        <f t="shared" si="91"/>
        <v>0.77285231837644874</v>
      </c>
      <c r="BC38" s="19">
        <f t="shared" si="92"/>
        <v>0.86945885817350488</v>
      </c>
      <c r="BD38" s="36">
        <f t="shared" si="93"/>
        <v>0.23464550933158945</v>
      </c>
      <c r="BE38" s="17">
        <f t="shared" si="114"/>
        <v>13.446252462317076</v>
      </c>
      <c r="BF38" s="76">
        <f t="shared" si="95"/>
        <v>5.7477153618999487E-2</v>
      </c>
      <c r="BG38" s="26">
        <v>0.2273</v>
      </c>
      <c r="BH38" s="20">
        <v>2.5000000000000001E-2</v>
      </c>
      <c r="BI38" s="20">
        <v>1.528</v>
      </c>
      <c r="BJ38" s="19">
        <f t="shared" si="96"/>
        <v>0.98809480312438258</v>
      </c>
      <c r="BK38" s="19">
        <f t="shared" si="97"/>
        <v>7.0382928795696187E-2</v>
      </c>
      <c r="BL38" s="19">
        <f t="shared" si="98"/>
        <v>0.70382928795696187</v>
      </c>
      <c r="BM38" s="19">
        <f t="shared" si="99"/>
        <v>0.77421221675265806</v>
      </c>
      <c r="BN38" s="36">
        <f t="shared" si="100"/>
        <v>0.24082051136849664</v>
      </c>
      <c r="BO38" s="17">
        <f t="shared" si="115"/>
        <v>12.515305113697478</v>
      </c>
      <c r="BP38" s="76">
        <f t="shared" si="102"/>
        <v>5.6237485347972072E-2</v>
      </c>
      <c r="BQ38" s="26">
        <v>0.19839999999999999</v>
      </c>
      <c r="BR38" s="20">
        <v>1.7999999999999999E-2</v>
      </c>
      <c r="BS38" s="20">
        <v>1.55</v>
      </c>
      <c r="BT38" s="19">
        <f t="shared" si="103"/>
        <v>1.0023212989808856</v>
      </c>
      <c r="BU38" s="19">
        <f t="shared" si="104"/>
        <v>5.5178321705429918E-2</v>
      </c>
      <c r="BV38" s="19">
        <f t="shared" si="105"/>
        <v>0.66213986046515905</v>
      </c>
      <c r="BW38" s="19">
        <f t="shared" si="106"/>
        <v>0.71731818217058896</v>
      </c>
      <c r="BX38" s="36">
        <f t="shared" si="107"/>
        <v>0.21410356790104376</v>
      </c>
      <c r="BY38" s="17">
        <f t="shared" si="116"/>
        <v>12.017996825802719</v>
      </c>
      <c r="BZ38" s="76">
        <f t="shared" si="109"/>
        <v>5.5095692740036374E-2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38</v>
      </c>
      <c r="F39" s="20">
        <f t="shared" si="58"/>
        <v>0.75460000000000005</v>
      </c>
      <c r="G39" s="20">
        <f t="shared" si="59"/>
        <v>5.488962968257022</v>
      </c>
      <c r="H39" s="29">
        <f t="shared" si="60"/>
        <v>67488.873239436623</v>
      </c>
      <c r="I39" s="26">
        <v>0.55020000000000002</v>
      </c>
      <c r="J39" s="20">
        <v>5.5E-2</v>
      </c>
      <c r="K39" s="20">
        <v>1.381</v>
      </c>
      <c r="L39" s="19">
        <f t="shared" si="61"/>
        <v>0.89303594444684053</v>
      </c>
      <c r="M39" s="19">
        <f t="shared" si="62"/>
        <v>0.33686065146116628</v>
      </c>
      <c r="N39" s="19">
        <f t="shared" si="63"/>
        <v>0</v>
      </c>
      <c r="O39" s="19">
        <f t="shared" si="64"/>
        <v>0.33686065146116628</v>
      </c>
      <c r="P39" s="36">
        <f t="shared" si="65"/>
        <v>0</v>
      </c>
      <c r="Q39" s="17">
        <f t="shared" si="110"/>
        <v>21.279490984637633</v>
      </c>
      <c r="R39" s="76">
        <f t="shared" si="67"/>
        <v>0</v>
      </c>
      <c r="S39" s="26">
        <v>0.50690000000000002</v>
      </c>
      <c r="T39" s="20">
        <v>3.9E-2</v>
      </c>
      <c r="U39" s="20">
        <v>1.3720000000000001</v>
      </c>
      <c r="V39" s="19">
        <f t="shared" si="68"/>
        <v>0.88721601432372577</v>
      </c>
      <c r="W39" s="19">
        <f t="shared" si="69"/>
        <v>0.28221140449711707</v>
      </c>
      <c r="X39" s="19">
        <f t="shared" si="70"/>
        <v>0.56442280899423414</v>
      </c>
      <c r="Y39" s="19">
        <f t="shared" si="71"/>
        <v>0.84663421349135115</v>
      </c>
      <c r="Z39" s="36">
        <f t="shared" si="72"/>
        <v>6.0577253986332527E-2</v>
      </c>
      <c r="AA39" s="17">
        <f t="shared" si="111"/>
        <v>20.40213242471113</v>
      </c>
      <c r="AB39" s="76">
        <f t="shared" si="74"/>
        <v>2.7664892926123907E-2</v>
      </c>
      <c r="AC39" s="26">
        <v>0.47389999999999999</v>
      </c>
      <c r="AD39" s="20">
        <v>3.2000000000000001E-2</v>
      </c>
      <c r="AE39" s="20">
        <v>1.3740000000000001</v>
      </c>
      <c r="AF39" s="19">
        <f t="shared" si="75"/>
        <v>0.88850933212886241</v>
      </c>
      <c r="AG39" s="19">
        <f t="shared" si="76"/>
        <v>0.24738230842641659</v>
      </c>
      <c r="AH39" s="19">
        <f t="shared" si="77"/>
        <v>0.98952923370566637</v>
      </c>
      <c r="AI39" s="19">
        <f t="shared" si="78"/>
        <v>1.2369115421320829</v>
      </c>
      <c r="AJ39" s="36">
        <f t="shared" si="79"/>
        <v>9.9698859947986523E-2</v>
      </c>
      <c r="AK39" s="17">
        <f t="shared" si="112"/>
        <v>19.73347578550618</v>
      </c>
      <c r="AL39" s="76">
        <f t="shared" si="81"/>
        <v>5.0144700531289811E-2</v>
      </c>
      <c r="AM39" s="26">
        <v>0.42149999999999999</v>
      </c>
      <c r="AN39" s="20">
        <v>3.1E-2</v>
      </c>
      <c r="AO39" s="20">
        <v>1.381</v>
      </c>
      <c r="AP39" s="19">
        <f t="shared" si="82"/>
        <v>0.89303594444684053</v>
      </c>
      <c r="AQ39" s="19">
        <f t="shared" si="83"/>
        <v>0.19769890779301086</v>
      </c>
      <c r="AR39" s="19">
        <f t="shared" si="84"/>
        <v>1.1861934467580653</v>
      </c>
      <c r="AS39" s="19">
        <f t="shared" si="85"/>
        <v>1.3838923545510762</v>
      </c>
      <c r="AT39" s="36">
        <f t="shared" si="86"/>
        <v>0.14635482962785754</v>
      </c>
      <c r="AU39" s="17">
        <f t="shared" si="113"/>
        <v>18.671730091738311</v>
      </c>
      <c r="AV39" s="76">
        <f t="shared" si="88"/>
        <v>6.3528844993476039E-2</v>
      </c>
      <c r="AW39" s="26">
        <v>0.3861</v>
      </c>
      <c r="AX39" s="20">
        <v>3.2000000000000001E-2</v>
      </c>
      <c r="AY39" s="20">
        <v>1.417</v>
      </c>
      <c r="AZ39" s="19">
        <f t="shared" si="89"/>
        <v>0.91631566493929983</v>
      </c>
      <c r="BA39" s="19">
        <f t="shared" si="90"/>
        <v>0.17464697134382348</v>
      </c>
      <c r="BB39" s="19">
        <f t="shared" si="91"/>
        <v>1.3971757707505879</v>
      </c>
      <c r="BC39" s="19">
        <f t="shared" si="92"/>
        <v>1.5718227420944113</v>
      </c>
      <c r="BD39" s="36">
        <f t="shared" si="93"/>
        <v>0.21207350927931992</v>
      </c>
      <c r="BE39" s="17">
        <f t="shared" si="114"/>
        <v>17.954443878772999</v>
      </c>
      <c r="BF39" s="76">
        <f t="shared" si="95"/>
        <v>7.7817824945412367E-2</v>
      </c>
      <c r="BG39" s="26">
        <v>0.34250000000000003</v>
      </c>
      <c r="BH39" s="20">
        <v>2.8000000000000001E-2</v>
      </c>
      <c r="BI39" s="20">
        <v>1.47</v>
      </c>
      <c r="BJ39" s="19">
        <f t="shared" si="96"/>
        <v>0.95058858677542046</v>
      </c>
      <c r="BK39" s="19">
        <f t="shared" si="97"/>
        <v>0.14790320194021811</v>
      </c>
      <c r="BL39" s="19">
        <f t="shared" si="98"/>
        <v>1.4790320194021809</v>
      </c>
      <c r="BM39" s="19">
        <f t="shared" si="99"/>
        <v>1.6269352213423991</v>
      </c>
      <c r="BN39" s="36">
        <f t="shared" si="100"/>
        <v>0.24963154115246908</v>
      </c>
      <c r="BO39" s="17">
        <f t="shared" si="115"/>
        <v>17.071006622126458</v>
      </c>
      <c r="BP39" s="76">
        <f t="shared" si="102"/>
        <v>8.6640000331623362E-2</v>
      </c>
      <c r="BQ39" s="26">
        <v>0.29620000000000002</v>
      </c>
      <c r="BR39" s="20">
        <v>4.1000000000000002E-2</v>
      </c>
      <c r="BS39" s="20">
        <v>1.5189999999999999</v>
      </c>
      <c r="BT39" s="19">
        <f t="shared" si="103"/>
        <v>0.9822748730012677</v>
      </c>
      <c r="BU39" s="19">
        <f t="shared" si="104"/>
        <v>0.11811564096514798</v>
      </c>
      <c r="BV39" s="19">
        <f t="shared" si="105"/>
        <v>1.4173876915817758</v>
      </c>
      <c r="BW39" s="19">
        <f t="shared" si="106"/>
        <v>1.5355033325469238</v>
      </c>
      <c r="BX39" s="36">
        <f t="shared" si="107"/>
        <v>0.46836820728325884</v>
      </c>
      <c r="BY39" s="17">
        <f t="shared" si="116"/>
        <v>16.132861094999505</v>
      </c>
      <c r="BZ39" s="76">
        <f t="shared" si="109"/>
        <v>8.7857180647337579E-2</v>
      </c>
    </row>
    <row r="40" spans="2:78" ht="20.100000000000001" customHeight="1">
      <c r="B40" s="9" t="s">
        <v>7</v>
      </c>
      <c r="C40" s="10">
        <v>1.343</v>
      </c>
      <c r="D40" s="2"/>
      <c r="E40" s="38">
        <v>40</v>
      </c>
      <c r="F40" s="20">
        <f t="shared" si="58"/>
        <v>0.79460000000000008</v>
      </c>
      <c r="G40" s="20">
        <f t="shared" si="59"/>
        <v>5.7799231043957455</v>
      </c>
      <c r="H40" s="29">
        <f t="shared" si="60"/>
        <v>71066.338028169019</v>
      </c>
      <c r="I40" s="26">
        <v>0.63439999999999996</v>
      </c>
      <c r="J40" s="20">
        <v>7.0999999999999994E-2</v>
      </c>
      <c r="K40" s="20">
        <v>1.389</v>
      </c>
      <c r="L40" s="19">
        <f t="shared" si="61"/>
        <v>0.8982092156673871</v>
      </c>
      <c r="M40" s="19">
        <f t="shared" si="62"/>
        <v>0.45305673933801166</v>
      </c>
      <c r="N40" s="19">
        <f t="shared" si="63"/>
        <v>0</v>
      </c>
      <c r="O40" s="19">
        <f t="shared" si="64"/>
        <v>0.45305673933801166</v>
      </c>
      <c r="P40" s="36">
        <f t="shared" si="65"/>
        <v>0</v>
      </c>
      <c r="Q40" s="17">
        <f t="shared" si="110"/>
        <v>26.83803523130473</v>
      </c>
      <c r="R40" s="76">
        <f t="shared" si="67"/>
        <v>0</v>
      </c>
      <c r="S40" s="26">
        <v>0.58730000000000004</v>
      </c>
      <c r="T40" s="20">
        <v>3.7999999999999999E-2</v>
      </c>
      <c r="U40" s="20">
        <v>1.3720000000000001</v>
      </c>
      <c r="V40" s="19">
        <f t="shared" si="68"/>
        <v>0.88721601432372577</v>
      </c>
      <c r="W40" s="19">
        <f t="shared" si="69"/>
        <v>0.37883489825749872</v>
      </c>
      <c r="X40" s="19">
        <f t="shared" si="70"/>
        <v>0.75766979651499744</v>
      </c>
      <c r="Y40" s="19">
        <f t="shared" si="71"/>
        <v>1.1365046947724962</v>
      </c>
      <c r="Z40" s="36">
        <f t="shared" si="72"/>
        <v>5.9023991063606035E-2</v>
      </c>
      <c r="AA40" s="17">
        <f t="shared" si="111"/>
        <v>25.723726822106517</v>
      </c>
      <c r="AB40" s="76">
        <f t="shared" si="74"/>
        <v>2.9454122326624515E-2</v>
      </c>
      <c r="AC40" s="26">
        <v>0.55920000000000003</v>
      </c>
      <c r="AD40" s="20">
        <v>3.1E-2</v>
      </c>
      <c r="AE40" s="20">
        <v>1.369</v>
      </c>
      <c r="AF40" s="19">
        <f t="shared" si="75"/>
        <v>0.88527603761602081</v>
      </c>
      <c r="AG40" s="19">
        <f t="shared" si="76"/>
        <v>0.34195029023477769</v>
      </c>
      <c r="AH40" s="19">
        <f t="shared" si="77"/>
        <v>1.3678011609391107</v>
      </c>
      <c r="AI40" s="19">
        <f t="shared" si="78"/>
        <v>1.7097514511738885</v>
      </c>
      <c r="AJ40" s="36">
        <f t="shared" si="79"/>
        <v>9.5881614556986405E-2</v>
      </c>
      <c r="AK40" s="17">
        <f t="shared" si="112"/>
        <v>25.058927113009496</v>
      </c>
      <c r="AL40" s="76">
        <f t="shared" si="81"/>
        <v>5.4583388776808739E-2</v>
      </c>
      <c r="AM40" s="26">
        <v>0.57240000000000002</v>
      </c>
      <c r="AN40" s="20">
        <v>2.9000000000000001E-2</v>
      </c>
      <c r="AO40" s="20">
        <v>1.3540000000000001</v>
      </c>
      <c r="AP40" s="19">
        <f t="shared" si="82"/>
        <v>0.87557615407749612</v>
      </c>
      <c r="AQ40" s="19">
        <f t="shared" si="83"/>
        <v>0.35047604054284764</v>
      </c>
      <c r="AR40" s="19">
        <f t="shared" si="84"/>
        <v>2.1028562432570861</v>
      </c>
      <c r="AS40" s="19">
        <f t="shared" si="85"/>
        <v>2.4533322837999338</v>
      </c>
      <c r="AT40" s="36">
        <f t="shared" si="86"/>
        <v>0.1316113470229163</v>
      </c>
      <c r="AU40" s="17">
        <f t="shared" si="113"/>
        <v>25.371217367816637</v>
      </c>
      <c r="AV40" s="76">
        <f t="shared" si="88"/>
        <v>8.2883537386919282E-2</v>
      </c>
      <c r="AW40" s="26">
        <v>0.51529999999999998</v>
      </c>
      <c r="AX40" s="20">
        <v>2.5999999999999999E-2</v>
      </c>
      <c r="AY40" s="20">
        <v>1.413</v>
      </c>
      <c r="AZ40" s="19">
        <f t="shared" si="89"/>
        <v>0.91372902932902655</v>
      </c>
      <c r="BA40" s="19">
        <f t="shared" si="90"/>
        <v>0.30933307838423224</v>
      </c>
      <c r="BB40" s="19">
        <f t="shared" si="91"/>
        <v>2.4746646270738579</v>
      </c>
      <c r="BC40" s="19">
        <f t="shared" si="92"/>
        <v>2.78399770545809</v>
      </c>
      <c r="BD40" s="36">
        <f t="shared" si="93"/>
        <v>0.17133828508846641</v>
      </c>
      <c r="BE40" s="17">
        <f t="shared" si="114"/>
        <v>24.020325432249376</v>
      </c>
      <c r="BF40" s="76">
        <f t="shared" si="95"/>
        <v>0.10302377601226857</v>
      </c>
      <c r="BG40" s="26">
        <v>0.44600000000000001</v>
      </c>
      <c r="BH40" s="20">
        <v>3.6999999999999998E-2</v>
      </c>
      <c r="BI40" s="20">
        <v>1.4850000000000001</v>
      </c>
      <c r="BJ40" s="19">
        <f t="shared" si="96"/>
        <v>0.96028847031394515</v>
      </c>
      <c r="BK40" s="19">
        <f t="shared" si="97"/>
        <v>0.25594366211699826</v>
      </c>
      <c r="BL40" s="19">
        <f t="shared" si="98"/>
        <v>2.5594366211699824</v>
      </c>
      <c r="BM40" s="19">
        <f t="shared" si="99"/>
        <v>2.8153802832869808</v>
      </c>
      <c r="BN40" s="36">
        <f t="shared" si="100"/>
        <v>0.33663664391662684</v>
      </c>
      <c r="BO40" s="17">
        <f t="shared" si="115"/>
        <v>22.380801594511876</v>
      </c>
      <c r="BP40" s="76">
        <f t="shared" si="102"/>
        <v>0.11435857694201607</v>
      </c>
      <c r="BQ40" s="26">
        <v>0.40839999999999999</v>
      </c>
      <c r="BR40" s="20">
        <v>3.2000000000000001E-2</v>
      </c>
      <c r="BS40" s="20">
        <v>1.4870000000000001</v>
      </c>
      <c r="BT40" s="19">
        <f t="shared" si="103"/>
        <v>0.96158178811908179</v>
      </c>
      <c r="BU40" s="19">
        <f t="shared" si="104"/>
        <v>0.215186567873039</v>
      </c>
      <c r="BV40" s="19">
        <f t="shared" si="105"/>
        <v>2.5822388144764683</v>
      </c>
      <c r="BW40" s="19">
        <f t="shared" si="106"/>
        <v>2.7974253823495072</v>
      </c>
      <c r="BX40" s="36">
        <f t="shared" si="107"/>
        <v>0.35031595579211144</v>
      </c>
      <c r="BY40" s="17">
        <f t="shared" si="116"/>
        <v>21.491247535364256</v>
      </c>
      <c r="BZ40" s="76">
        <f t="shared" si="109"/>
        <v>0.1201530441742549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42</v>
      </c>
      <c r="F41" s="20">
        <f t="shared" si="58"/>
        <v>0.83460000000000001</v>
      </c>
      <c r="G41" s="20">
        <f t="shared" si="59"/>
        <v>6.070883240534469</v>
      </c>
      <c r="H41" s="29">
        <f t="shared" si="60"/>
        <v>74643.8028169014</v>
      </c>
      <c r="I41" s="26">
        <v>0.82130000000000003</v>
      </c>
      <c r="J41" s="20">
        <v>6.2E-2</v>
      </c>
      <c r="K41" s="20">
        <v>1.385</v>
      </c>
      <c r="L41" s="19">
        <f t="shared" si="61"/>
        <v>0.89562258005711382</v>
      </c>
      <c r="M41" s="19">
        <f t="shared" si="62"/>
        <v>0.75496174766914026</v>
      </c>
      <c r="N41" s="19">
        <f t="shared" si="63"/>
        <v>0</v>
      </c>
      <c r="O41" s="19">
        <f t="shared" si="64"/>
        <v>0.75496174766914026</v>
      </c>
      <c r="P41" s="36">
        <f t="shared" si="65"/>
        <v>0</v>
      </c>
      <c r="Q41" s="17">
        <f t="shared" si="110"/>
        <v>36.222247590832481</v>
      </c>
      <c r="R41" s="76">
        <f t="shared" si="67"/>
        <v>0</v>
      </c>
      <c r="S41" s="26">
        <v>0.76629999999999998</v>
      </c>
      <c r="T41" s="20">
        <v>3.5000000000000003E-2</v>
      </c>
      <c r="U41" s="20">
        <v>1.343</v>
      </c>
      <c r="V41" s="19">
        <f t="shared" si="68"/>
        <v>0.8684629061492446</v>
      </c>
      <c r="W41" s="19">
        <f t="shared" si="69"/>
        <v>0.61797574733345051</v>
      </c>
      <c r="X41" s="19">
        <f t="shared" si="70"/>
        <v>1.235951494666901</v>
      </c>
      <c r="Y41" s="19">
        <f t="shared" si="71"/>
        <v>1.8539272420003514</v>
      </c>
      <c r="Z41" s="36">
        <f t="shared" si="72"/>
        <v>5.2090295660154308E-2</v>
      </c>
      <c r="AA41" s="17">
        <f t="shared" si="111"/>
        <v>34.714472204852171</v>
      </c>
      <c r="AB41" s="76">
        <f t="shared" si="74"/>
        <v>3.5603349731877745E-2</v>
      </c>
      <c r="AC41" s="26">
        <v>0.70230000000000004</v>
      </c>
      <c r="AD41" s="20">
        <v>3.2000000000000001E-2</v>
      </c>
      <c r="AE41" s="20">
        <v>1.3380000000000001</v>
      </c>
      <c r="AF41" s="19">
        <f t="shared" si="75"/>
        <v>0.86522961163640311</v>
      </c>
      <c r="AG41" s="19">
        <f t="shared" si="76"/>
        <v>0.5152041096676605</v>
      </c>
      <c r="AH41" s="19">
        <f t="shared" si="77"/>
        <v>2.060816438670642</v>
      </c>
      <c r="AI41" s="19">
        <f t="shared" si="78"/>
        <v>2.5760205483383025</v>
      </c>
      <c r="AJ41" s="36">
        <f t="shared" si="79"/>
        <v>9.4542907388368305E-2</v>
      </c>
      <c r="AK41" s="17">
        <f t="shared" si="112"/>
        <v>32.959969937529628</v>
      </c>
      <c r="AL41" s="76">
        <f t="shared" si="81"/>
        <v>6.2524827618975112E-2</v>
      </c>
      <c r="AM41" s="26">
        <v>0.64610000000000001</v>
      </c>
      <c r="AN41" s="20">
        <v>0.03</v>
      </c>
      <c r="AO41" s="20">
        <v>1.335</v>
      </c>
      <c r="AP41" s="19">
        <f t="shared" si="82"/>
        <v>0.86328963492869815</v>
      </c>
      <c r="AQ41" s="19">
        <f t="shared" si="83"/>
        <v>0.43409398531825355</v>
      </c>
      <c r="AR41" s="19">
        <f t="shared" si="84"/>
        <v>2.6045639119095214</v>
      </c>
      <c r="AS41" s="19">
        <f t="shared" si="85"/>
        <v>3.0386578972277749</v>
      </c>
      <c r="AT41" s="36">
        <f t="shared" si="86"/>
        <v>0.13235543923081433</v>
      </c>
      <c r="AU41" s="17">
        <f t="shared" si="113"/>
        <v>31.419297634037012</v>
      </c>
      <c r="AV41" s="76">
        <f t="shared" si="88"/>
        <v>8.2896948946686727E-2</v>
      </c>
      <c r="AW41" s="26">
        <v>0.58899999999999997</v>
      </c>
      <c r="AX41" s="20">
        <v>2.1999999999999999E-2</v>
      </c>
      <c r="AY41" s="20">
        <v>1.3320000000000001</v>
      </c>
      <c r="AZ41" s="19">
        <f t="shared" si="89"/>
        <v>0.8613496582209933</v>
      </c>
      <c r="BA41" s="19">
        <f t="shared" si="90"/>
        <v>0.35913753227907513</v>
      </c>
      <c r="BB41" s="19">
        <f t="shared" si="91"/>
        <v>2.8731002582326011</v>
      </c>
      <c r="BC41" s="19">
        <f t="shared" si="92"/>
        <v>3.2322377905116761</v>
      </c>
      <c r="BD41" s="36">
        <f t="shared" si="93"/>
        <v>0.1288332238859915</v>
      </c>
      <c r="BE41" s="17">
        <f t="shared" si="114"/>
        <v>29.853952642410174</v>
      </c>
      <c r="BF41" s="76">
        <f t="shared" si="95"/>
        <v>9.6238521332384933E-2</v>
      </c>
      <c r="BG41" s="26">
        <v>0.53339999999999999</v>
      </c>
      <c r="BH41" s="20">
        <v>2.4E-2</v>
      </c>
      <c r="BI41" s="20">
        <v>1.3280000000000001</v>
      </c>
      <c r="BJ41" s="19">
        <f t="shared" si="96"/>
        <v>0.85876302261072002</v>
      </c>
      <c r="BK41" s="19">
        <f t="shared" si="97"/>
        <v>0.29276821693030564</v>
      </c>
      <c r="BL41" s="19">
        <f t="shared" si="98"/>
        <v>2.9276821693030564</v>
      </c>
      <c r="BM41" s="19">
        <f t="shared" si="99"/>
        <v>3.2204503862333622</v>
      </c>
      <c r="BN41" s="36">
        <f t="shared" si="100"/>
        <v>0.17462810807871174</v>
      </c>
      <c r="BO41" s="17">
        <f t="shared" si="115"/>
        <v>28.32972879767372</v>
      </c>
      <c r="BP41" s="76">
        <f t="shared" si="102"/>
        <v>0.10334310611344297</v>
      </c>
      <c r="BQ41" s="26">
        <v>0.43480000000000002</v>
      </c>
      <c r="BR41" s="20">
        <v>2.4E-2</v>
      </c>
      <c r="BS41" s="20">
        <v>1.5229999999999999</v>
      </c>
      <c r="BT41" s="19">
        <f t="shared" si="103"/>
        <v>0.98486150861154098</v>
      </c>
      <c r="BU41" s="19">
        <f t="shared" si="104"/>
        <v>0.2558589612839347</v>
      </c>
      <c r="BV41" s="19">
        <f t="shared" si="105"/>
        <v>3.0703075354072165</v>
      </c>
      <c r="BW41" s="19">
        <f t="shared" si="106"/>
        <v>3.3261664966911511</v>
      </c>
      <c r="BX41" s="36">
        <f t="shared" si="107"/>
        <v>0.2756125895247673</v>
      </c>
      <c r="BY41" s="17">
        <f t="shared" si="116"/>
        <v>25.62669874207992</v>
      </c>
      <c r="BZ41" s="76">
        <f t="shared" si="109"/>
        <v>0.11980893701168251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44</v>
      </c>
      <c r="F42" s="20">
        <f t="shared" si="58"/>
        <v>0.87460000000000004</v>
      </c>
      <c r="G42" s="20">
        <f t="shared" si="59"/>
        <v>6.3618433766731934</v>
      </c>
      <c r="H42" s="29">
        <f t="shared" si="60"/>
        <v>78221.267605633795</v>
      </c>
      <c r="I42" s="26">
        <v>0.73939999999999995</v>
      </c>
      <c r="J42" s="20">
        <v>9.2999999999999999E-2</v>
      </c>
      <c r="K42" s="20">
        <v>1.4950000000000001</v>
      </c>
      <c r="L42" s="19">
        <f t="shared" si="61"/>
        <v>0.96675505933962835</v>
      </c>
      <c r="M42" s="19">
        <f t="shared" si="62"/>
        <v>0.71295649986498166</v>
      </c>
      <c r="N42" s="19">
        <f t="shared" si="63"/>
        <v>0</v>
      </c>
      <c r="O42" s="19">
        <f t="shared" si="64"/>
        <v>0.71295649986498166</v>
      </c>
      <c r="P42" s="36">
        <f t="shared" si="65"/>
        <v>0</v>
      </c>
      <c r="Q42" s="17">
        <f t="shared" si="110"/>
        <v>39.100177552379741</v>
      </c>
      <c r="R42" s="76">
        <f t="shared" si="67"/>
        <v>0</v>
      </c>
      <c r="S42" s="26">
        <v>0.5242</v>
      </c>
      <c r="T42" s="20">
        <v>0.05</v>
      </c>
      <c r="U42" s="20">
        <v>1.482</v>
      </c>
      <c r="V42" s="19">
        <f t="shared" si="68"/>
        <v>0.95834849360624019</v>
      </c>
      <c r="W42" s="19">
        <f t="shared" si="69"/>
        <v>0.35213743417075177</v>
      </c>
      <c r="X42" s="19">
        <f t="shared" si="70"/>
        <v>0.70427486834150355</v>
      </c>
      <c r="Y42" s="19">
        <f t="shared" si="71"/>
        <v>1.0564123025122554</v>
      </c>
      <c r="Z42" s="36">
        <f t="shared" si="72"/>
        <v>9.0615640472249612E-2</v>
      </c>
      <c r="AA42" s="17">
        <f t="shared" si="111"/>
        <v>32.311119775009942</v>
      </c>
      <c r="AB42" s="76">
        <f t="shared" si="74"/>
        <v>2.1796671648817434E-2</v>
      </c>
      <c r="AC42" s="26">
        <v>0.46650000000000003</v>
      </c>
      <c r="AD42" s="20">
        <v>3.5000000000000003E-2</v>
      </c>
      <c r="AE42" s="20">
        <v>1.4670000000000001</v>
      </c>
      <c r="AF42" s="19">
        <f t="shared" si="75"/>
        <v>0.9486486100677155</v>
      </c>
      <c r="AG42" s="19">
        <f t="shared" si="76"/>
        <v>0.27326579804897572</v>
      </c>
      <c r="AH42" s="19">
        <f t="shared" si="77"/>
        <v>1.0930631921959029</v>
      </c>
      <c r="AI42" s="19">
        <f t="shared" si="78"/>
        <v>1.3663289902448785</v>
      </c>
      <c r="AJ42" s="36">
        <f t="shared" si="79"/>
        <v>0.12430683830054055</v>
      </c>
      <c r="AK42" s="17">
        <f t="shared" si="112"/>
        <v>30.490819432285793</v>
      </c>
      <c r="AL42" s="76">
        <f t="shared" si="81"/>
        <v>3.584892805598041E-2</v>
      </c>
      <c r="AM42" s="26">
        <v>0.49790000000000001</v>
      </c>
      <c r="AN42" s="20">
        <v>3.3000000000000002E-2</v>
      </c>
      <c r="AO42" s="20">
        <v>1.468</v>
      </c>
      <c r="AP42" s="19">
        <f t="shared" si="82"/>
        <v>0.94929526897028382</v>
      </c>
      <c r="AQ42" s="19">
        <f t="shared" si="83"/>
        <v>0.31171529947279997</v>
      </c>
      <c r="AR42" s="19">
        <f t="shared" si="84"/>
        <v>1.8702917968367998</v>
      </c>
      <c r="AS42" s="19">
        <f t="shared" si="85"/>
        <v>2.1820070963095999</v>
      </c>
      <c r="AT42" s="36">
        <f t="shared" si="86"/>
        <v>0.17604514743101521</v>
      </c>
      <c r="AU42" s="17">
        <f t="shared" si="113"/>
        <v>31.481416152589752</v>
      </c>
      <c r="AV42" s="76">
        <f t="shared" si="88"/>
        <v>5.9409392124278509E-2</v>
      </c>
      <c r="AW42" s="26">
        <v>0.49569999999999997</v>
      </c>
      <c r="AX42" s="20">
        <v>2.3E-2</v>
      </c>
      <c r="AY42" s="20">
        <v>1.4950000000000001</v>
      </c>
      <c r="AZ42" s="19">
        <f t="shared" si="89"/>
        <v>0.96675505933962835</v>
      </c>
      <c r="BA42" s="19">
        <f t="shared" si="90"/>
        <v>0.32043649897088217</v>
      </c>
      <c r="BB42" s="19">
        <f t="shared" si="91"/>
        <v>2.5634919917670573</v>
      </c>
      <c r="BC42" s="19">
        <f t="shared" si="92"/>
        <v>2.8839284907379397</v>
      </c>
      <c r="BD42" s="36">
        <f t="shared" si="93"/>
        <v>0.16967074447920297</v>
      </c>
      <c r="BE42" s="17">
        <f t="shared" si="114"/>
        <v>31.41201128683597</v>
      </c>
      <c r="BF42" s="76">
        <f t="shared" si="95"/>
        <v>8.1608654993746171E-2</v>
      </c>
      <c r="BG42" s="26">
        <v>0.4511</v>
      </c>
      <c r="BH42" s="20">
        <v>2.3E-2</v>
      </c>
      <c r="BI42" s="20">
        <v>1.4910000000000001</v>
      </c>
      <c r="BJ42" s="19">
        <f t="shared" si="96"/>
        <v>0.96416842372935507</v>
      </c>
      <c r="BK42" s="19">
        <f t="shared" si="97"/>
        <v>0.26395062582090956</v>
      </c>
      <c r="BL42" s="19">
        <f t="shared" si="98"/>
        <v>2.6395062582090953</v>
      </c>
      <c r="BM42" s="19">
        <f t="shared" si="99"/>
        <v>2.903456884030005</v>
      </c>
      <c r="BN42" s="36">
        <f t="shared" si="100"/>
        <v>0.21095502752070505</v>
      </c>
      <c r="BO42" s="17">
        <f t="shared" si="115"/>
        <v>30.004985372009333</v>
      </c>
      <c r="BP42" s="76">
        <f t="shared" si="102"/>
        <v>8.7968923346698383E-2</v>
      </c>
      <c r="BQ42" s="26">
        <v>0.48080000000000001</v>
      </c>
      <c r="BR42" s="20">
        <v>2.3E-2</v>
      </c>
      <c r="BS42" s="20">
        <v>1.32</v>
      </c>
      <c r="BT42" s="19">
        <f t="shared" si="103"/>
        <v>0.85358975139017346</v>
      </c>
      <c r="BU42" s="19">
        <f t="shared" si="104"/>
        <v>0.23501659801340458</v>
      </c>
      <c r="BV42" s="19">
        <f t="shared" si="105"/>
        <v>2.8201991761608549</v>
      </c>
      <c r="BW42" s="19">
        <f t="shared" si="106"/>
        <v>3.0552157741742594</v>
      </c>
      <c r="BX42" s="36">
        <f t="shared" si="107"/>
        <v>0.19841006600411398</v>
      </c>
      <c r="BY42" s="17">
        <f t="shared" si="116"/>
        <v>30.941951059685369</v>
      </c>
      <c r="BZ42" s="76">
        <f t="shared" si="109"/>
        <v>9.1144839920431694E-2</v>
      </c>
    </row>
    <row r="43" spans="2:78" ht="20.100000000000001" customHeight="1">
      <c r="B43" s="33" t="s">
        <v>22</v>
      </c>
      <c r="C43" s="34">
        <v>0.02</v>
      </c>
      <c r="D43" s="2"/>
      <c r="E43" s="38">
        <v>46</v>
      </c>
      <c r="F43" s="20">
        <f t="shared" si="58"/>
        <v>0.91460000000000008</v>
      </c>
      <c r="G43" s="20">
        <f t="shared" si="59"/>
        <v>6.6528035128119161</v>
      </c>
      <c r="H43" s="29">
        <f t="shared" si="60"/>
        <v>81798.732394366205</v>
      </c>
      <c r="I43" s="26">
        <v>0.71589999999999998</v>
      </c>
      <c r="J43" s="20">
        <v>3.4000000000000002E-2</v>
      </c>
      <c r="K43" s="20">
        <v>1.5129999999999999</v>
      </c>
      <c r="L43" s="19">
        <f t="shared" si="61"/>
        <v>0.97839491958585789</v>
      </c>
      <c r="M43" s="19">
        <f t="shared" si="62"/>
        <v>0.68454867758256266</v>
      </c>
      <c r="N43" s="19">
        <f t="shared" si="63"/>
        <v>0</v>
      </c>
      <c r="O43" s="19">
        <f t="shared" si="64"/>
        <v>0.68454867758256266</v>
      </c>
      <c r="P43" s="36">
        <f t="shared" si="65"/>
        <v>0</v>
      </c>
      <c r="Q43" s="17">
        <f t="shared" si="110"/>
        <v>43.86622564435077</v>
      </c>
      <c r="R43" s="76">
        <f t="shared" si="67"/>
        <v>0</v>
      </c>
      <c r="S43" s="26">
        <v>0.61499999999999999</v>
      </c>
      <c r="T43" s="20">
        <v>4.2000000000000003E-2</v>
      </c>
      <c r="U43" s="20">
        <v>1.4950000000000001</v>
      </c>
      <c r="V43" s="19">
        <f t="shared" si="68"/>
        <v>0.96675505933962835</v>
      </c>
      <c r="W43" s="19">
        <f t="shared" si="69"/>
        <v>0.49323555107009603</v>
      </c>
      <c r="X43" s="19">
        <f t="shared" si="70"/>
        <v>0.98647110214019207</v>
      </c>
      <c r="Y43" s="19">
        <f t="shared" si="71"/>
        <v>1.479706653210288</v>
      </c>
      <c r="Z43" s="36">
        <f t="shared" si="72"/>
        <v>7.7458383349201368E-2</v>
      </c>
      <c r="AA43" s="17">
        <f t="shared" si="111"/>
        <v>40.226039636031842</v>
      </c>
      <c r="AB43" s="76">
        <f t="shared" si="74"/>
        <v>2.4523197189329472E-2</v>
      </c>
      <c r="AC43" s="26">
        <v>0.6169</v>
      </c>
      <c r="AD43" s="20">
        <v>4.7E-2</v>
      </c>
      <c r="AE43" s="20">
        <v>1.476</v>
      </c>
      <c r="AF43" s="19">
        <f t="shared" si="75"/>
        <v>0.95446854019083027</v>
      </c>
      <c r="AG43" s="19">
        <f t="shared" si="76"/>
        <v>0.4837533776991581</v>
      </c>
      <c r="AH43" s="19">
        <f t="shared" si="77"/>
        <v>1.9350135107966324</v>
      </c>
      <c r="AI43" s="19">
        <f t="shared" si="78"/>
        <v>2.4187668884957905</v>
      </c>
      <c r="AJ43" s="36">
        <f t="shared" si="79"/>
        <v>0.16898078424132626</v>
      </c>
      <c r="AK43" s="17">
        <f t="shared" si="112"/>
        <v>40.294586250658263</v>
      </c>
      <c r="AL43" s="76">
        <f t="shared" si="81"/>
        <v>4.802167464283174E-2</v>
      </c>
      <c r="AM43" s="26">
        <v>0.62480000000000002</v>
      </c>
      <c r="AN43" s="20">
        <v>2.4E-2</v>
      </c>
      <c r="AO43" s="20">
        <v>1.4630000000000001</v>
      </c>
      <c r="AP43" s="19">
        <f t="shared" si="82"/>
        <v>0.94606197445744233</v>
      </c>
      <c r="AQ43" s="19">
        <f t="shared" si="83"/>
        <v>0.48752001352635826</v>
      </c>
      <c r="AR43" s="19">
        <f t="shared" si="84"/>
        <v>2.9251200811581497</v>
      </c>
      <c r="AS43" s="19">
        <f t="shared" si="85"/>
        <v>3.4126400946845079</v>
      </c>
      <c r="AT43" s="36">
        <f t="shared" si="86"/>
        <v>0.12716216150531784</v>
      </c>
      <c r="AU43" s="17">
        <f t="shared" si="113"/>
        <v>40.579595858841806</v>
      </c>
      <c r="AV43" s="76">
        <f t="shared" si="88"/>
        <v>7.2083519297070603E-2</v>
      </c>
      <c r="AW43" s="26">
        <v>0.62039999999999995</v>
      </c>
      <c r="AX43" s="20">
        <v>1.9E-2</v>
      </c>
      <c r="AY43" s="20">
        <v>1.482</v>
      </c>
      <c r="AZ43" s="19">
        <f t="shared" si="89"/>
        <v>0.95834849360624019</v>
      </c>
      <c r="BA43" s="19">
        <f t="shared" si="90"/>
        <v>0.49324391989543243</v>
      </c>
      <c r="BB43" s="19">
        <f t="shared" si="91"/>
        <v>3.9459513591634594</v>
      </c>
      <c r="BC43" s="19">
        <f t="shared" si="92"/>
        <v>4.4391952790588922</v>
      </c>
      <c r="BD43" s="36">
        <f t="shared" si="93"/>
        <v>0.13773577351781938</v>
      </c>
      <c r="BE43" s="17">
        <f t="shared" si="114"/>
        <v>40.420856330233249</v>
      </c>
      <c r="BF43" s="76">
        <f t="shared" si="95"/>
        <v>9.7621666570483795E-2</v>
      </c>
      <c r="BG43" s="26">
        <v>0.5857</v>
      </c>
      <c r="BH43" s="20">
        <v>1.4E-2</v>
      </c>
      <c r="BI43" s="20">
        <v>1.4770000000000001</v>
      </c>
      <c r="BJ43" s="19">
        <f t="shared" si="96"/>
        <v>0.9551151990933987</v>
      </c>
      <c r="BK43" s="19">
        <f t="shared" si="97"/>
        <v>0.43664972765533444</v>
      </c>
      <c r="BL43" s="19">
        <f t="shared" si="98"/>
        <v>4.3664972765533445</v>
      </c>
      <c r="BM43" s="19">
        <f t="shared" si="99"/>
        <v>4.8031470042086788</v>
      </c>
      <c r="BN43" s="36">
        <f t="shared" si="100"/>
        <v>0.12600732249035235</v>
      </c>
      <c r="BO43" s="17">
        <f t="shared" si="115"/>
        <v>39.168978684161232</v>
      </c>
      <c r="BP43" s="76">
        <f t="shared" si="102"/>
        <v>0.1114784562488229</v>
      </c>
      <c r="BQ43" s="26">
        <v>0.42559999999999998</v>
      </c>
      <c r="BR43" s="20">
        <v>5.2999999999999999E-2</v>
      </c>
      <c r="BS43" s="20">
        <v>1.454</v>
      </c>
      <c r="BT43" s="19">
        <f t="shared" si="103"/>
        <v>0.94024204433432745</v>
      </c>
      <c r="BU43" s="19">
        <f t="shared" si="104"/>
        <v>0.22343633885305092</v>
      </c>
      <c r="BV43" s="19">
        <f t="shared" si="105"/>
        <v>2.681236066236611</v>
      </c>
      <c r="BW43" s="19">
        <f t="shared" si="106"/>
        <v>2.904672405089662</v>
      </c>
      <c r="BX43" s="36">
        <f t="shared" si="107"/>
        <v>0.55474409211479236</v>
      </c>
      <c r="BY43" s="17">
        <f t="shared" si="116"/>
        <v>33.39302447274536</v>
      </c>
      <c r="BZ43" s="76">
        <f t="shared" si="109"/>
        <v>8.0293298033694907E-2</v>
      </c>
    </row>
    <row r="44" spans="2:78" ht="20.100000000000001" customHeight="1" thickBot="1">
      <c r="B44" s="13" t="s">
        <v>16</v>
      </c>
      <c r="C44" s="14">
        <f>1/(2*PI())*SQRT($C$2/(C41+C42))</f>
        <v>1.546410319301774</v>
      </c>
      <c r="D44" s="2"/>
      <c r="E44" s="38">
        <v>48</v>
      </c>
      <c r="F44" s="20">
        <f t="shared" si="58"/>
        <v>0.9546</v>
      </c>
      <c r="G44" s="20">
        <f t="shared" si="59"/>
        <v>6.9437636489506387</v>
      </c>
      <c r="H44" s="29">
        <f t="shared" si="60"/>
        <v>85376.1971830986</v>
      </c>
      <c r="I44" s="22">
        <v>1.1359999999999999</v>
      </c>
      <c r="J44" s="19">
        <v>0.04</v>
      </c>
      <c r="K44" s="19">
        <v>1.5349999999999999</v>
      </c>
      <c r="L44" s="19">
        <f t="shared" si="61"/>
        <v>0.99262141544236071</v>
      </c>
      <c r="M44" s="19">
        <f t="shared" si="62"/>
        <v>1.774169779261539</v>
      </c>
      <c r="N44" s="19">
        <f t="shared" si="63"/>
        <v>0</v>
      </c>
      <c r="O44" s="19">
        <f t="shared" si="64"/>
        <v>1.774169779261539</v>
      </c>
      <c r="P44" s="36">
        <f t="shared" si="65"/>
        <v>0</v>
      </c>
      <c r="Q44" s="17">
        <f t="shared" si="110"/>
        <v>67.109871632521035</v>
      </c>
      <c r="R44" s="76">
        <f t="shared" si="67"/>
        <v>0</v>
      </c>
      <c r="S44" s="22">
        <v>0.82</v>
      </c>
      <c r="T44" s="19">
        <v>4.7E-2</v>
      </c>
      <c r="U44" s="19">
        <v>1.512</v>
      </c>
      <c r="V44" s="19">
        <f t="shared" si="68"/>
        <v>0.97774826068328957</v>
      </c>
      <c r="W44" s="19">
        <f t="shared" si="69"/>
        <v>0.89691862410932488</v>
      </c>
      <c r="X44" s="19">
        <f t="shared" si="70"/>
        <v>1.7938372482186498</v>
      </c>
      <c r="Y44" s="19">
        <f t="shared" si="71"/>
        <v>2.6907558723279745</v>
      </c>
      <c r="Z44" s="36">
        <f t="shared" si="72"/>
        <v>8.8662136645359768E-2</v>
      </c>
      <c r="AA44" s="17">
        <f t="shared" si="111"/>
        <v>54.147329190053647</v>
      </c>
      <c r="AB44" s="76">
        <f t="shared" si="74"/>
        <v>3.3128822326995967E-2</v>
      </c>
      <c r="AC44" s="22">
        <v>0.70709999999999995</v>
      </c>
      <c r="AD44" s="19">
        <v>4.3999999999999997E-2</v>
      </c>
      <c r="AE44" s="19">
        <v>1.488</v>
      </c>
      <c r="AF44" s="19">
        <f t="shared" si="75"/>
        <v>0.96222844702165011</v>
      </c>
      <c r="AG44" s="19">
        <f t="shared" si="76"/>
        <v>0.6459357056022067</v>
      </c>
      <c r="AH44" s="19">
        <f t="shared" si="77"/>
        <v>2.5837428224088268</v>
      </c>
      <c r="AI44" s="19">
        <f t="shared" si="78"/>
        <v>3.2296785280110334</v>
      </c>
      <c r="AJ44" s="36">
        <f t="shared" si="79"/>
        <v>0.16077750592249046</v>
      </c>
      <c r="AK44" s="17">
        <f t="shared" si="112"/>
        <v>49.516091716146796</v>
      </c>
      <c r="AL44" s="76">
        <f t="shared" si="81"/>
        <v>5.2179861795641054E-2</v>
      </c>
      <c r="AM44" s="26">
        <v>0.71460000000000001</v>
      </c>
      <c r="AN44" s="20">
        <v>0.03</v>
      </c>
      <c r="AO44" s="20">
        <v>1.474</v>
      </c>
      <c r="AP44" s="19">
        <f t="shared" si="82"/>
        <v>0.95317522238569363</v>
      </c>
      <c r="AQ44" s="19">
        <f t="shared" si="83"/>
        <v>0.64735535623746399</v>
      </c>
      <c r="AR44" s="19">
        <f t="shared" si="84"/>
        <v>3.8841321374247841</v>
      </c>
      <c r="AS44" s="19">
        <f t="shared" si="85"/>
        <v>4.5314874936622482</v>
      </c>
      <c r="AT44" s="36">
        <f t="shared" si="86"/>
        <v>0.16135195403849054</v>
      </c>
      <c r="AU44" s="17">
        <f t="shared" si="113"/>
        <v>49.823746995635737</v>
      </c>
      <c r="AV44" s="76">
        <f t="shared" si="88"/>
        <v>7.7957447434955279E-2</v>
      </c>
      <c r="AW44" s="26">
        <v>0.69540000000000002</v>
      </c>
      <c r="AX44" s="20">
        <v>0.02</v>
      </c>
      <c r="AY44" s="20">
        <v>1.478</v>
      </c>
      <c r="AZ44" s="19">
        <f t="shared" si="89"/>
        <v>0.95576185799596691</v>
      </c>
      <c r="BA44" s="19">
        <f t="shared" si="90"/>
        <v>0.61636787567749185</v>
      </c>
      <c r="BB44" s="19">
        <f t="shared" si="91"/>
        <v>4.9309430054199348</v>
      </c>
      <c r="BC44" s="19">
        <f t="shared" si="92"/>
        <v>5.5473108810974265</v>
      </c>
      <c r="BD44" s="36">
        <f t="shared" si="93"/>
        <v>0.14420343574910202</v>
      </c>
      <c r="BE44" s="17">
        <f t="shared" si="114"/>
        <v>49.036149480144047</v>
      </c>
      <c r="BF44" s="76">
        <f t="shared" si="95"/>
        <v>0.10055730430907092</v>
      </c>
      <c r="BG44" s="22">
        <v>0.66</v>
      </c>
      <c r="BH44" s="19">
        <v>1.2999999999999999E-2</v>
      </c>
      <c r="BI44" s="19">
        <v>1.474</v>
      </c>
      <c r="BJ44" s="19">
        <f t="shared" si="96"/>
        <v>0.95317522238569363</v>
      </c>
      <c r="BK44" s="19">
        <f t="shared" si="97"/>
        <v>0.55221041455425324</v>
      </c>
      <c r="BL44" s="19">
        <f t="shared" si="98"/>
        <v>5.5221041455425324</v>
      </c>
      <c r="BM44" s="19">
        <f t="shared" si="99"/>
        <v>6.0743145600967861</v>
      </c>
      <c r="BN44" s="36">
        <f t="shared" si="100"/>
        <v>0.11653196680557648</v>
      </c>
      <c r="BO44" s="17">
        <f t="shared" si="115"/>
        <v>47.584016560956243</v>
      </c>
      <c r="BP44" s="76">
        <f t="shared" si="102"/>
        <v>0.11604955917221883</v>
      </c>
      <c r="BQ44" s="22">
        <v>0.60440000000000005</v>
      </c>
      <c r="BR44" s="19">
        <v>1.7000000000000001E-2</v>
      </c>
      <c r="BS44" s="19">
        <v>1.464</v>
      </c>
      <c r="BT44" s="19">
        <f t="shared" si="103"/>
        <v>0.94670863336001054</v>
      </c>
      <c r="BU44" s="19">
        <f t="shared" si="104"/>
        <v>0.45682811023071829</v>
      </c>
      <c r="BV44" s="19">
        <f t="shared" si="105"/>
        <v>5.4819373227686192</v>
      </c>
      <c r="BW44" s="19">
        <f t="shared" si="106"/>
        <v>5.9387654329993378</v>
      </c>
      <c r="BX44" s="36">
        <f t="shared" si="107"/>
        <v>0.18039274948217376</v>
      </c>
      <c r="BY44" s="17">
        <f t="shared" si="116"/>
        <v>45.303265422344893</v>
      </c>
      <c r="BZ44" s="76">
        <f t="shared" si="109"/>
        <v>0.1210053463401066</v>
      </c>
    </row>
    <row r="45" spans="2:78" ht="20.100000000000001" customHeight="1">
      <c r="B45" s="2"/>
      <c r="C45" s="2"/>
      <c r="D45" s="2"/>
      <c r="E45" s="38">
        <v>50</v>
      </c>
      <c r="F45" s="20">
        <f t="shared" si="58"/>
        <v>0.99460000000000004</v>
      </c>
      <c r="G45" s="20">
        <f t="shared" si="59"/>
        <v>7.2347237850893631</v>
      </c>
      <c r="H45" s="29">
        <f t="shared" si="60"/>
        <v>88953.661971830996</v>
      </c>
      <c r="I45" s="22">
        <v>1.1832</v>
      </c>
      <c r="J45" s="19">
        <v>6.8000000000000005E-2</v>
      </c>
      <c r="K45" s="19">
        <v>1.5489999999999999</v>
      </c>
      <c r="L45" s="19">
        <f t="shared" si="61"/>
        <v>1.0016746400783172</v>
      </c>
      <c r="M45" s="19">
        <f t="shared" si="62"/>
        <v>1.9599315879697852</v>
      </c>
      <c r="N45" s="19">
        <f t="shared" si="63"/>
        <v>0</v>
      </c>
      <c r="O45" s="19">
        <f t="shared" si="64"/>
        <v>1.9599315879697852</v>
      </c>
      <c r="P45" s="36">
        <f t="shared" si="65"/>
        <v>0</v>
      </c>
      <c r="Q45" s="17">
        <f t="shared" si="110"/>
        <v>78.094402386057851</v>
      </c>
      <c r="R45" s="76">
        <f t="shared" si="67"/>
        <v>0</v>
      </c>
      <c r="S45" s="22">
        <v>0.8871</v>
      </c>
      <c r="T45" s="19">
        <v>4.9000000000000002E-2</v>
      </c>
      <c r="U45" s="19">
        <v>1.522</v>
      </c>
      <c r="V45" s="19">
        <f t="shared" si="68"/>
        <v>0.98421484970897277</v>
      </c>
      <c r="W45" s="19">
        <f t="shared" si="69"/>
        <v>1.063643813159137</v>
      </c>
      <c r="X45" s="19">
        <f t="shared" si="70"/>
        <v>2.1272876263182741</v>
      </c>
      <c r="Y45" s="19">
        <f t="shared" si="71"/>
        <v>3.1909314394774109</v>
      </c>
      <c r="Z45" s="36">
        <f t="shared" si="72"/>
        <v>9.3661721894239755E-2</v>
      </c>
      <c r="AA45" s="17">
        <f t="shared" si="111"/>
        <v>64.356431529052301</v>
      </c>
      <c r="AB45" s="76">
        <f t="shared" si="74"/>
        <v>3.3054779076089023E-2</v>
      </c>
      <c r="AC45" s="22">
        <v>0.8115</v>
      </c>
      <c r="AD45" s="19">
        <v>4.7E-2</v>
      </c>
      <c r="AE45" s="19">
        <v>1.51</v>
      </c>
      <c r="AF45" s="19">
        <f t="shared" si="75"/>
        <v>0.97645494287815293</v>
      </c>
      <c r="AG45" s="19">
        <f t="shared" si="76"/>
        <v>0.87609801804181786</v>
      </c>
      <c r="AH45" s="19">
        <f t="shared" si="77"/>
        <v>3.5043920721672714</v>
      </c>
      <c r="AI45" s="19">
        <f t="shared" si="78"/>
        <v>4.3804900902090891</v>
      </c>
      <c r="AJ45" s="36">
        <f t="shared" si="79"/>
        <v>0.17685547171576663</v>
      </c>
      <c r="AK45" s="17">
        <f t="shared" si="112"/>
        <v>60.848864501731732</v>
      </c>
      <c r="AL45" s="76">
        <f t="shared" si="81"/>
        <v>5.759174145423105E-2</v>
      </c>
      <c r="AM45" s="22">
        <v>0.76890000000000003</v>
      </c>
      <c r="AN45" s="19">
        <v>2.3E-2</v>
      </c>
      <c r="AO45" s="19">
        <v>1.492</v>
      </c>
      <c r="AP45" s="19">
        <f t="shared" si="82"/>
        <v>0.96481508263192328</v>
      </c>
      <c r="AQ45" s="19">
        <f t="shared" si="83"/>
        <v>0.7678901964050846</v>
      </c>
      <c r="AR45" s="19">
        <f t="shared" si="84"/>
        <v>4.6073411784305076</v>
      </c>
      <c r="AS45" s="19">
        <f t="shared" si="85"/>
        <v>5.3752313748355922</v>
      </c>
      <c r="AT45" s="36">
        <f t="shared" si="86"/>
        <v>0.12674285616660411</v>
      </c>
      <c r="AU45" s="17">
        <f t="shared" si="113"/>
        <v>58.872378319670155</v>
      </c>
      <c r="AV45" s="76">
        <f t="shared" si="88"/>
        <v>7.8259810626524748E-2</v>
      </c>
      <c r="AW45" s="22">
        <v>0.7571</v>
      </c>
      <c r="AX45" s="19">
        <v>1.6E-2</v>
      </c>
      <c r="AY45" s="19">
        <v>1.492</v>
      </c>
      <c r="AZ45" s="19">
        <f t="shared" si="89"/>
        <v>0.96481508263192328</v>
      </c>
      <c r="BA45" s="19">
        <f t="shared" si="90"/>
        <v>0.74450204254845775</v>
      </c>
      <c r="BB45" s="19">
        <f t="shared" si="91"/>
        <v>5.956016340387662</v>
      </c>
      <c r="BC45" s="19">
        <f t="shared" si="92"/>
        <v>6.7005183829361199</v>
      </c>
      <c r="BD45" s="36">
        <f t="shared" si="93"/>
        <v>0.11755859122699513</v>
      </c>
      <c r="BE45" s="17">
        <f t="shared" si="114"/>
        <v>58.324900926516939</v>
      </c>
      <c r="BF45" s="76">
        <f t="shared" si="95"/>
        <v>0.10211789897237199</v>
      </c>
      <c r="BG45" s="22">
        <v>0.71120000000000005</v>
      </c>
      <c r="BH45" s="19">
        <v>1.9E-2</v>
      </c>
      <c r="BI45" s="19">
        <v>1.494</v>
      </c>
      <c r="BJ45" s="19">
        <f t="shared" si="96"/>
        <v>0.96610840043705992</v>
      </c>
      <c r="BK45" s="19">
        <f t="shared" si="97"/>
        <v>0.65872848809318774</v>
      </c>
      <c r="BL45" s="19">
        <f t="shared" si="98"/>
        <v>6.5872848809318763</v>
      </c>
      <c r="BM45" s="19">
        <f t="shared" si="99"/>
        <v>7.2460133690250643</v>
      </c>
      <c r="BN45" s="36">
        <f t="shared" si="100"/>
        <v>0.1749691786023029</v>
      </c>
      <c r="BO45" s="17">
        <f t="shared" si="115"/>
        <v>56.195306659929457</v>
      </c>
      <c r="BP45" s="76">
        <f t="shared" si="102"/>
        <v>0.11722126406027776</v>
      </c>
      <c r="BQ45" s="22">
        <v>0.68679999999999997</v>
      </c>
      <c r="BR45" s="19">
        <v>1.4E-2</v>
      </c>
      <c r="BS45" s="19">
        <v>1.4870000000000001</v>
      </c>
      <c r="BT45" s="19">
        <f t="shared" si="103"/>
        <v>0.96158178811908179</v>
      </c>
      <c r="BU45" s="19">
        <f t="shared" si="104"/>
        <v>0.60856120748729159</v>
      </c>
      <c r="BV45" s="19">
        <f t="shared" si="105"/>
        <v>7.3027344898474986</v>
      </c>
      <c r="BW45" s="19">
        <f t="shared" si="106"/>
        <v>7.9112956973347899</v>
      </c>
      <c r="BX45" s="36">
        <f t="shared" si="107"/>
        <v>0.15326323065904876</v>
      </c>
      <c r="BY45" s="17">
        <f t="shared" si="116"/>
        <v>55.063234762222827</v>
      </c>
      <c r="BZ45" s="76">
        <f t="shared" si="109"/>
        <v>0.13262450928251091</v>
      </c>
    </row>
    <row r="46" spans="2:78" ht="20.100000000000001" customHeight="1">
      <c r="B46" s="2"/>
      <c r="C46" s="2"/>
      <c r="D46" s="2"/>
      <c r="E46" s="38">
        <v>52</v>
      </c>
      <c r="F46" s="20">
        <f t="shared" si="58"/>
        <v>1.0346</v>
      </c>
      <c r="G46" s="20">
        <f t="shared" si="59"/>
        <v>7.5256839212280857</v>
      </c>
      <c r="H46" s="29">
        <f t="shared" si="60"/>
        <v>92531.126760563377</v>
      </c>
      <c r="I46" s="26">
        <v>1.2134</v>
      </c>
      <c r="J46" s="20">
        <v>0.06</v>
      </c>
      <c r="K46" s="19">
        <v>1.5640000000000001</v>
      </c>
      <c r="L46" s="19">
        <f t="shared" si="61"/>
        <v>1.0113745236168419</v>
      </c>
      <c r="M46" s="19">
        <f t="shared" si="62"/>
        <v>2.1013734150702765</v>
      </c>
      <c r="N46" s="19">
        <f t="shared" si="63"/>
        <v>0</v>
      </c>
      <c r="O46" s="19">
        <f t="shared" si="64"/>
        <v>2.1013734150702765</v>
      </c>
      <c r="P46" s="36">
        <f t="shared" si="65"/>
        <v>0</v>
      </c>
      <c r="Q46" s="17">
        <f t="shared" si="110"/>
        <v>89.477739416070349</v>
      </c>
      <c r="R46" s="76">
        <f t="shared" si="67"/>
        <v>0</v>
      </c>
      <c r="S46" s="26">
        <v>0.98760000000000003</v>
      </c>
      <c r="T46" s="20">
        <v>3.9E-2</v>
      </c>
      <c r="U46" s="19">
        <v>1.544</v>
      </c>
      <c r="V46" s="19">
        <f t="shared" si="68"/>
        <v>0.99844134556547559</v>
      </c>
      <c r="W46" s="19">
        <f t="shared" si="69"/>
        <v>1.3566833947877948</v>
      </c>
      <c r="X46" s="19">
        <f t="shared" si="70"/>
        <v>2.7133667895755895</v>
      </c>
      <c r="Y46" s="19">
        <f t="shared" si="71"/>
        <v>4.0700501843633843</v>
      </c>
      <c r="Z46" s="36">
        <f t="shared" si="72"/>
        <v>7.6717766703903983E-2</v>
      </c>
      <c r="AA46" s="17">
        <f t="shared" si="111"/>
        <v>77.685937408279599</v>
      </c>
      <c r="AB46" s="76">
        <f t="shared" si="74"/>
        <v>3.4927386861735993E-2</v>
      </c>
      <c r="AC46" s="26">
        <v>0.92269999999999996</v>
      </c>
      <c r="AD46" s="20">
        <v>3.9E-2</v>
      </c>
      <c r="AE46" s="19">
        <v>1.5289999999999999</v>
      </c>
      <c r="AF46" s="19">
        <f t="shared" si="75"/>
        <v>0.9887414620269509</v>
      </c>
      <c r="AG46" s="19">
        <f t="shared" si="76"/>
        <v>1.1613356741357617</v>
      </c>
      <c r="AH46" s="19">
        <f t="shared" si="77"/>
        <v>4.6453426965430467</v>
      </c>
      <c r="AI46" s="19">
        <f t="shared" si="78"/>
        <v>5.8066783706788083</v>
      </c>
      <c r="AJ46" s="36">
        <f t="shared" si="79"/>
        <v>0.15046875455450276</v>
      </c>
      <c r="AK46" s="17">
        <f t="shared" si="112"/>
        <v>74.296708221806526</v>
      </c>
      <c r="AL46" s="76">
        <f t="shared" si="81"/>
        <v>6.2524206088307027E-2</v>
      </c>
      <c r="AM46" s="22">
        <v>0.874</v>
      </c>
      <c r="AN46" s="19">
        <v>2.4E-2</v>
      </c>
      <c r="AO46" s="19">
        <v>1.5189999999999999</v>
      </c>
      <c r="AP46" s="19">
        <f t="shared" si="82"/>
        <v>0.9822748730012677</v>
      </c>
      <c r="AQ46" s="19">
        <f t="shared" si="83"/>
        <v>1.028395500762225</v>
      </c>
      <c r="AR46" s="19">
        <f t="shared" si="84"/>
        <v>6.1703730045733494</v>
      </c>
      <c r="AS46" s="19">
        <f t="shared" si="85"/>
        <v>7.1987685053355746</v>
      </c>
      <c r="AT46" s="36">
        <f t="shared" si="86"/>
        <v>0.13708337774144161</v>
      </c>
      <c r="AU46" s="17">
        <f t="shared" si="113"/>
        <v>71.753480773713477</v>
      </c>
      <c r="AV46" s="76">
        <f t="shared" si="88"/>
        <v>8.5994058239943036E-2</v>
      </c>
      <c r="AW46" s="26">
        <v>0.81769999999999998</v>
      </c>
      <c r="AX46" s="20">
        <v>1.6E-2</v>
      </c>
      <c r="AY46" s="19">
        <v>1.5229999999999999</v>
      </c>
      <c r="AZ46" s="19">
        <f t="shared" si="89"/>
        <v>0.98486150861154098</v>
      </c>
      <c r="BA46" s="19">
        <f t="shared" si="90"/>
        <v>0.90491868788058438</v>
      </c>
      <c r="BB46" s="19">
        <f t="shared" si="91"/>
        <v>7.2393495030446751</v>
      </c>
      <c r="BC46" s="19">
        <f t="shared" si="92"/>
        <v>8.1442681909252599</v>
      </c>
      <c r="BD46" s="36">
        <f t="shared" si="93"/>
        <v>0.12249448423322992</v>
      </c>
      <c r="BE46" s="17">
        <f t="shared" si="114"/>
        <v>68.813363621195236</v>
      </c>
      <c r="BF46" s="76">
        <f t="shared" si="95"/>
        <v>0.10520266881438825</v>
      </c>
      <c r="BG46" s="26">
        <v>0.7782</v>
      </c>
      <c r="BH46" s="20">
        <v>1.4999999999999999E-2</v>
      </c>
      <c r="BI46" s="19">
        <v>1.526</v>
      </c>
      <c r="BJ46" s="19">
        <f t="shared" si="96"/>
        <v>0.98680148531924605</v>
      </c>
      <c r="BK46" s="19">
        <f t="shared" si="97"/>
        <v>0.82283598257321788</v>
      </c>
      <c r="BL46" s="19">
        <f t="shared" si="98"/>
        <v>8.2283598257321788</v>
      </c>
      <c r="BM46" s="19">
        <f t="shared" si="99"/>
        <v>9.0511958083053976</v>
      </c>
      <c r="BN46" s="36">
        <f t="shared" si="100"/>
        <v>0.14411430225619465</v>
      </c>
      <c r="BO46" s="17">
        <f t="shared" si="115"/>
        <v>66.750581604774794</v>
      </c>
      <c r="BP46" s="76">
        <f t="shared" si="102"/>
        <v>0.12327023417491224</v>
      </c>
      <c r="BQ46" s="26">
        <v>0.73470000000000002</v>
      </c>
      <c r="BR46" s="20">
        <v>1.0999999999999999E-2</v>
      </c>
      <c r="BS46" s="19">
        <v>1.516</v>
      </c>
      <c r="BT46" s="19">
        <f t="shared" si="103"/>
        <v>0.98033489629356285</v>
      </c>
      <c r="BU46" s="19">
        <f t="shared" si="104"/>
        <v>0.7238360971092741</v>
      </c>
      <c r="BV46" s="19">
        <f t="shared" si="105"/>
        <v>8.6860331653112883</v>
      </c>
      <c r="BW46" s="19">
        <f t="shared" si="106"/>
        <v>9.4098692624205622</v>
      </c>
      <c r="BX46" s="36">
        <f t="shared" si="107"/>
        <v>0.1251639011457924</v>
      </c>
      <c r="BY46" s="17">
        <f t="shared" si="116"/>
        <v>64.478910270235829</v>
      </c>
      <c r="BZ46" s="76">
        <f t="shared" si="109"/>
        <v>0.1347112277317884</v>
      </c>
    </row>
    <row r="47" spans="2:78" ht="20.100000000000001" customHeight="1">
      <c r="B47" s="2"/>
      <c r="C47" s="2"/>
      <c r="D47" s="2"/>
      <c r="E47" s="38">
        <v>54</v>
      </c>
      <c r="F47" s="20">
        <f t="shared" si="58"/>
        <v>1.0746</v>
      </c>
      <c r="G47" s="20">
        <f t="shared" si="59"/>
        <v>7.8166440573668101</v>
      </c>
      <c r="H47" s="29">
        <f t="shared" si="60"/>
        <v>96108.591549295772</v>
      </c>
      <c r="I47" s="22">
        <v>1.2867999999999999</v>
      </c>
      <c r="J47" s="19">
        <v>3.9E-2</v>
      </c>
      <c r="K47" s="19">
        <v>1.5880000000000001</v>
      </c>
      <c r="L47" s="19">
        <f t="shared" si="61"/>
        <v>1.0268943372784816</v>
      </c>
      <c r="M47" s="19">
        <f t="shared" si="62"/>
        <v>2.4363790452788749</v>
      </c>
      <c r="N47" s="19">
        <f t="shared" si="63"/>
        <v>0</v>
      </c>
      <c r="O47" s="19">
        <f t="shared" si="64"/>
        <v>2.4363790452788749</v>
      </c>
      <c r="P47" s="36">
        <f t="shared" si="65"/>
        <v>0</v>
      </c>
      <c r="Q47" s="17">
        <f t="shared" si="110"/>
        <v>104.55751940033559</v>
      </c>
      <c r="R47" s="76">
        <f t="shared" si="67"/>
        <v>0</v>
      </c>
      <c r="S47" s="22">
        <v>1.117</v>
      </c>
      <c r="T47" s="19">
        <v>3.9E-2</v>
      </c>
      <c r="U47" s="19">
        <v>1.573</v>
      </c>
      <c r="V47" s="19">
        <f t="shared" si="68"/>
        <v>1.0171944537399566</v>
      </c>
      <c r="W47" s="19">
        <f t="shared" si="69"/>
        <v>1.8012979153871211</v>
      </c>
      <c r="X47" s="19">
        <f t="shared" si="70"/>
        <v>3.6025958307742423</v>
      </c>
      <c r="Y47" s="19">
        <f t="shared" si="71"/>
        <v>5.4038937461613639</v>
      </c>
      <c r="Z47" s="36">
        <f t="shared" si="72"/>
        <v>7.9626716057270008E-2</v>
      </c>
      <c r="AA47" s="17">
        <f t="shared" si="111"/>
        <v>94.621395159135147</v>
      </c>
      <c r="AB47" s="76">
        <f t="shared" si="74"/>
        <v>3.8073797418811707E-2</v>
      </c>
      <c r="AC47" s="22">
        <v>1.0205</v>
      </c>
      <c r="AD47" s="19">
        <v>2.9000000000000001E-2</v>
      </c>
      <c r="AE47" s="19">
        <v>1.5529999999999999</v>
      </c>
      <c r="AF47" s="19">
        <f t="shared" si="75"/>
        <v>1.0042612756885905</v>
      </c>
      <c r="AG47" s="19">
        <f t="shared" si="76"/>
        <v>1.4655164056867691</v>
      </c>
      <c r="AH47" s="19">
        <f t="shared" si="77"/>
        <v>5.8620656227470764</v>
      </c>
      <c r="AI47" s="19">
        <f t="shared" si="78"/>
        <v>7.3275820284338451</v>
      </c>
      <c r="AJ47" s="36">
        <f t="shared" si="79"/>
        <v>0.11542706631116975</v>
      </c>
      <c r="AK47" s="17">
        <f t="shared" si="112"/>
        <v>88.974540098617794</v>
      </c>
      <c r="AL47" s="76">
        <f t="shared" si="81"/>
        <v>6.5884753281665376E-2</v>
      </c>
      <c r="AM47" s="26">
        <v>0.94669999999999999</v>
      </c>
      <c r="AN47" s="20">
        <v>1.7999999999999999E-2</v>
      </c>
      <c r="AO47" s="19">
        <v>1.5489999999999999</v>
      </c>
      <c r="AP47" s="19">
        <f t="shared" si="82"/>
        <v>1.0016746400783172</v>
      </c>
      <c r="AQ47" s="19">
        <f t="shared" si="83"/>
        <v>1.2547272923169361</v>
      </c>
      <c r="AR47" s="19">
        <f t="shared" si="84"/>
        <v>7.5283637539016173</v>
      </c>
      <c r="AS47" s="19">
        <f t="shared" si="85"/>
        <v>8.7830910462185532</v>
      </c>
      <c r="AT47" s="36">
        <f t="shared" si="86"/>
        <v>0.10691369717488702</v>
      </c>
      <c r="AU47" s="17">
        <f t="shared" si="113"/>
        <v>84.656012601558928</v>
      </c>
      <c r="AV47" s="76">
        <f t="shared" si="88"/>
        <v>8.8928872534246708E-2</v>
      </c>
      <c r="AW47" s="22">
        <v>0.88329999999999997</v>
      </c>
      <c r="AX47" s="19">
        <v>1.2999999999999999E-2</v>
      </c>
      <c r="AY47" s="19">
        <v>1.5489999999999999</v>
      </c>
      <c r="AZ47" s="19">
        <f t="shared" si="89"/>
        <v>1.0016746400783172</v>
      </c>
      <c r="BA47" s="19">
        <f t="shared" si="90"/>
        <v>1.0922977808613772</v>
      </c>
      <c r="BB47" s="19">
        <f t="shared" si="91"/>
        <v>8.7383822468910175</v>
      </c>
      <c r="BC47" s="19">
        <f t="shared" si="92"/>
        <v>9.8306800277523951</v>
      </c>
      <c r="BD47" s="36">
        <f t="shared" si="93"/>
        <v>0.10295393061285417</v>
      </c>
      <c r="BE47" s="17">
        <f t="shared" si="114"/>
        <v>80.946058085115411</v>
      </c>
      <c r="BF47" s="76">
        <f t="shared" si="95"/>
        <v>0.10795315366317827</v>
      </c>
      <c r="BG47" s="22">
        <v>0.83489999999999998</v>
      </c>
      <c r="BH47" s="19">
        <v>8.9999999999999993E-3</v>
      </c>
      <c r="BI47" s="19">
        <v>1.5489999999999999</v>
      </c>
      <c r="BJ47" s="19">
        <f t="shared" si="96"/>
        <v>1.0016746400783172</v>
      </c>
      <c r="BK47" s="19">
        <f t="shared" si="97"/>
        <v>0.97587347244905565</v>
      </c>
      <c r="BL47" s="19">
        <f t="shared" si="98"/>
        <v>9.7587347244905551</v>
      </c>
      <c r="BM47" s="19">
        <f t="shared" si="99"/>
        <v>10.734608196939611</v>
      </c>
      <c r="BN47" s="36">
        <f t="shared" si="100"/>
        <v>8.9094747645739186E-2</v>
      </c>
      <c r="BO47" s="17">
        <f t="shared" si="115"/>
        <v>78.11385305994402</v>
      </c>
      <c r="BP47" s="76">
        <f t="shared" si="102"/>
        <v>0.12492962953705242</v>
      </c>
      <c r="BQ47" s="22">
        <v>0.78879999999999995</v>
      </c>
      <c r="BR47" s="19">
        <v>0.01</v>
      </c>
      <c r="BS47" s="19">
        <v>1.538</v>
      </c>
      <c r="BT47" s="19">
        <f t="shared" si="103"/>
        <v>0.99456139215006578</v>
      </c>
      <c r="BU47" s="19">
        <f t="shared" si="104"/>
        <v>0.85875292582025442</v>
      </c>
      <c r="BV47" s="19">
        <f t="shared" si="105"/>
        <v>10.305035109843054</v>
      </c>
      <c r="BW47" s="19">
        <f t="shared" si="106"/>
        <v>11.163788035663309</v>
      </c>
      <c r="BX47" s="36">
        <f t="shared" si="107"/>
        <v>0.11711180484914246</v>
      </c>
      <c r="BY47" s="17">
        <f t="shared" si="116"/>
        <v>75.416236290101011</v>
      </c>
      <c r="BZ47" s="76">
        <f t="shared" si="109"/>
        <v>0.13664212929166916</v>
      </c>
    </row>
    <row r="48" spans="2:78" ht="20.100000000000001" customHeight="1">
      <c r="B48" s="2"/>
      <c r="C48" s="2"/>
      <c r="D48" s="2"/>
      <c r="E48" s="38">
        <v>56</v>
      </c>
      <c r="F48" s="20">
        <f t="shared" si="58"/>
        <v>1.1146</v>
      </c>
      <c r="G48" s="21">
        <f t="shared" si="59"/>
        <v>8.1076041935055354</v>
      </c>
      <c r="H48" s="30">
        <f t="shared" si="60"/>
        <v>99686.056338028182</v>
      </c>
      <c r="I48" s="27">
        <v>1.3423</v>
      </c>
      <c r="J48" s="21">
        <v>0.04</v>
      </c>
      <c r="K48" s="21">
        <v>1.61</v>
      </c>
      <c r="L48" s="19">
        <f t="shared" si="61"/>
        <v>1.0411208331349844</v>
      </c>
      <c r="M48" s="19">
        <f t="shared" si="62"/>
        <v>2.7250387817628026</v>
      </c>
      <c r="N48" s="19">
        <f t="shared" si="63"/>
        <v>0</v>
      </c>
      <c r="O48" s="19">
        <f t="shared" si="64"/>
        <v>2.7250387817628026</v>
      </c>
      <c r="P48" s="36">
        <f t="shared" si="65"/>
        <v>0</v>
      </c>
      <c r="Q48" s="17">
        <f t="shared" si="110"/>
        <v>120.29741272697167</v>
      </c>
      <c r="R48" s="76">
        <f t="shared" si="67"/>
        <v>0</v>
      </c>
      <c r="S48" s="27">
        <v>1.1926000000000001</v>
      </c>
      <c r="T48" s="21">
        <v>3.2000000000000001E-2</v>
      </c>
      <c r="U48" s="21">
        <v>1.595</v>
      </c>
      <c r="V48" s="19">
        <f t="shared" si="68"/>
        <v>1.0314209495964595</v>
      </c>
      <c r="W48" s="19">
        <f t="shared" si="69"/>
        <v>2.1112163460677498</v>
      </c>
      <c r="X48" s="19">
        <f t="shared" si="70"/>
        <v>4.2224326921354995</v>
      </c>
      <c r="Y48" s="19">
        <f t="shared" si="71"/>
        <v>6.3336490382032498</v>
      </c>
      <c r="Z48" s="36">
        <f t="shared" si="72"/>
        <v>6.7175066630217342E-2</v>
      </c>
      <c r="AA48" s="17">
        <f t="shared" si="111"/>
        <v>110.5223909144397</v>
      </c>
      <c r="AB48" s="76">
        <f t="shared" si="74"/>
        <v>3.8204319117600999E-2</v>
      </c>
      <c r="AC48" s="27">
        <v>1.0732999999999999</v>
      </c>
      <c r="AD48" s="21">
        <v>2.1000000000000001E-2</v>
      </c>
      <c r="AE48" s="21">
        <v>1.5840000000000001</v>
      </c>
      <c r="AF48" s="19">
        <f t="shared" si="75"/>
        <v>1.0243077016682083</v>
      </c>
      <c r="AG48" s="19">
        <f t="shared" si="76"/>
        <v>1.6864534888491647</v>
      </c>
      <c r="AH48" s="19">
        <f t="shared" si="77"/>
        <v>6.7458139553966587</v>
      </c>
      <c r="AI48" s="19">
        <f t="shared" si="78"/>
        <v>8.4322674442458236</v>
      </c>
      <c r="AJ48" s="36">
        <f t="shared" si="79"/>
        <v>8.6955368057455171E-2</v>
      </c>
      <c r="AK48" s="17">
        <f t="shared" si="112"/>
        <v>102.7324102715869</v>
      </c>
      <c r="AL48" s="76">
        <f t="shared" si="81"/>
        <v>6.5663931543737702E-2</v>
      </c>
      <c r="AM48" s="22">
        <v>1.0114000000000001</v>
      </c>
      <c r="AN48" s="19">
        <v>1.2E-2</v>
      </c>
      <c r="AO48" s="19">
        <v>1.5840000000000001</v>
      </c>
      <c r="AP48" s="19">
        <f t="shared" si="82"/>
        <v>1.0243077016682083</v>
      </c>
      <c r="AQ48" s="19">
        <f t="shared" si="83"/>
        <v>1.4975385400695822</v>
      </c>
      <c r="AR48" s="19">
        <f t="shared" si="84"/>
        <v>8.9852312404174928</v>
      </c>
      <c r="AS48" s="19">
        <f t="shared" si="85"/>
        <v>10.482769780487075</v>
      </c>
      <c r="AT48" s="36">
        <f t="shared" si="86"/>
        <v>7.4533172620675867E-2</v>
      </c>
      <c r="AU48" s="17">
        <f t="shared" si="113"/>
        <v>98.690500784641472</v>
      </c>
      <c r="AV48" s="76">
        <f t="shared" si="88"/>
        <v>9.1044539940320204E-2</v>
      </c>
      <c r="AW48" s="27">
        <v>0.94020000000000004</v>
      </c>
      <c r="AX48" s="21">
        <v>1.6E-2</v>
      </c>
      <c r="AY48" s="21">
        <v>1.579</v>
      </c>
      <c r="AZ48" s="19">
        <f t="shared" si="89"/>
        <v>1.0210744071553666</v>
      </c>
      <c r="BA48" s="19">
        <f t="shared" si="90"/>
        <v>1.2859571830665895</v>
      </c>
      <c r="BB48" s="19">
        <f t="shared" si="91"/>
        <v>10.287657464532716</v>
      </c>
      <c r="BC48" s="19">
        <f t="shared" si="92"/>
        <v>11.573614647599305</v>
      </c>
      <c r="BD48" s="36">
        <f t="shared" si="93"/>
        <v>0.1316682267667886</v>
      </c>
      <c r="BE48" s="17">
        <f t="shared" si="114"/>
        <v>94.041325413550766</v>
      </c>
      <c r="BF48" s="76">
        <f t="shared" si="95"/>
        <v>0.10939507093601988</v>
      </c>
      <c r="BG48" s="27">
        <v>0.8871</v>
      </c>
      <c r="BH48" s="21">
        <v>1.2E-2</v>
      </c>
      <c r="BI48" s="21">
        <v>1.5760000000000001</v>
      </c>
      <c r="BJ48" s="19">
        <f t="shared" si="96"/>
        <v>1.0191344304476617</v>
      </c>
      <c r="BK48" s="19">
        <f t="shared" si="97"/>
        <v>1.1404581148296939</v>
      </c>
      <c r="BL48" s="19">
        <f t="shared" si="98"/>
        <v>11.404581148296938</v>
      </c>
      <c r="BM48" s="19">
        <f t="shared" si="99"/>
        <v>12.545039263126633</v>
      </c>
      <c r="BN48" s="36">
        <f t="shared" si="100"/>
        <v>0.12297035575603721</v>
      </c>
      <c r="BO48" s="17">
        <f t="shared" si="115"/>
        <v>90.574033107301958</v>
      </c>
      <c r="BP48" s="76">
        <f t="shared" si="102"/>
        <v>0.12591446750291077</v>
      </c>
      <c r="BQ48" s="27">
        <v>0.84040000000000004</v>
      </c>
      <c r="BR48" s="21">
        <v>1.2E-2</v>
      </c>
      <c r="BS48" s="21">
        <v>1.5680000000000001</v>
      </c>
      <c r="BT48" s="19">
        <f t="shared" si="103"/>
        <v>1.0139611592271152</v>
      </c>
      <c r="BU48" s="19">
        <f t="shared" si="104"/>
        <v>1.013178485459685</v>
      </c>
      <c r="BV48" s="19">
        <f t="shared" si="105"/>
        <v>12.158141825516219</v>
      </c>
      <c r="BW48" s="19">
        <f t="shared" si="106"/>
        <v>13.171320310975904</v>
      </c>
      <c r="BX48" s="36">
        <f t="shared" si="107"/>
        <v>0.14607011322293054</v>
      </c>
      <c r="BY48" s="17">
        <f t="shared" si="116"/>
        <v>87.52464420519614</v>
      </c>
      <c r="BZ48" s="76">
        <f t="shared" si="109"/>
        <v>0.13891106825881183</v>
      </c>
    </row>
    <row r="49" spans="2:78" ht="20.100000000000001" customHeight="1">
      <c r="B49" s="15"/>
      <c r="C49" s="2"/>
      <c r="D49" s="2"/>
      <c r="E49" s="38">
        <v>58</v>
      </c>
      <c r="F49" s="20">
        <f t="shared" si="58"/>
        <v>1.1545999999999998</v>
      </c>
      <c r="G49" s="21">
        <f t="shared" si="59"/>
        <v>8.3985643296442571</v>
      </c>
      <c r="H49" s="30">
        <f t="shared" si="60"/>
        <v>103263.52112676055</v>
      </c>
      <c r="I49" s="27">
        <v>1.3551</v>
      </c>
      <c r="J49" s="21">
        <v>3.5000000000000003E-2</v>
      </c>
      <c r="K49" s="21">
        <v>1.6240000000000001</v>
      </c>
      <c r="L49" s="19">
        <f t="shared" si="61"/>
        <v>1.0501740577709406</v>
      </c>
      <c r="M49" s="19">
        <f t="shared" si="62"/>
        <v>2.8257679518240399</v>
      </c>
      <c r="N49" s="19">
        <f t="shared" si="63"/>
        <v>0</v>
      </c>
      <c r="O49" s="19">
        <f t="shared" si="64"/>
        <v>2.8257679518240399</v>
      </c>
      <c r="P49" s="36">
        <f t="shared" si="65"/>
        <v>0</v>
      </c>
      <c r="Q49" s="17">
        <f t="shared" si="110"/>
        <v>134.64827798095939</v>
      </c>
      <c r="R49" s="76">
        <f t="shared" si="67"/>
        <v>0</v>
      </c>
      <c r="S49" s="27">
        <v>1.2146999999999999</v>
      </c>
      <c r="T49" s="21">
        <v>2.4E-2</v>
      </c>
      <c r="U49" s="21">
        <v>1.613</v>
      </c>
      <c r="V49" s="19">
        <f t="shared" si="68"/>
        <v>1.0430608098426892</v>
      </c>
      <c r="W49" s="19">
        <f t="shared" si="69"/>
        <v>2.2398996025496754</v>
      </c>
      <c r="X49" s="19">
        <f t="shared" si="70"/>
        <v>4.4797992050993507</v>
      </c>
      <c r="Y49" s="19">
        <f t="shared" si="71"/>
        <v>6.7196988076490261</v>
      </c>
      <c r="Z49" s="36">
        <f t="shared" si="72"/>
        <v>5.1524849185277444E-2</v>
      </c>
      <c r="AA49" s="17">
        <f t="shared" si="111"/>
        <v>124.45765848415235</v>
      </c>
      <c r="AB49" s="76">
        <f t="shared" si="74"/>
        <v>3.5994564413806482E-2</v>
      </c>
      <c r="AC49" s="27">
        <v>1.1119000000000001</v>
      </c>
      <c r="AD49" s="21">
        <v>1.6E-2</v>
      </c>
      <c r="AE49" s="21">
        <v>1.609</v>
      </c>
      <c r="AF49" s="19">
        <f t="shared" si="75"/>
        <v>1.0404741742324159</v>
      </c>
      <c r="AG49" s="19">
        <f t="shared" si="76"/>
        <v>1.8675201808512001</v>
      </c>
      <c r="AH49" s="19">
        <f t="shared" si="77"/>
        <v>7.4700807234048003</v>
      </c>
      <c r="AI49" s="19">
        <f t="shared" si="78"/>
        <v>9.337600904256</v>
      </c>
      <c r="AJ49" s="36">
        <f t="shared" si="79"/>
        <v>6.835949083546887E-2</v>
      </c>
      <c r="AK49" s="17">
        <f t="shared" si="112"/>
        <v>116.99615076141903</v>
      </c>
      <c r="AL49" s="76">
        <f t="shared" si="81"/>
        <v>6.3848944386537501E-2</v>
      </c>
      <c r="AM49" s="27">
        <v>1.0441</v>
      </c>
      <c r="AN49" s="21">
        <v>1.4999999999999999E-2</v>
      </c>
      <c r="AO49" s="21">
        <v>1.613</v>
      </c>
      <c r="AP49" s="19">
        <f t="shared" si="82"/>
        <v>1.0430608098426892</v>
      </c>
      <c r="AQ49" s="19">
        <f t="shared" si="83"/>
        <v>1.6549111469625049</v>
      </c>
      <c r="AR49" s="19">
        <f t="shared" si="84"/>
        <v>9.9294668817750296</v>
      </c>
      <c r="AS49" s="19">
        <f t="shared" si="85"/>
        <v>11.584378028737534</v>
      </c>
      <c r="AT49" s="36">
        <f t="shared" si="86"/>
        <v>9.6609092222395193E-2</v>
      </c>
      <c r="AU49" s="17">
        <f t="shared" si="113"/>
        <v>112.07503963689257</v>
      </c>
      <c r="AV49" s="76">
        <f t="shared" si="88"/>
        <v>8.8596594870232581E-2</v>
      </c>
      <c r="AW49" s="27">
        <v>0.98240000000000005</v>
      </c>
      <c r="AX49" s="21">
        <v>1.2999999999999999E-2</v>
      </c>
      <c r="AY49" s="21">
        <v>1.611</v>
      </c>
      <c r="AZ49" s="19">
        <f t="shared" si="89"/>
        <v>1.0417674920375526</v>
      </c>
      <c r="BA49" s="19">
        <f t="shared" si="90"/>
        <v>1.4614687833946725</v>
      </c>
      <c r="BB49" s="19">
        <f t="shared" si="91"/>
        <v>11.69175026715738</v>
      </c>
      <c r="BC49" s="19">
        <f t="shared" si="92"/>
        <v>13.153219050552051</v>
      </c>
      <c r="BD49" s="36">
        <f t="shared" si="93"/>
        <v>0.11136050128848131</v>
      </c>
      <c r="BE49" s="17">
        <f t="shared" si="114"/>
        <v>107.59668334805357</v>
      </c>
      <c r="BF49" s="76">
        <f t="shared" si="95"/>
        <v>0.10866273850967065</v>
      </c>
      <c r="BG49" s="27">
        <v>0.91569999999999996</v>
      </c>
      <c r="BH49" s="21">
        <v>1.4999999999999999E-2</v>
      </c>
      <c r="BI49" s="21">
        <v>1.605</v>
      </c>
      <c r="BJ49" s="19">
        <f t="shared" si="96"/>
        <v>1.0378875386221427</v>
      </c>
      <c r="BK49" s="19">
        <f t="shared" si="97"/>
        <v>1.2603125380354165</v>
      </c>
      <c r="BL49" s="19">
        <f t="shared" si="98"/>
        <v>12.603125380354165</v>
      </c>
      <c r="BM49" s="19">
        <f t="shared" si="99"/>
        <v>13.863437918389581</v>
      </c>
      <c r="BN49" s="36">
        <f t="shared" si="100"/>
        <v>0.15942193996481854</v>
      </c>
      <c r="BO49" s="17">
        <f t="shared" si="115"/>
        <v>102.75541325947077</v>
      </c>
      <c r="BP49" s="76">
        <f t="shared" si="102"/>
        <v>0.12265169279724111</v>
      </c>
      <c r="BQ49" s="27">
        <v>0.87760000000000005</v>
      </c>
      <c r="BR49" s="21">
        <v>1.6E-2</v>
      </c>
      <c r="BS49" s="21">
        <v>1.595</v>
      </c>
      <c r="BT49" s="19">
        <f t="shared" si="103"/>
        <v>1.0314209495964595</v>
      </c>
      <c r="BU49" s="19">
        <f t="shared" si="104"/>
        <v>1.1432372296409417</v>
      </c>
      <c r="BV49" s="19">
        <f t="shared" si="105"/>
        <v>13.718846755691301</v>
      </c>
      <c r="BW49" s="19">
        <f t="shared" si="106"/>
        <v>14.862083985332243</v>
      </c>
      <c r="BX49" s="36">
        <f t="shared" si="107"/>
        <v>0.20152519989065198</v>
      </c>
      <c r="BY49" s="17">
        <f t="shared" si="116"/>
        <v>99.990010105422698</v>
      </c>
      <c r="BZ49" s="76">
        <f t="shared" si="109"/>
        <v>0.13720217390944434</v>
      </c>
    </row>
    <row r="50" spans="2:78" ht="20.100000000000001" customHeight="1">
      <c r="B50" s="15"/>
      <c r="C50" s="2"/>
      <c r="D50" s="16"/>
      <c r="E50" s="38">
        <v>60</v>
      </c>
      <c r="F50" s="20">
        <f t="shared" si="58"/>
        <v>1.1945999999999999</v>
      </c>
      <c r="G50" s="21">
        <f t="shared" si="59"/>
        <v>8.6895244657829807</v>
      </c>
      <c r="H50" s="30">
        <f t="shared" si="60"/>
        <v>106840.98591549294</v>
      </c>
      <c r="I50" s="27">
        <v>1.3664000000000001</v>
      </c>
      <c r="J50" s="21">
        <v>2.9000000000000001E-2</v>
      </c>
      <c r="K50" s="21">
        <v>1.64</v>
      </c>
      <c r="L50" s="19">
        <f t="shared" si="61"/>
        <v>1.0605206002120335</v>
      </c>
      <c r="M50" s="19">
        <f t="shared" si="62"/>
        <v>2.9299833857323878</v>
      </c>
      <c r="N50" s="19">
        <f t="shared" si="63"/>
        <v>0</v>
      </c>
      <c r="O50" s="19">
        <f t="shared" si="64"/>
        <v>2.9299833857323878</v>
      </c>
      <c r="P50" s="36">
        <f t="shared" si="65"/>
        <v>0</v>
      </c>
      <c r="Q50" s="17">
        <f t="shared" si="110"/>
        <v>150.04138890964455</v>
      </c>
      <c r="R50" s="76">
        <f t="shared" si="67"/>
        <v>0</v>
      </c>
      <c r="S50" s="27">
        <v>1.2303999999999999</v>
      </c>
      <c r="T50" s="21">
        <v>1.6E-2</v>
      </c>
      <c r="U50" s="21">
        <v>1.6339999999999999</v>
      </c>
      <c r="V50" s="19">
        <f t="shared" si="68"/>
        <v>1.0566406467966238</v>
      </c>
      <c r="W50" s="19">
        <f t="shared" si="69"/>
        <v>2.358405637146566</v>
      </c>
      <c r="X50" s="19">
        <f t="shared" si="70"/>
        <v>4.7168112742931321</v>
      </c>
      <c r="Y50" s="19">
        <f t="shared" si="71"/>
        <v>7.0752169114396981</v>
      </c>
      <c r="Z50" s="36">
        <f t="shared" si="72"/>
        <v>3.5250139483642758E-2</v>
      </c>
      <c r="AA50" s="17">
        <f t="shared" si="111"/>
        <v>139.10824012497264</v>
      </c>
      <c r="AB50" s="76">
        <f t="shared" si="74"/>
        <v>3.3907490095882342E-2</v>
      </c>
      <c r="AC50" s="27">
        <v>1.1380999999999999</v>
      </c>
      <c r="AD50" s="21">
        <v>1.6E-2</v>
      </c>
      <c r="AE50" s="21">
        <v>1.6359999999999999</v>
      </c>
      <c r="AF50" s="19">
        <f t="shared" si="75"/>
        <v>1.0579339646017605</v>
      </c>
      <c r="AG50" s="19">
        <f t="shared" si="76"/>
        <v>2.0227825586575285</v>
      </c>
      <c r="AH50" s="19">
        <f t="shared" si="77"/>
        <v>8.0911302346301142</v>
      </c>
      <c r="AI50" s="19">
        <f t="shared" si="78"/>
        <v>10.113912793287643</v>
      </c>
      <c r="AJ50" s="36">
        <f t="shared" si="79"/>
        <v>7.0672967889667038E-2</v>
      </c>
      <c r="AK50" s="17">
        <f t="shared" si="112"/>
        <v>131.68816929537547</v>
      </c>
      <c r="AL50" s="76">
        <f t="shared" si="81"/>
        <v>6.144158794159995E-2</v>
      </c>
      <c r="AM50" s="27">
        <v>1.0598000000000001</v>
      </c>
      <c r="AN50" s="21">
        <v>1.7999999999999999E-2</v>
      </c>
      <c r="AO50" s="21">
        <v>1.6359999999999999</v>
      </c>
      <c r="AP50" s="19">
        <f t="shared" si="82"/>
        <v>1.0579339646017605</v>
      </c>
      <c r="AQ50" s="19">
        <f t="shared" si="83"/>
        <v>1.7540266353973679</v>
      </c>
      <c r="AR50" s="19">
        <f t="shared" si="84"/>
        <v>10.524159812384207</v>
      </c>
      <c r="AS50" s="19">
        <f t="shared" si="85"/>
        <v>12.278186447781575</v>
      </c>
      <c r="AT50" s="36">
        <f t="shared" si="86"/>
        <v>0.11926063331381308</v>
      </c>
      <c r="AU50" s="17">
        <f t="shared" si="113"/>
        <v>125.3935696642004</v>
      </c>
      <c r="AV50" s="76">
        <f t="shared" si="88"/>
        <v>8.3929023159381611E-2</v>
      </c>
      <c r="AW50" s="27">
        <v>0.98799999999999999</v>
      </c>
      <c r="AX50" s="21">
        <v>1.6E-2</v>
      </c>
      <c r="AY50" s="21">
        <v>1.6319999999999999</v>
      </c>
      <c r="AZ50" s="19">
        <f t="shared" si="89"/>
        <v>1.0553473289914872</v>
      </c>
      <c r="BA50" s="19">
        <f t="shared" si="90"/>
        <v>1.5169663701313592</v>
      </c>
      <c r="BB50" s="19">
        <f t="shared" si="91"/>
        <v>12.135730961050873</v>
      </c>
      <c r="BC50" s="19">
        <f t="shared" si="92"/>
        <v>13.652697331182232</v>
      </c>
      <c r="BD50" s="36">
        <f t="shared" si="93"/>
        <v>0.14065560257035206</v>
      </c>
      <c r="BE50" s="17">
        <f t="shared" si="114"/>
        <v>119.62151023229272</v>
      </c>
      <c r="BF50" s="76">
        <f t="shared" si="95"/>
        <v>0.10145107629459389</v>
      </c>
      <c r="BG50" s="27">
        <v>0.93179999999999996</v>
      </c>
      <c r="BH50" s="21">
        <v>1.2999999999999999E-2</v>
      </c>
      <c r="BI50" s="21">
        <v>1.6240000000000001</v>
      </c>
      <c r="BJ50" s="19">
        <f t="shared" si="96"/>
        <v>1.0501740577709406</v>
      </c>
      <c r="BK50" s="19">
        <f t="shared" si="97"/>
        <v>1.3361007782854588</v>
      </c>
      <c r="BL50" s="19">
        <f t="shared" si="98"/>
        <v>13.361007782854587</v>
      </c>
      <c r="BM50" s="19">
        <f t="shared" si="99"/>
        <v>14.697108561140046</v>
      </c>
      <c r="BN50" s="36">
        <f t="shared" si="100"/>
        <v>0.1414562560113998</v>
      </c>
      <c r="BO50" s="17">
        <f t="shared" si="115"/>
        <v>115.10354727862679</v>
      </c>
      <c r="BP50" s="76">
        <f t="shared" si="102"/>
        <v>0.1160781583082935</v>
      </c>
      <c r="BQ50" s="27">
        <v>0.86599999999999999</v>
      </c>
      <c r="BR50" s="21">
        <v>1.4E-2</v>
      </c>
      <c r="BS50" s="21">
        <v>1.6120000000000001</v>
      </c>
      <c r="BT50" s="19">
        <f t="shared" si="103"/>
        <v>1.042414150940121</v>
      </c>
      <c r="BU50" s="19">
        <f t="shared" si="104"/>
        <v>1.1370710799562698</v>
      </c>
      <c r="BV50" s="19">
        <f t="shared" si="105"/>
        <v>13.644852959475237</v>
      </c>
      <c r="BW50" s="19">
        <f t="shared" si="106"/>
        <v>14.781924039431507</v>
      </c>
      <c r="BX50" s="36">
        <f t="shared" si="107"/>
        <v>0.180113437032487</v>
      </c>
      <c r="BY50" s="17">
        <f t="shared" si="116"/>
        <v>109.81383264604291</v>
      </c>
      <c r="BZ50" s="76">
        <f t="shared" si="109"/>
        <v>0.12425440976507911</v>
      </c>
    </row>
    <row r="51" spans="2:78" ht="20.100000000000001" customHeight="1">
      <c r="B51" s="15"/>
      <c r="C51" s="2"/>
      <c r="D51" s="16"/>
      <c r="E51" s="38">
        <v>62</v>
      </c>
      <c r="F51" s="20">
        <f t="shared" si="58"/>
        <v>1.2345999999999999</v>
      </c>
      <c r="G51" s="21">
        <f t="shared" si="59"/>
        <v>8.9804846019217042</v>
      </c>
      <c r="H51" s="30">
        <f t="shared" si="60"/>
        <v>110418.45070422534</v>
      </c>
      <c r="I51" s="27">
        <v>1.3565</v>
      </c>
      <c r="J51" s="21">
        <v>2.8000000000000001E-2</v>
      </c>
      <c r="K51" s="21">
        <v>1.6559999999999999</v>
      </c>
      <c r="L51" s="19">
        <f t="shared" si="61"/>
        <v>1.0708671426531267</v>
      </c>
      <c r="M51" s="19">
        <f t="shared" si="62"/>
        <v>2.9442997089524603</v>
      </c>
      <c r="N51" s="19">
        <f t="shared" si="63"/>
        <v>0</v>
      </c>
      <c r="O51" s="19">
        <f t="shared" si="64"/>
        <v>2.9442997089524603</v>
      </c>
      <c r="P51" s="36">
        <f t="shared" si="65"/>
        <v>0</v>
      </c>
      <c r="Q51" s="17">
        <f t="shared" si="110"/>
        <v>164.74513181025753</v>
      </c>
      <c r="R51" s="76">
        <f t="shared" si="67"/>
        <v>0</v>
      </c>
      <c r="S51" s="27">
        <v>1.2334000000000001</v>
      </c>
      <c r="T51" s="21">
        <v>1.9E-2</v>
      </c>
      <c r="U51" s="21">
        <v>1.6559999999999999</v>
      </c>
      <c r="V51" s="19">
        <f t="shared" si="68"/>
        <v>1.0708671426531267</v>
      </c>
      <c r="W51" s="19">
        <f t="shared" si="69"/>
        <v>2.4341666503646717</v>
      </c>
      <c r="X51" s="19">
        <f t="shared" si="70"/>
        <v>4.8683333007293434</v>
      </c>
      <c r="Y51" s="19">
        <f t="shared" si="71"/>
        <v>7.3024999510940152</v>
      </c>
      <c r="Z51" s="36">
        <f t="shared" si="72"/>
        <v>4.2994313476263368E-2</v>
      </c>
      <c r="AA51" s="17">
        <f t="shared" si="111"/>
        <v>153.82128277936999</v>
      </c>
      <c r="AB51" s="76">
        <f t="shared" si="74"/>
        <v>3.164928293903338E-2</v>
      </c>
      <c r="AC51" s="27">
        <v>1.1547000000000001</v>
      </c>
      <c r="AD51" s="21">
        <v>1.7000000000000001E-2</v>
      </c>
      <c r="AE51" s="21">
        <v>1.657</v>
      </c>
      <c r="AF51" s="19">
        <f t="shared" si="75"/>
        <v>1.0715138015556951</v>
      </c>
      <c r="AG51" s="19">
        <f t="shared" si="76"/>
        <v>2.1360189604592361</v>
      </c>
      <c r="AH51" s="19">
        <f t="shared" si="77"/>
        <v>8.5440758418369445</v>
      </c>
      <c r="AI51" s="19">
        <f t="shared" si="78"/>
        <v>10.68009480229618</v>
      </c>
      <c r="AJ51" s="36">
        <f t="shared" si="79"/>
        <v>7.7030139906477516E-2</v>
      </c>
      <c r="AK51" s="17">
        <f t="shared" si="112"/>
        <v>146.83747352891632</v>
      </c>
      <c r="AL51" s="76">
        <f t="shared" si="81"/>
        <v>5.8187298082014345E-2</v>
      </c>
      <c r="AM51" s="27">
        <v>1.0802</v>
      </c>
      <c r="AN51" s="21">
        <v>1.6E-2</v>
      </c>
      <c r="AO51" s="21">
        <v>1.655</v>
      </c>
      <c r="AP51" s="19">
        <f t="shared" si="82"/>
        <v>1.0702204837505584</v>
      </c>
      <c r="AQ51" s="19">
        <f t="shared" si="83"/>
        <v>1.8647735351509407</v>
      </c>
      <c r="AR51" s="19">
        <f t="shared" si="84"/>
        <v>11.188641210905644</v>
      </c>
      <c r="AS51" s="19">
        <f t="shared" si="85"/>
        <v>13.053414746056584</v>
      </c>
      <c r="AT51" s="36">
        <f t="shared" si="86"/>
        <v>0.10848607239128803</v>
      </c>
      <c r="AU51" s="17">
        <f t="shared" si="113"/>
        <v>140.22637074417938</v>
      </c>
      <c r="AV51" s="76">
        <f t="shared" si="88"/>
        <v>7.9789850878459467E-2</v>
      </c>
      <c r="AW51" s="27">
        <v>1.0116000000000001</v>
      </c>
      <c r="AX51" s="21">
        <v>1.4E-2</v>
      </c>
      <c r="AY51" s="21">
        <v>1.65</v>
      </c>
      <c r="AZ51" s="19">
        <f t="shared" si="89"/>
        <v>1.0669871892377167</v>
      </c>
      <c r="BA51" s="19">
        <f t="shared" si="90"/>
        <v>1.6255760223950049</v>
      </c>
      <c r="BB51" s="19">
        <f t="shared" si="91"/>
        <v>13.004608179160039</v>
      </c>
      <c r="BC51" s="19">
        <f t="shared" si="92"/>
        <v>14.630184201555045</v>
      </c>
      <c r="BD51" s="36">
        <f t="shared" si="93"/>
        <v>0.12580348387942011</v>
      </c>
      <c r="BE51" s="17">
        <f t="shared" si="114"/>
        <v>134.13883180413967</v>
      </c>
      <c r="BF51" s="76">
        <f t="shared" si="95"/>
        <v>9.6948870094146017E-2</v>
      </c>
      <c r="BG51" s="27">
        <v>0.94950000000000001</v>
      </c>
      <c r="BH51" s="21">
        <v>1.4E-2</v>
      </c>
      <c r="BI51" s="21">
        <v>1.6419999999999999</v>
      </c>
      <c r="BJ51" s="19">
        <f t="shared" si="96"/>
        <v>1.0618139180171702</v>
      </c>
      <c r="BK51" s="19">
        <f t="shared" si="97"/>
        <v>1.4182670023866841</v>
      </c>
      <c r="BL51" s="19">
        <f t="shared" si="98"/>
        <v>14.182670023866841</v>
      </c>
      <c r="BM51" s="19">
        <f t="shared" si="99"/>
        <v>15.600937026253526</v>
      </c>
      <c r="BN51" s="36">
        <f t="shared" si="100"/>
        <v>0.15573316084034558</v>
      </c>
      <c r="BO51" s="17">
        <f t="shared" si="115"/>
        <v>128.62810048961396</v>
      </c>
      <c r="BP51" s="76">
        <f t="shared" si="102"/>
        <v>0.11026105469863498</v>
      </c>
      <c r="BQ51" s="27">
        <v>0.86599999999999999</v>
      </c>
      <c r="BR51" s="21">
        <v>1.4E-2</v>
      </c>
      <c r="BS51" s="21">
        <v>1.6339999999999999</v>
      </c>
      <c r="BT51" s="19">
        <f t="shared" si="103"/>
        <v>1.0566406467966238</v>
      </c>
      <c r="BU51" s="19">
        <f t="shared" si="104"/>
        <v>1.1683195483146416</v>
      </c>
      <c r="BV51" s="19">
        <f t="shared" si="105"/>
        <v>14.019834579775697</v>
      </c>
      <c r="BW51" s="19">
        <f t="shared" si="106"/>
        <v>15.188154128090339</v>
      </c>
      <c r="BX51" s="36">
        <f t="shared" si="107"/>
        <v>0.18506323228912447</v>
      </c>
      <c r="BY51" s="17">
        <f t="shared" si="116"/>
        <v>121.21834099262689</v>
      </c>
      <c r="BZ51" s="76">
        <f t="shared" si="109"/>
        <v>0.11565770051768365</v>
      </c>
    </row>
    <row r="52" spans="2:78" ht="20.100000000000001" customHeight="1" thickBot="1">
      <c r="B52" s="2"/>
      <c r="C52" s="2"/>
      <c r="D52" s="16"/>
      <c r="E52" s="38">
        <v>64</v>
      </c>
      <c r="F52" s="24">
        <f t="shared" si="58"/>
        <v>1.2746</v>
      </c>
      <c r="G52" s="25">
        <f t="shared" si="59"/>
        <v>9.2714447380604295</v>
      </c>
      <c r="H52" s="31">
        <f t="shared" si="60"/>
        <v>113995.91549295773</v>
      </c>
      <c r="I52" s="28">
        <v>1.373</v>
      </c>
      <c r="J52" s="25">
        <v>2.3E-2</v>
      </c>
      <c r="K52" s="25">
        <v>1.675</v>
      </c>
      <c r="L52" s="35">
        <f t="shared" si="61"/>
        <v>1.0831536618019246</v>
      </c>
      <c r="M52" s="35">
        <f t="shared" si="62"/>
        <v>3.0859753461142367</v>
      </c>
      <c r="N52" s="35">
        <f t="shared" si="63"/>
        <v>0</v>
      </c>
      <c r="O52" s="35">
        <f t="shared" si="64"/>
        <v>3.0859753461142367</v>
      </c>
      <c r="P52" s="37">
        <f t="shared" si="65"/>
        <v>0</v>
      </c>
      <c r="Q52" s="17">
        <f t="shared" si="110"/>
        <v>182.89352841490938</v>
      </c>
      <c r="R52" s="76">
        <f t="shared" si="67"/>
        <v>0</v>
      </c>
      <c r="S52" s="28">
        <v>1.2650999999999999</v>
      </c>
      <c r="T52" s="25">
        <v>1.7999999999999999E-2</v>
      </c>
      <c r="U52" s="25">
        <v>1.677</v>
      </c>
      <c r="V52" s="35">
        <f t="shared" si="68"/>
        <v>1.0844469796070613</v>
      </c>
      <c r="W52" s="35">
        <f t="shared" si="69"/>
        <v>2.6262592292362035</v>
      </c>
      <c r="X52" s="35">
        <f t="shared" si="70"/>
        <v>5.2525184584724069</v>
      </c>
      <c r="Y52" s="35">
        <f t="shared" si="71"/>
        <v>7.8787776877086104</v>
      </c>
      <c r="Z52" s="37">
        <f t="shared" si="72"/>
        <v>4.1771049116307628E-2</v>
      </c>
      <c r="AA52" s="17">
        <f t="shared" si="111"/>
        <v>172.35737693815088</v>
      </c>
      <c r="AB52" s="76">
        <f t="shared" si="74"/>
        <v>3.0474578760601775E-2</v>
      </c>
      <c r="AC52" s="28">
        <v>1.1709000000000001</v>
      </c>
      <c r="AD52" s="25">
        <v>1.7000000000000001E-2</v>
      </c>
      <c r="AE52" s="25">
        <v>1.6719999999999999</v>
      </c>
      <c r="AF52" s="35">
        <f t="shared" si="75"/>
        <v>1.0812136850942198</v>
      </c>
      <c r="AG52" s="35">
        <f t="shared" si="76"/>
        <v>2.2363198214376609</v>
      </c>
      <c r="AH52" s="35">
        <f t="shared" si="77"/>
        <v>8.9452792857506438</v>
      </c>
      <c r="AI52" s="35">
        <f t="shared" si="78"/>
        <v>11.181599107188305</v>
      </c>
      <c r="AJ52" s="37">
        <f t="shared" si="79"/>
        <v>7.8431083740241381E-2</v>
      </c>
      <c r="AK52" s="17">
        <f t="shared" si="112"/>
        <v>163.15899446261193</v>
      </c>
      <c r="AL52" s="76">
        <f t="shared" si="81"/>
        <v>5.482553576168591E-2</v>
      </c>
      <c r="AM52" s="28">
        <v>1.0983000000000001</v>
      </c>
      <c r="AN52" s="25">
        <v>1.6E-2</v>
      </c>
      <c r="AO52" s="25">
        <v>1.673</v>
      </c>
      <c r="AP52" s="35">
        <f t="shared" si="82"/>
        <v>1.081860343996788</v>
      </c>
      <c r="AQ52" s="35">
        <f t="shared" si="83"/>
        <v>1.9699518177808788</v>
      </c>
      <c r="AR52" s="35">
        <f t="shared" si="84"/>
        <v>11.819710906685273</v>
      </c>
      <c r="AS52" s="35">
        <f t="shared" si="85"/>
        <v>13.789662724466153</v>
      </c>
      <c r="AT52" s="37">
        <f t="shared" si="86"/>
        <v>0.11085872312668758</v>
      </c>
      <c r="AU52" s="17">
        <f t="shared" si="113"/>
        <v>156.06979522987172</v>
      </c>
      <c r="AV52" s="76">
        <f t="shared" si="88"/>
        <v>7.5733494038845148E-2</v>
      </c>
      <c r="AW52" s="28">
        <v>1.0374000000000001</v>
      </c>
      <c r="AX52" s="25">
        <v>1.4999999999999999E-2</v>
      </c>
      <c r="AY52" s="25">
        <v>1.6679999999999999</v>
      </c>
      <c r="AZ52" s="35">
        <f t="shared" si="89"/>
        <v>1.0786270494839465</v>
      </c>
      <c r="BA52" s="35">
        <f t="shared" si="90"/>
        <v>1.7470540240663961</v>
      </c>
      <c r="BB52" s="35">
        <f t="shared" si="91"/>
        <v>13.976432192531169</v>
      </c>
      <c r="BC52" s="35">
        <f t="shared" si="92"/>
        <v>15.723486216597564</v>
      </c>
      <c r="BD52" s="37">
        <f t="shared" si="93"/>
        <v>0.13774634873393768</v>
      </c>
      <c r="BE52" s="17">
        <f t="shared" si="114"/>
        <v>150.12307025364748</v>
      </c>
      <c r="BF52" s="76">
        <f t="shared" si="95"/>
        <v>9.3099829152951855E-2</v>
      </c>
      <c r="BG52" s="28">
        <v>0.96809999999999996</v>
      </c>
      <c r="BH52" s="25">
        <v>1.7000000000000001E-2</v>
      </c>
      <c r="BI52" s="25">
        <v>1.6619999999999999</v>
      </c>
      <c r="BJ52" s="35">
        <f t="shared" si="96"/>
        <v>1.0747470960685366</v>
      </c>
      <c r="BK52" s="35">
        <f t="shared" si="97"/>
        <v>1.5105121887986475</v>
      </c>
      <c r="BL52" s="35">
        <f t="shared" si="98"/>
        <v>15.105121887986472</v>
      </c>
      <c r="BM52" s="35">
        <f t="shared" si="99"/>
        <v>16.61563407678512</v>
      </c>
      <c r="BN52" s="37">
        <f t="shared" si="100"/>
        <v>0.19373929604241844</v>
      </c>
      <c r="BO52" s="17">
        <f t="shared" si="115"/>
        <v>143.35610734966815</v>
      </c>
      <c r="BP52" s="76">
        <f t="shared" si="102"/>
        <v>0.105367829576613</v>
      </c>
      <c r="BQ52" s="28">
        <v>0.89390000000000003</v>
      </c>
      <c r="BR52" s="25">
        <v>1.6E-2</v>
      </c>
      <c r="BS52" s="25">
        <v>1.655</v>
      </c>
      <c r="BT52" s="35">
        <f t="shared" si="103"/>
        <v>1.0702204837505584</v>
      </c>
      <c r="BU52" s="35">
        <f t="shared" si="104"/>
        <v>1.2770139036287924</v>
      </c>
      <c r="BV52" s="35">
        <f t="shared" si="105"/>
        <v>15.324166843545509</v>
      </c>
      <c r="BW52" s="35">
        <f t="shared" si="106"/>
        <v>16.6011807471743</v>
      </c>
      <c r="BX52" s="37">
        <f t="shared" si="107"/>
        <v>0.21697214478257607</v>
      </c>
      <c r="BY52" s="17">
        <f t="shared" si="116"/>
        <v>136.11067232116508</v>
      </c>
      <c r="BZ52" s="76">
        <f t="shared" si="109"/>
        <v>0.11258607853605183</v>
      </c>
    </row>
    <row r="53" spans="2:78" ht="20.100000000000001" customHeight="1">
      <c r="B53" s="16"/>
      <c r="C53" s="16"/>
      <c r="D53" s="16"/>
      <c r="E53" s="38">
        <v>66</v>
      </c>
      <c r="F53" s="20">
        <f t="shared" si="58"/>
        <v>1.3146</v>
      </c>
      <c r="G53" s="21">
        <f t="shared" si="59"/>
        <v>9.5624048741991512</v>
      </c>
      <c r="H53" s="30">
        <f t="shared" si="60"/>
        <v>117573.38028169014</v>
      </c>
      <c r="I53" s="27">
        <v>1.3876999999999999</v>
      </c>
      <c r="J53" s="21">
        <v>2.7E-2</v>
      </c>
      <c r="K53" s="21">
        <v>1.702</v>
      </c>
      <c r="L53" s="19">
        <f t="shared" si="61"/>
        <v>1.1006134521712692</v>
      </c>
      <c r="M53" s="19">
        <f t="shared" si="62"/>
        <v>3.2548579753052373</v>
      </c>
      <c r="N53" s="19">
        <f t="shared" si="63"/>
        <v>0</v>
      </c>
      <c r="O53" s="19">
        <f t="shared" si="64"/>
        <v>3.2548579753052373</v>
      </c>
      <c r="P53" s="36">
        <f t="shared" si="65"/>
        <v>0</v>
      </c>
      <c r="Q53" s="17">
        <f t="shared" si="110"/>
        <v>202.23330451126196</v>
      </c>
      <c r="R53" s="76">
        <f t="shared" si="67"/>
        <v>0</v>
      </c>
      <c r="S53" s="27">
        <v>1.3047</v>
      </c>
      <c r="T53" s="21">
        <v>0.02</v>
      </c>
      <c r="U53" s="21">
        <v>1.6990000000000001</v>
      </c>
      <c r="V53" s="19">
        <f t="shared" si="68"/>
        <v>1.0986734754635643</v>
      </c>
      <c r="W53" s="19">
        <f t="shared" si="69"/>
        <v>2.8670141569808751</v>
      </c>
      <c r="X53" s="19">
        <f t="shared" si="70"/>
        <v>5.7340283139617503</v>
      </c>
      <c r="Y53" s="19">
        <f t="shared" si="71"/>
        <v>8.601042470942625</v>
      </c>
      <c r="Z53" s="36">
        <f t="shared" si="72"/>
        <v>4.7637998474330055E-2</v>
      </c>
      <c r="AA53" s="17">
        <f t="shared" si="111"/>
        <v>193.34133848147187</v>
      </c>
      <c r="AB53" s="76">
        <f t="shared" si="74"/>
        <v>2.9657539142935275E-2</v>
      </c>
      <c r="AC53" s="27">
        <v>1.2181</v>
      </c>
      <c r="AD53" s="21">
        <v>2.1000000000000001E-2</v>
      </c>
      <c r="AE53" s="21">
        <v>1.698</v>
      </c>
      <c r="AF53" s="19">
        <f t="shared" si="75"/>
        <v>1.0980268165609959</v>
      </c>
      <c r="AG53" s="19">
        <f t="shared" si="76"/>
        <v>2.4961059363731311</v>
      </c>
      <c r="AH53" s="19">
        <f t="shared" si="77"/>
        <v>9.9844237454925242</v>
      </c>
      <c r="AI53" s="19">
        <f t="shared" si="78"/>
        <v>12.480529681865654</v>
      </c>
      <c r="AJ53" s="36">
        <f t="shared" si="79"/>
        <v>9.9922068301674799E-2</v>
      </c>
      <c r="AK53" s="17">
        <f t="shared" si="112"/>
        <v>184.06369681665475</v>
      </c>
      <c r="AL53" s="76">
        <f t="shared" si="81"/>
        <v>5.4244394294861824E-2</v>
      </c>
      <c r="AM53" s="27">
        <v>1.1483000000000001</v>
      </c>
      <c r="AN53" s="21">
        <v>0.02</v>
      </c>
      <c r="AO53" s="21">
        <v>1.6950000000000001</v>
      </c>
      <c r="AP53" s="19">
        <f t="shared" si="82"/>
        <v>1.096086839853291</v>
      </c>
      <c r="AQ53" s="19">
        <f t="shared" si="83"/>
        <v>2.2104051800245736</v>
      </c>
      <c r="AR53" s="19">
        <f t="shared" si="84"/>
        <v>13.26243108014744</v>
      </c>
      <c r="AS53" s="19">
        <f t="shared" si="85"/>
        <v>15.472836260172013</v>
      </c>
      <c r="AT53" s="36">
        <f t="shared" si="86"/>
        <v>0.14224185528243641</v>
      </c>
      <c r="AU53" s="17">
        <f t="shared" si="113"/>
        <v>176.58587478196384</v>
      </c>
      <c r="AV53" s="76">
        <f t="shared" si="88"/>
        <v>7.5104710931851046E-2</v>
      </c>
      <c r="AW53" s="27">
        <v>1.0741000000000001</v>
      </c>
      <c r="AX53" s="21">
        <v>1.7999999999999999E-2</v>
      </c>
      <c r="AY53" s="21">
        <v>1.6910000000000001</v>
      </c>
      <c r="AZ53" s="19">
        <f t="shared" si="89"/>
        <v>1.0935002042430177</v>
      </c>
      <c r="BA53" s="19">
        <f t="shared" si="90"/>
        <v>1.9248567009702542</v>
      </c>
      <c r="BB53" s="19">
        <f t="shared" si="91"/>
        <v>15.398853607762033</v>
      </c>
      <c r="BC53" s="19">
        <f t="shared" si="92"/>
        <v>17.323710308732288</v>
      </c>
      <c r="BD53" s="36">
        <f t="shared" si="93"/>
        <v>0.16988555933270746</v>
      </c>
      <c r="BE53" s="17">
        <f t="shared" si="114"/>
        <v>168.63667141557318</v>
      </c>
      <c r="BF53" s="76">
        <f t="shared" si="95"/>
        <v>9.1313790046380072E-2</v>
      </c>
      <c r="BG53" s="27">
        <v>1.0196000000000001</v>
      </c>
      <c r="BH53" s="21">
        <v>1.9E-2</v>
      </c>
      <c r="BI53" s="21">
        <v>1.6879999999999999</v>
      </c>
      <c r="BJ53" s="19">
        <f t="shared" si="96"/>
        <v>1.0915602275353127</v>
      </c>
      <c r="BK53" s="19">
        <f t="shared" si="97"/>
        <v>1.7283285064708627</v>
      </c>
      <c r="BL53" s="19">
        <f t="shared" si="98"/>
        <v>17.283285064708625</v>
      </c>
      <c r="BM53" s="19">
        <f t="shared" si="99"/>
        <v>19.011613571179488</v>
      </c>
      <c r="BN53" s="36">
        <f t="shared" si="100"/>
        <v>0.22335991858348173</v>
      </c>
      <c r="BO53" s="17">
        <f t="shared" si="115"/>
        <v>162.79797082974716</v>
      </c>
      <c r="BP53" s="76">
        <f t="shared" si="102"/>
        <v>0.1061640079211021</v>
      </c>
      <c r="BQ53" s="27">
        <v>0.92559999999999998</v>
      </c>
      <c r="BR53" s="21">
        <v>3.2000000000000001E-2</v>
      </c>
      <c r="BS53" s="21">
        <v>1.6830000000000001</v>
      </c>
      <c r="BT53" s="19">
        <f t="shared" si="103"/>
        <v>1.0883269330224712</v>
      </c>
      <c r="BU53" s="19">
        <f t="shared" si="104"/>
        <v>1.4159133572969644</v>
      </c>
      <c r="BV53" s="19">
        <f t="shared" si="105"/>
        <v>16.990960287563574</v>
      </c>
      <c r="BW53" s="19">
        <f t="shared" si="106"/>
        <v>18.406873644860539</v>
      </c>
      <c r="BX53" s="36">
        <f t="shared" si="107"/>
        <v>0.44875181015365256</v>
      </c>
      <c r="BY53" s="17">
        <f t="shared" si="116"/>
        <v>152.72755147070777</v>
      </c>
      <c r="BZ53" s="76">
        <f t="shared" si="109"/>
        <v>0.11125013217292584</v>
      </c>
    </row>
    <row r="54" spans="2:78" ht="20.100000000000001" customHeight="1">
      <c r="B54" s="16"/>
      <c r="C54" s="16"/>
      <c r="D54" s="18"/>
    </row>
    <row r="55" spans="2:78" ht="20.100000000000001" customHeight="1" thickBot="1">
      <c r="B55" s="16"/>
      <c r="C55" s="16"/>
      <c r="D55" s="18"/>
    </row>
    <row r="56" spans="2:78" ht="20.100000000000001" customHeight="1">
      <c r="B56" s="16"/>
      <c r="C56" s="16"/>
      <c r="D56" s="18"/>
      <c r="E56" s="84" t="s">
        <v>19</v>
      </c>
      <c r="F56" s="85"/>
      <c r="G56" s="85"/>
      <c r="H56" s="86"/>
      <c r="I56" s="81" t="s">
        <v>21</v>
      </c>
      <c r="J56" s="82"/>
      <c r="K56" s="82"/>
      <c r="L56" s="82"/>
      <c r="M56" s="83"/>
      <c r="N56" s="79">
        <v>0</v>
      </c>
      <c r="O56" s="80"/>
      <c r="P56" s="32"/>
      <c r="S56" s="81" t="s">
        <v>21</v>
      </c>
      <c r="T56" s="82"/>
      <c r="U56" s="82"/>
      <c r="V56" s="82"/>
      <c r="W56" s="83"/>
      <c r="X56" s="79">
        <v>0.04</v>
      </c>
      <c r="Y56" s="80"/>
      <c r="Z56" s="32"/>
      <c r="AC56" s="81" t="s">
        <v>21</v>
      </c>
      <c r="AD56" s="82"/>
      <c r="AE56" s="82"/>
      <c r="AF56" s="82"/>
      <c r="AG56" s="83"/>
      <c r="AH56" s="79">
        <v>0.08</v>
      </c>
      <c r="AI56" s="80"/>
      <c r="AJ56" s="32"/>
      <c r="AM56" s="81" t="s">
        <v>21</v>
      </c>
      <c r="AN56" s="82"/>
      <c r="AO56" s="82"/>
      <c r="AP56" s="82"/>
      <c r="AQ56" s="83"/>
      <c r="AR56" s="79">
        <v>0.12</v>
      </c>
      <c r="AS56" s="80"/>
      <c r="AT56" s="32"/>
      <c r="AW56" s="81" t="s">
        <v>21</v>
      </c>
      <c r="AX56" s="82"/>
      <c r="AY56" s="82"/>
      <c r="AZ56" s="82"/>
      <c r="BA56" s="83"/>
      <c r="BB56" s="79">
        <v>0.16</v>
      </c>
      <c r="BC56" s="80"/>
      <c r="BD56" s="32"/>
      <c r="BG56" s="81" t="s">
        <v>21</v>
      </c>
      <c r="BH56" s="82"/>
      <c r="BI56" s="82"/>
      <c r="BJ56" s="82"/>
      <c r="BK56" s="83"/>
      <c r="BL56" s="79">
        <v>0.2</v>
      </c>
      <c r="BM56" s="80"/>
      <c r="BN56" s="32"/>
      <c r="BQ56" s="81" t="s">
        <v>21</v>
      </c>
      <c r="BR56" s="82"/>
      <c r="BS56" s="82"/>
      <c r="BT56" s="82"/>
      <c r="BU56" s="83"/>
      <c r="BV56" s="79">
        <v>0.24</v>
      </c>
      <c r="BW56" s="80"/>
      <c r="BX56" s="32"/>
    </row>
    <row r="57" spans="2:78" s="25" customFormat="1" ht="20.100000000000001" customHeight="1" thickBot="1">
      <c r="E57" s="22" t="s">
        <v>25</v>
      </c>
      <c r="F57" s="19" t="s">
        <v>27</v>
      </c>
      <c r="G57" s="39" t="s">
        <v>0</v>
      </c>
      <c r="H57" s="23" t="s">
        <v>28</v>
      </c>
      <c r="I57" s="22" t="s">
        <v>29</v>
      </c>
      <c r="J57" s="19" t="s">
        <v>23</v>
      </c>
      <c r="K57" s="19" t="s">
        <v>26</v>
      </c>
      <c r="L57" s="39" t="s">
        <v>18</v>
      </c>
      <c r="M57" s="19" t="s">
        <v>30</v>
      </c>
      <c r="N57" s="19" t="s">
        <v>31</v>
      </c>
      <c r="O57" s="19" t="s">
        <v>32</v>
      </c>
      <c r="P57" s="23" t="s">
        <v>20</v>
      </c>
      <c r="Q57" s="75" t="s">
        <v>67</v>
      </c>
      <c r="R57" s="75" t="s">
        <v>68</v>
      </c>
      <c r="S57" s="22" t="s">
        <v>9</v>
      </c>
      <c r="T57" s="19" t="s">
        <v>23</v>
      </c>
      <c r="U57" s="19" t="s">
        <v>26</v>
      </c>
      <c r="V57" s="39" t="s">
        <v>18</v>
      </c>
      <c r="W57" s="19" t="s">
        <v>30</v>
      </c>
      <c r="X57" s="19" t="s">
        <v>31</v>
      </c>
      <c r="Y57" s="19" t="s">
        <v>32</v>
      </c>
      <c r="Z57" s="23" t="s">
        <v>20</v>
      </c>
      <c r="AA57" s="75" t="s">
        <v>67</v>
      </c>
      <c r="AB57" s="75" t="s">
        <v>68</v>
      </c>
      <c r="AC57" s="22" t="s">
        <v>10</v>
      </c>
      <c r="AD57" s="19" t="s">
        <v>23</v>
      </c>
      <c r="AE57" s="19" t="s">
        <v>26</v>
      </c>
      <c r="AF57" s="39" t="s">
        <v>18</v>
      </c>
      <c r="AG57" s="19" t="s">
        <v>30</v>
      </c>
      <c r="AH57" s="19" t="s">
        <v>31</v>
      </c>
      <c r="AI57" s="19" t="s">
        <v>32</v>
      </c>
      <c r="AJ57" s="23" t="s">
        <v>20</v>
      </c>
      <c r="AK57" s="75" t="s">
        <v>67</v>
      </c>
      <c r="AL57" s="75" t="s">
        <v>68</v>
      </c>
      <c r="AM57" s="22" t="s">
        <v>11</v>
      </c>
      <c r="AN57" s="19" t="s">
        <v>23</v>
      </c>
      <c r="AO57" s="19" t="s">
        <v>26</v>
      </c>
      <c r="AP57" s="39" t="s">
        <v>18</v>
      </c>
      <c r="AQ57" s="19" t="s">
        <v>30</v>
      </c>
      <c r="AR57" s="19" t="s">
        <v>31</v>
      </c>
      <c r="AS57" s="19" t="s">
        <v>32</v>
      </c>
      <c r="AT57" s="23" t="s">
        <v>20</v>
      </c>
      <c r="AU57" s="75" t="s">
        <v>67</v>
      </c>
      <c r="AV57" s="75" t="s">
        <v>68</v>
      </c>
      <c r="AW57" s="22" t="s">
        <v>12</v>
      </c>
      <c r="AX57" s="19" t="s">
        <v>23</v>
      </c>
      <c r="AY57" s="19" t="s">
        <v>26</v>
      </c>
      <c r="AZ57" s="39" t="s">
        <v>18</v>
      </c>
      <c r="BA57" s="19" t="s">
        <v>30</v>
      </c>
      <c r="BB57" s="19" t="s">
        <v>31</v>
      </c>
      <c r="BC57" s="19" t="s">
        <v>32</v>
      </c>
      <c r="BD57" s="23" t="s">
        <v>20</v>
      </c>
      <c r="BE57" s="75" t="s">
        <v>67</v>
      </c>
      <c r="BF57" s="75" t="s">
        <v>68</v>
      </c>
      <c r="BG57" s="22" t="s">
        <v>13</v>
      </c>
      <c r="BH57" s="19" t="s">
        <v>23</v>
      </c>
      <c r="BI57" s="19" t="s">
        <v>26</v>
      </c>
      <c r="BJ57" s="39" t="s">
        <v>18</v>
      </c>
      <c r="BK57" s="19" t="s">
        <v>30</v>
      </c>
      <c r="BL57" s="19" t="s">
        <v>31</v>
      </c>
      <c r="BM57" s="19" t="s">
        <v>32</v>
      </c>
      <c r="BN57" s="23" t="s">
        <v>20</v>
      </c>
      <c r="BO57" s="75" t="s">
        <v>67</v>
      </c>
      <c r="BP57" s="75" t="s">
        <v>68</v>
      </c>
      <c r="BQ57" s="22" t="s">
        <v>14</v>
      </c>
      <c r="BR57" s="19" t="s">
        <v>23</v>
      </c>
      <c r="BS57" s="19" t="s">
        <v>26</v>
      </c>
      <c r="BT57" s="39" t="s">
        <v>18</v>
      </c>
      <c r="BU57" s="19" t="s">
        <v>30</v>
      </c>
      <c r="BV57" s="19" t="s">
        <v>37</v>
      </c>
      <c r="BW57" s="19" t="s">
        <v>32</v>
      </c>
      <c r="BX57" s="23" t="s">
        <v>20</v>
      </c>
      <c r="BY57" s="75" t="s">
        <v>67</v>
      </c>
      <c r="BZ57" s="75" t="s">
        <v>68</v>
      </c>
    </row>
    <row r="58" spans="2:78">
      <c r="E58" s="38">
        <v>22</v>
      </c>
      <c r="F58" s="20">
        <f t="shared" ref="F58:F80" si="117">0.02*E58-0.0054</f>
        <v>0.43459999999999999</v>
      </c>
      <c r="G58" s="20">
        <f t="shared" ref="G58:G80" si="118">F58/$C$14/$C$7</f>
        <v>3.1612818791472326</v>
      </c>
      <c r="H58" s="29">
        <f t="shared" ref="H58:H80" si="119">F58*$C$7/$C$5</f>
        <v>38869.15492957746</v>
      </c>
      <c r="M58" s="43">
        <f t="shared" ref="M58:P76" si="120">M3+M31</f>
        <v>0</v>
      </c>
      <c r="N58" s="43">
        <f t="shared" si="120"/>
        <v>0</v>
      </c>
      <c r="O58" s="43">
        <f t="shared" si="120"/>
        <v>0</v>
      </c>
      <c r="P58" s="43">
        <f t="shared" si="120"/>
        <v>0</v>
      </c>
      <c r="Q58" s="17">
        <f>Q3</f>
        <v>1.9354323193646394</v>
      </c>
      <c r="R58" s="76">
        <f t="shared" ref="R58:R82" si="121">N58/Q58</f>
        <v>0</v>
      </c>
      <c r="W58" s="43">
        <f t="shared" ref="W58:Z80" si="122">W3+W31</f>
        <v>0</v>
      </c>
      <c r="X58" s="43">
        <f t="shared" si="122"/>
        <v>0</v>
      </c>
      <c r="Y58" s="43">
        <f t="shared" si="122"/>
        <v>0</v>
      </c>
      <c r="Z58" s="43">
        <f t="shared" si="122"/>
        <v>0</v>
      </c>
      <c r="AA58" s="17">
        <f>AA3</f>
        <v>1.9354323193646394</v>
      </c>
      <c r="AB58" s="76">
        <f t="shared" ref="AB58:AB80" si="123">X58/AA58</f>
        <v>0</v>
      </c>
      <c r="AG58" s="43">
        <f t="shared" ref="AG58:AJ80" si="124">AG3+AG31</f>
        <v>0</v>
      </c>
      <c r="AH58" s="43">
        <f t="shared" si="124"/>
        <v>0</v>
      </c>
      <c r="AI58" s="43">
        <f t="shared" si="124"/>
        <v>0</v>
      </c>
      <c r="AJ58" s="43">
        <f t="shared" si="124"/>
        <v>0</v>
      </c>
      <c r="AK58" s="17">
        <f>AK3</f>
        <v>1.9354323193646394</v>
      </c>
      <c r="AL58" s="76">
        <f t="shared" ref="AL58:AL80" si="125">AH58/AK58</f>
        <v>0</v>
      </c>
      <c r="AQ58" s="43">
        <f t="shared" ref="AQ58:AT80" si="126">AQ3+AQ31</f>
        <v>0</v>
      </c>
      <c r="AR58" s="43">
        <f t="shared" si="126"/>
        <v>0</v>
      </c>
      <c r="AS58" s="43">
        <f t="shared" si="126"/>
        <v>0</v>
      </c>
      <c r="AT58" s="43">
        <f t="shared" si="126"/>
        <v>0</v>
      </c>
      <c r="AU58" s="17">
        <f>AU3</f>
        <v>1.9354323193646394</v>
      </c>
      <c r="AV58" s="76">
        <f t="shared" ref="AV58:AV80" si="127">AR58/AU58</f>
        <v>0</v>
      </c>
      <c r="BA58" s="43">
        <f t="shared" ref="BA58:BD80" si="128">BA3+BA31</f>
        <v>0</v>
      </c>
      <c r="BB58" s="43">
        <f t="shared" si="128"/>
        <v>0</v>
      </c>
      <c r="BC58" s="43">
        <f t="shared" si="128"/>
        <v>0</v>
      </c>
      <c r="BD58" s="43">
        <f t="shared" si="128"/>
        <v>0</v>
      </c>
      <c r="BE58" s="17">
        <f>BE3</f>
        <v>1.9354323193646394</v>
      </c>
      <c r="BF58" s="76">
        <f t="shared" ref="BF58:BF80" si="129">BB58/BE58</f>
        <v>0</v>
      </c>
      <c r="BK58" s="43">
        <f t="shared" ref="BK58:BN80" si="130">BK3+BK31</f>
        <v>0</v>
      </c>
      <c r="BL58" s="43">
        <f t="shared" si="130"/>
        <v>0</v>
      </c>
      <c r="BM58" s="43">
        <f t="shared" si="130"/>
        <v>0</v>
      </c>
      <c r="BN58" s="43">
        <f t="shared" si="130"/>
        <v>0</v>
      </c>
      <c r="BO58" s="17">
        <f>BO3</f>
        <v>1.9354323193646394</v>
      </c>
      <c r="BP58" s="76">
        <f t="shared" ref="BP58:BP80" si="131">BL58/BO58</f>
        <v>0</v>
      </c>
      <c r="BU58" s="43">
        <f t="shared" ref="BU58:BX80" si="132">BU3+BU31</f>
        <v>0</v>
      </c>
      <c r="BV58" s="43">
        <f t="shared" si="132"/>
        <v>0</v>
      </c>
      <c r="BW58" s="43">
        <f t="shared" si="132"/>
        <v>0</v>
      </c>
      <c r="BX58" s="43">
        <f t="shared" si="132"/>
        <v>0</v>
      </c>
      <c r="BY58" s="17">
        <f>BY3</f>
        <v>1.9354323193646394</v>
      </c>
      <c r="BZ58" s="76">
        <f t="shared" ref="BZ58:BZ80" si="133">BV58/BY58</f>
        <v>0</v>
      </c>
    </row>
    <row r="59" spans="2:78" ht="20.100000000000001" customHeight="1">
      <c r="E59" s="38">
        <v>24</v>
      </c>
      <c r="F59" s="20">
        <f t="shared" si="117"/>
        <v>0.47459999999999997</v>
      </c>
      <c r="G59" s="20">
        <f t="shared" si="118"/>
        <v>3.4522420152859556</v>
      </c>
      <c r="H59" s="29">
        <f t="shared" si="119"/>
        <v>42446.619718309856</v>
      </c>
      <c r="M59" s="43">
        <f t="shared" si="120"/>
        <v>0.33502618278250124</v>
      </c>
      <c r="N59" s="43">
        <f t="shared" si="120"/>
        <v>0</v>
      </c>
      <c r="O59" s="43">
        <f t="shared" si="120"/>
        <v>0.33502618278250124</v>
      </c>
      <c r="P59" s="43">
        <f t="shared" si="120"/>
        <v>0</v>
      </c>
      <c r="Q59" s="17">
        <f t="shared" ref="Q59:Q80" si="134">Q4</f>
        <v>4.4003428319642897</v>
      </c>
      <c r="R59" s="76">
        <f t="shared" si="121"/>
        <v>0</v>
      </c>
      <c r="W59" s="43">
        <f t="shared" si="122"/>
        <v>0.24622860476076974</v>
      </c>
      <c r="X59" s="43">
        <f t="shared" si="122"/>
        <v>0.49245720952153949</v>
      </c>
      <c r="Y59" s="43">
        <f t="shared" si="122"/>
        <v>0.73868581428230917</v>
      </c>
      <c r="Z59" s="43">
        <f t="shared" si="122"/>
        <v>4.4000799108310631E-2</v>
      </c>
      <c r="AA59" s="17">
        <f t="shared" ref="AA59:AA80" si="135">AA4</f>
        <v>4.0494849317412243</v>
      </c>
      <c r="AB59" s="76">
        <f t="shared" si="123"/>
        <v>0.12160983873813046</v>
      </c>
      <c r="AG59" s="43">
        <f t="shared" si="124"/>
        <v>0</v>
      </c>
      <c r="AH59" s="43">
        <f t="shared" si="124"/>
        <v>0</v>
      </c>
      <c r="AI59" s="43">
        <f t="shared" si="124"/>
        <v>0</v>
      </c>
      <c r="AJ59" s="43">
        <f t="shared" si="124"/>
        <v>0</v>
      </c>
      <c r="AK59" s="17">
        <f t="shared" ref="AK59:AK80" si="136">AK4</f>
        <v>2.5205308924070855</v>
      </c>
      <c r="AL59" s="76">
        <f t="shared" si="125"/>
        <v>0</v>
      </c>
      <c r="AQ59" s="43">
        <f t="shared" si="126"/>
        <v>0</v>
      </c>
      <c r="AR59" s="43">
        <f t="shared" si="126"/>
        <v>0</v>
      </c>
      <c r="AS59" s="43">
        <f t="shared" si="126"/>
        <v>0</v>
      </c>
      <c r="AT59" s="43">
        <f t="shared" si="126"/>
        <v>0</v>
      </c>
      <c r="AU59" s="17">
        <f t="shared" ref="AU59:AU80" si="137">AU4</f>
        <v>2.5205308924070855</v>
      </c>
      <c r="AV59" s="76">
        <f t="shared" si="127"/>
        <v>0</v>
      </c>
      <c r="BA59" s="43">
        <f t="shared" si="128"/>
        <v>0</v>
      </c>
      <c r="BB59" s="43">
        <f t="shared" si="128"/>
        <v>0</v>
      </c>
      <c r="BC59" s="43">
        <f t="shared" si="128"/>
        <v>0</v>
      </c>
      <c r="BD59" s="43">
        <f t="shared" si="128"/>
        <v>0</v>
      </c>
      <c r="BE59" s="17">
        <f t="shared" ref="BE59:BE80" si="138">BE4</f>
        <v>2.5205308924070855</v>
      </c>
      <c r="BF59" s="76">
        <f t="shared" si="129"/>
        <v>0</v>
      </c>
      <c r="BK59" s="43">
        <f t="shared" si="130"/>
        <v>0</v>
      </c>
      <c r="BL59" s="43">
        <f t="shared" si="130"/>
        <v>0</v>
      </c>
      <c r="BM59" s="43">
        <f t="shared" si="130"/>
        <v>0</v>
      </c>
      <c r="BN59" s="43">
        <f t="shared" si="130"/>
        <v>0</v>
      </c>
      <c r="BO59" s="17">
        <f t="shared" ref="BO59:BO80" si="139">BO4</f>
        <v>2.5205308924070855</v>
      </c>
      <c r="BP59" s="76">
        <f t="shared" si="131"/>
        <v>0</v>
      </c>
      <c r="BU59" s="43">
        <f t="shared" si="132"/>
        <v>0</v>
      </c>
      <c r="BV59" s="43">
        <f t="shared" si="132"/>
        <v>0</v>
      </c>
      <c r="BW59" s="43">
        <f t="shared" si="132"/>
        <v>0</v>
      </c>
      <c r="BX59" s="43">
        <f t="shared" si="132"/>
        <v>0</v>
      </c>
      <c r="BY59" s="17">
        <f t="shared" ref="BY59:BY80" si="140">BY4</f>
        <v>2.5205308924070855</v>
      </c>
      <c r="BZ59" s="76">
        <f t="shared" si="133"/>
        <v>0</v>
      </c>
    </row>
    <row r="60" spans="2:78" ht="20.100000000000001" customHeight="1">
      <c r="B60" s="40" t="s">
        <v>35</v>
      </c>
      <c r="C60" s="40"/>
      <c r="D60" s="2"/>
      <c r="E60" s="38">
        <v>26</v>
      </c>
      <c r="F60" s="20">
        <f t="shared" si="117"/>
        <v>0.51460000000000006</v>
      </c>
      <c r="G60" s="20">
        <f t="shared" si="118"/>
        <v>3.7432021514246805</v>
      </c>
      <c r="H60" s="29">
        <f t="shared" si="119"/>
        <v>46024.084507042258</v>
      </c>
      <c r="M60" s="43">
        <f t="shared" si="120"/>
        <v>0.50931786634841414</v>
      </c>
      <c r="N60" s="43">
        <f t="shared" si="120"/>
        <v>0</v>
      </c>
      <c r="O60" s="43">
        <f t="shared" si="120"/>
        <v>0.50931786634841414</v>
      </c>
      <c r="P60" s="43">
        <f t="shared" si="120"/>
        <v>0</v>
      </c>
      <c r="Q60" s="17">
        <f t="shared" si="134"/>
        <v>6.9896799904124292</v>
      </c>
      <c r="R60" s="76">
        <f t="shared" si="121"/>
        <v>0</v>
      </c>
      <c r="W60" s="43">
        <f t="shared" si="122"/>
        <v>0.38445720523705817</v>
      </c>
      <c r="X60" s="43">
        <f t="shared" si="122"/>
        <v>0.76891441047411635</v>
      </c>
      <c r="Y60" s="43">
        <f t="shared" si="122"/>
        <v>1.1533716157111744</v>
      </c>
      <c r="Z60" s="43">
        <f t="shared" si="122"/>
        <v>5.7488624977832609E-2</v>
      </c>
      <c r="AA60" s="17">
        <f t="shared" si="135"/>
        <v>6.2262581067487384</v>
      </c>
      <c r="AB60" s="76">
        <f t="shared" si="123"/>
        <v>0.12349542811928693</v>
      </c>
      <c r="AG60" s="43">
        <f t="shared" si="124"/>
        <v>0.31940073460698759</v>
      </c>
      <c r="AH60" s="43">
        <f t="shared" si="124"/>
        <v>1.2776029384279504</v>
      </c>
      <c r="AI60" s="43">
        <f t="shared" si="124"/>
        <v>1.597003673034938</v>
      </c>
      <c r="AJ60" s="43">
        <f t="shared" si="124"/>
        <v>6.4103662780618006E-2</v>
      </c>
      <c r="AK60" s="17">
        <f t="shared" si="136"/>
        <v>5.7134545182271674</v>
      </c>
      <c r="AL60" s="76">
        <f t="shared" si="125"/>
        <v>0.22361304082357145</v>
      </c>
      <c r="AQ60" s="43">
        <f t="shared" si="126"/>
        <v>0.25537886455269537</v>
      </c>
      <c r="AR60" s="43">
        <f t="shared" si="126"/>
        <v>1.5322731873161723</v>
      </c>
      <c r="AS60" s="43">
        <f t="shared" si="126"/>
        <v>1.7876520518688677</v>
      </c>
      <c r="AT60" s="43">
        <f t="shared" si="126"/>
        <v>0.12855666416109954</v>
      </c>
      <c r="AU60" s="17">
        <f t="shared" si="137"/>
        <v>5.4242795622939504</v>
      </c>
      <c r="AV60" s="76">
        <f t="shared" si="127"/>
        <v>0.28248418425324812</v>
      </c>
      <c r="BA60" s="43">
        <f t="shared" si="128"/>
        <v>0.20439974798538779</v>
      </c>
      <c r="BB60" s="43">
        <f t="shared" si="128"/>
        <v>1.6351979838831023</v>
      </c>
      <c r="BC60" s="43">
        <f t="shared" si="128"/>
        <v>1.8395977318684902</v>
      </c>
      <c r="BD60" s="43">
        <f t="shared" si="128"/>
        <v>0.13162383990462911</v>
      </c>
      <c r="BE60" s="17">
        <f t="shared" si="138"/>
        <v>5.0412833984357368</v>
      </c>
      <c r="BF60" s="76">
        <f t="shared" si="129"/>
        <v>0.32436144819600682</v>
      </c>
      <c r="BK60" s="43">
        <f t="shared" si="130"/>
        <v>0</v>
      </c>
      <c r="BL60" s="43">
        <f t="shared" si="130"/>
        <v>0</v>
      </c>
      <c r="BM60" s="43">
        <f t="shared" si="130"/>
        <v>0</v>
      </c>
      <c r="BN60" s="43">
        <f t="shared" si="130"/>
        <v>0</v>
      </c>
      <c r="BO60" s="17">
        <f t="shared" si="139"/>
        <v>3.2130550659246251</v>
      </c>
      <c r="BP60" s="76">
        <f t="shared" si="131"/>
        <v>0</v>
      </c>
      <c r="BU60" s="43">
        <f t="shared" si="132"/>
        <v>0</v>
      </c>
      <c r="BV60" s="43">
        <f t="shared" si="132"/>
        <v>0</v>
      </c>
      <c r="BW60" s="43">
        <f t="shared" si="132"/>
        <v>0</v>
      </c>
      <c r="BX60" s="43">
        <f t="shared" si="132"/>
        <v>0</v>
      </c>
      <c r="BY60" s="17">
        <f t="shared" si="140"/>
        <v>3.2130550659246251</v>
      </c>
      <c r="BZ60" s="76">
        <f t="shared" si="133"/>
        <v>0</v>
      </c>
    </row>
    <row r="61" spans="2:78" ht="20.100000000000001" customHeight="1">
      <c r="E61" s="38">
        <v>28</v>
      </c>
      <c r="F61" s="20">
        <f t="shared" si="117"/>
        <v>0.55460000000000009</v>
      </c>
      <c r="G61" s="20">
        <f t="shared" si="118"/>
        <v>4.0341622875634036</v>
      </c>
      <c r="H61" s="29">
        <f t="shared" si="119"/>
        <v>49601.549295774654</v>
      </c>
      <c r="M61" s="43">
        <f t="shared" si="120"/>
        <v>0.84455812305392763</v>
      </c>
      <c r="N61" s="43">
        <f t="shared" si="120"/>
        <v>0</v>
      </c>
      <c r="O61" s="43">
        <f t="shared" si="120"/>
        <v>0.84455812305392763</v>
      </c>
      <c r="P61" s="43">
        <f t="shared" si="120"/>
        <v>0</v>
      </c>
      <c r="Q61" s="17">
        <f t="shared" si="134"/>
        <v>10.469419136276519</v>
      </c>
      <c r="R61" s="76">
        <f t="shared" si="121"/>
        <v>0</v>
      </c>
      <c r="W61" s="43">
        <f t="shared" si="122"/>
        <v>0.59815429359741445</v>
      </c>
      <c r="X61" s="43">
        <f t="shared" si="122"/>
        <v>1.1963085871948289</v>
      </c>
      <c r="Y61" s="43">
        <f t="shared" si="122"/>
        <v>1.7944628807922434</v>
      </c>
      <c r="Z61" s="43">
        <f t="shared" si="122"/>
        <v>3.4744219032139742E-2</v>
      </c>
      <c r="AA61" s="17">
        <f t="shared" si="135"/>
        <v>9.3231323695309154</v>
      </c>
      <c r="AB61" s="76">
        <f t="shared" si="123"/>
        <v>0.12831616454406514</v>
      </c>
      <c r="AG61" s="43">
        <f t="shared" si="124"/>
        <v>0.47079752965363564</v>
      </c>
      <c r="AH61" s="43">
        <f t="shared" si="124"/>
        <v>1.8831901186145426</v>
      </c>
      <c r="AI61" s="43">
        <f t="shared" si="124"/>
        <v>2.3539876482681783</v>
      </c>
      <c r="AJ61" s="43">
        <f t="shared" si="124"/>
        <v>6.9254958152363891E-2</v>
      </c>
      <c r="AK61" s="17">
        <f t="shared" si="136"/>
        <v>8.596748544708964</v>
      </c>
      <c r="AL61" s="76">
        <f t="shared" si="125"/>
        <v>0.21905841596048409</v>
      </c>
      <c r="AQ61" s="43">
        <f t="shared" si="126"/>
        <v>0.3695592684559183</v>
      </c>
      <c r="AR61" s="43">
        <f t="shared" si="126"/>
        <v>2.2173556107355097</v>
      </c>
      <c r="AS61" s="43">
        <f t="shared" si="126"/>
        <v>2.5869148791914283</v>
      </c>
      <c r="AT61" s="43">
        <f t="shared" si="126"/>
        <v>0.11822622023252084</v>
      </c>
      <c r="AU61" s="17">
        <f t="shared" si="137"/>
        <v>7.7263750137484433</v>
      </c>
      <c r="AV61" s="76">
        <f t="shared" si="127"/>
        <v>0.28698524298780598</v>
      </c>
      <c r="BA61" s="43">
        <f t="shared" si="128"/>
        <v>0.31234085895017571</v>
      </c>
      <c r="BB61" s="43">
        <f t="shared" si="128"/>
        <v>2.4987268716014057</v>
      </c>
      <c r="BC61" s="43">
        <f t="shared" si="128"/>
        <v>2.8110677305515814</v>
      </c>
      <c r="BD61" s="43">
        <f t="shared" si="128"/>
        <v>0.16908629875720346</v>
      </c>
      <c r="BE61" s="17">
        <f t="shared" si="138"/>
        <v>7.1640911892184933</v>
      </c>
      <c r="BF61" s="76">
        <f t="shared" si="129"/>
        <v>0.34878490594338507</v>
      </c>
      <c r="BK61" s="43">
        <f t="shared" si="130"/>
        <v>0.26257531658900701</v>
      </c>
      <c r="BL61" s="43">
        <f t="shared" si="130"/>
        <v>2.6257531658900701</v>
      </c>
      <c r="BM61" s="43">
        <f t="shared" si="130"/>
        <v>2.8883284824790771</v>
      </c>
      <c r="BN61" s="43">
        <f t="shared" si="130"/>
        <v>0.16870213769359074</v>
      </c>
      <c r="BO61" s="17">
        <f t="shared" si="139"/>
        <v>6.8455441298281352</v>
      </c>
      <c r="BP61" s="76">
        <f t="shared" si="131"/>
        <v>0.38357114001337866</v>
      </c>
      <c r="BU61" s="43">
        <f t="shared" si="132"/>
        <v>0.21752786832773791</v>
      </c>
      <c r="BV61" s="43">
        <f t="shared" si="132"/>
        <v>2.6103344199328546</v>
      </c>
      <c r="BW61" s="43">
        <f t="shared" si="132"/>
        <v>2.8278622882605924</v>
      </c>
      <c r="BX61" s="43">
        <f t="shared" si="132"/>
        <v>0.19583254026019753</v>
      </c>
      <c r="BY61" s="17">
        <f t="shared" si="140"/>
        <v>6.4473603055901885</v>
      </c>
      <c r="BZ61" s="76">
        <f t="shared" si="133"/>
        <v>0.4048687053629626</v>
      </c>
    </row>
    <row r="62" spans="2:78" ht="20.100000000000001" customHeight="1">
      <c r="E62" s="38">
        <v>30</v>
      </c>
      <c r="F62" s="20">
        <f t="shared" si="117"/>
        <v>0.59460000000000002</v>
      </c>
      <c r="G62" s="20">
        <f t="shared" si="118"/>
        <v>4.3251224237021271</v>
      </c>
      <c r="H62" s="29">
        <f t="shared" si="119"/>
        <v>53179.014084507042</v>
      </c>
      <c r="M62" s="43">
        <f t="shared" si="120"/>
        <v>1.0627156264097468</v>
      </c>
      <c r="N62" s="43">
        <f t="shared" si="120"/>
        <v>0</v>
      </c>
      <c r="O62" s="43">
        <f t="shared" si="120"/>
        <v>1.0627156264097468</v>
      </c>
      <c r="P62" s="43">
        <f t="shared" si="120"/>
        <v>0</v>
      </c>
      <c r="Q62" s="17">
        <f t="shared" si="134"/>
        <v>13.790241884932772</v>
      </c>
      <c r="R62" s="76">
        <f t="shared" si="121"/>
        <v>0</v>
      </c>
      <c r="W62" s="43">
        <f t="shared" si="122"/>
        <v>0.8855007103943251</v>
      </c>
      <c r="X62" s="43">
        <f t="shared" si="122"/>
        <v>1.7710014207886502</v>
      </c>
      <c r="Y62" s="43">
        <f t="shared" si="122"/>
        <v>2.6565021311829753</v>
      </c>
      <c r="Z62" s="43">
        <f t="shared" si="122"/>
        <v>7.5251297127946315E-2</v>
      </c>
      <c r="AA62" s="17">
        <f t="shared" si="135"/>
        <v>13.16571076657265</v>
      </c>
      <c r="AB62" s="76">
        <f t="shared" si="123"/>
        <v>0.13451620289921379</v>
      </c>
      <c r="AG62" s="43">
        <f t="shared" si="124"/>
        <v>0.69812199551014475</v>
      </c>
      <c r="AH62" s="43">
        <f t="shared" si="124"/>
        <v>2.792487982040579</v>
      </c>
      <c r="AI62" s="43">
        <f t="shared" si="124"/>
        <v>3.4906099775507236</v>
      </c>
      <c r="AJ62" s="43">
        <f t="shared" si="124"/>
        <v>7.497266790851434E-2</v>
      </c>
      <c r="AK62" s="17">
        <f t="shared" si="136"/>
        <v>12.236844642916408</v>
      </c>
      <c r="AL62" s="76">
        <f t="shared" si="125"/>
        <v>0.22820327163809159</v>
      </c>
      <c r="AQ62" s="43">
        <f t="shared" si="126"/>
        <v>0.54596728428815378</v>
      </c>
      <c r="AR62" s="43">
        <f t="shared" si="126"/>
        <v>3.2758037057289227</v>
      </c>
      <c r="AS62" s="43">
        <f t="shared" si="126"/>
        <v>3.8217709900170762</v>
      </c>
      <c r="AT62" s="43">
        <f t="shared" si="126"/>
        <v>8.6232671353515575E-2</v>
      </c>
      <c r="AU62" s="17">
        <f t="shared" si="137"/>
        <v>11.1751417417042</v>
      </c>
      <c r="AV62" s="76">
        <f t="shared" si="127"/>
        <v>0.29313307888561646</v>
      </c>
      <c r="BA62" s="43">
        <f t="shared" si="128"/>
        <v>0.42625560552796687</v>
      </c>
      <c r="BB62" s="43">
        <f t="shared" si="128"/>
        <v>3.410044844223735</v>
      </c>
      <c r="BC62" s="43">
        <f t="shared" si="128"/>
        <v>3.8363004497517021</v>
      </c>
      <c r="BD62" s="43">
        <f t="shared" si="128"/>
        <v>0.16357672998221315</v>
      </c>
      <c r="BE62" s="17">
        <f t="shared" si="138"/>
        <v>10.23537110645754</v>
      </c>
      <c r="BF62" s="76">
        <f t="shared" si="129"/>
        <v>0.3331627948567808</v>
      </c>
      <c r="BK62" s="43">
        <f t="shared" si="130"/>
        <v>0.34947699931987292</v>
      </c>
      <c r="BL62" s="43">
        <f t="shared" si="130"/>
        <v>3.4947699931987293</v>
      </c>
      <c r="BM62" s="43">
        <f t="shared" si="130"/>
        <v>3.8442469925186016</v>
      </c>
      <c r="BN62" s="43">
        <f t="shared" si="130"/>
        <v>0.21135787344650428</v>
      </c>
      <c r="BO62" s="17">
        <f t="shared" si="139"/>
        <v>9.4393417603572605</v>
      </c>
      <c r="BP62" s="76">
        <f t="shared" si="131"/>
        <v>0.37023450171873629</v>
      </c>
      <c r="BU62" s="43">
        <f t="shared" si="132"/>
        <v>0.30128674872957917</v>
      </c>
      <c r="BV62" s="43">
        <f t="shared" si="132"/>
        <v>3.61544098475495</v>
      </c>
      <c r="BW62" s="43">
        <f t="shared" si="132"/>
        <v>3.916727733484529</v>
      </c>
      <c r="BX62" s="43">
        <f t="shared" si="132"/>
        <v>0.24942459169846837</v>
      </c>
      <c r="BY62" s="17">
        <f t="shared" si="140"/>
        <v>8.8732984768911827</v>
      </c>
      <c r="BZ62" s="76">
        <f t="shared" si="133"/>
        <v>0.40745174910667981</v>
      </c>
    </row>
    <row r="63" spans="2:78" ht="20.100000000000001" customHeight="1">
      <c r="E63" s="38">
        <v>32</v>
      </c>
      <c r="F63" s="20">
        <f t="shared" si="117"/>
        <v>0.63460000000000005</v>
      </c>
      <c r="G63" s="20">
        <f t="shared" si="118"/>
        <v>4.6160825598408506</v>
      </c>
      <c r="H63" s="29">
        <f t="shared" si="119"/>
        <v>56756.478873239437</v>
      </c>
      <c r="M63" s="43">
        <f t="shared" si="120"/>
        <v>1.0598023043289941</v>
      </c>
      <c r="N63" s="43">
        <f t="shared" si="120"/>
        <v>0</v>
      </c>
      <c r="O63" s="43">
        <f t="shared" si="120"/>
        <v>1.0598023043289941</v>
      </c>
      <c r="P63" s="43">
        <f t="shared" si="120"/>
        <v>0</v>
      </c>
      <c r="Q63" s="17">
        <f t="shared" si="134"/>
        <v>16.780428110977258</v>
      </c>
      <c r="R63" s="76">
        <f t="shared" si="121"/>
        <v>0</v>
      </c>
      <c r="W63" s="43">
        <f t="shared" si="122"/>
        <v>0.86252445744403516</v>
      </c>
      <c r="X63" s="43">
        <f t="shared" si="122"/>
        <v>1.7250489148880703</v>
      </c>
      <c r="Y63" s="43">
        <f t="shared" si="122"/>
        <v>2.5875733723321055</v>
      </c>
      <c r="Z63" s="43">
        <f t="shared" si="122"/>
        <v>9.550769864656701E-2</v>
      </c>
      <c r="AA63" s="17">
        <f t="shared" si="135"/>
        <v>15.901877975031953</v>
      </c>
      <c r="AB63" s="76">
        <f t="shared" si="123"/>
        <v>0.1084808295973988</v>
      </c>
      <c r="AG63" s="43">
        <f t="shared" si="124"/>
        <v>0.83852064454482267</v>
      </c>
      <c r="AH63" s="43">
        <f t="shared" si="124"/>
        <v>3.3540825781792907</v>
      </c>
      <c r="AI63" s="43">
        <f t="shared" si="124"/>
        <v>4.1926032227241139</v>
      </c>
      <c r="AJ63" s="43">
        <f t="shared" si="124"/>
        <v>0.10994048146796469</v>
      </c>
      <c r="AK63" s="17">
        <f t="shared" si="136"/>
        <v>15.675310861784055</v>
      </c>
      <c r="AL63" s="76">
        <f t="shared" si="125"/>
        <v>0.2139723165781959</v>
      </c>
      <c r="AQ63" s="43">
        <f t="shared" si="126"/>
        <v>0.72727998840535735</v>
      </c>
      <c r="AR63" s="43">
        <f t="shared" si="126"/>
        <v>4.3636799304321441</v>
      </c>
      <c r="AS63" s="43">
        <f t="shared" si="126"/>
        <v>5.090959918837501</v>
      </c>
      <c r="AT63" s="43">
        <f t="shared" si="126"/>
        <v>0.16837139236345208</v>
      </c>
      <c r="AU63" s="17">
        <f t="shared" si="137"/>
        <v>15.05586673301055</v>
      </c>
      <c r="AV63" s="76">
        <f t="shared" si="127"/>
        <v>0.28983252892804989</v>
      </c>
      <c r="BA63" s="43">
        <f t="shared" si="128"/>
        <v>0.62584674717044464</v>
      </c>
      <c r="BB63" s="43">
        <f t="shared" si="128"/>
        <v>5.0067739773635571</v>
      </c>
      <c r="BC63" s="43">
        <f t="shared" si="128"/>
        <v>5.6326207245340019</v>
      </c>
      <c r="BD63" s="43">
        <f t="shared" si="128"/>
        <v>0.17140888554813274</v>
      </c>
      <c r="BE63" s="17">
        <f t="shared" si="138"/>
        <v>14.340011066684745</v>
      </c>
      <c r="BF63" s="76">
        <f t="shared" si="129"/>
        <v>0.34914714877699665</v>
      </c>
      <c r="BK63" s="43">
        <f t="shared" si="130"/>
        <v>0.5171443386588761</v>
      </c>
      <c r="BL63" s="43">
        <f t="shared" si="130"/>
        <v>5.171443386588761</v>
      </c>
      <c r="BM63" s="43">
        <f t="shared" si="130"/>
        <v>5.688587725247638</v>
      </c>
      <c r="BN63" s="43">
        <f t="shared" si="130"/>
        <v>0.20366192412270412</v>
      </c>
      <c r="BO63" s="17">
        <f t="shared" si="139"/>
        <v>13.354203095212512</v>
      </c>
      <c r="BP63" s="76">
        <f t="shared" si="131"/>
        <v>0.38725211453783609</v>
      </c>
      <c r="BU63" s="43">
        <f t="shared" si="132"/>
        <v>0.39716442662353724</v>
      </c>
      <c r="BV63" s="43">
        <f t="shared" si="132"/>
        <v>4.7659731194824468</v>
      </c>
      <c r="BW63" s="43">
        <f t="shared" si="132"/>
        <v>5.1631375461059843</v>
      </c>
      <c r="BX63" s="43">
        <f t="shared" si="132"/>
        <v>0.32358022514296519</v>
      </c>
      <c r="BY63" s="17">
        <f t="shared" si="140"/>
        <v>12.186418346610317</v>
      </c>
      <c r="BZ63" s="76">
        <f t="shared" si="133"/>
        <v>0.39108891422623071</v>
      </c>
    </row>
    <row r="64" spans="2:78" ht="20.100000000000001" customHeight="1">
      <c r="E64" s="38">
        <v>34</v>
      </c>
      <c r="F64" s="20">
        <f t="shared" si="117"/>
        <v>0.67460000000000009</v>
      </c>
      <c r="G64" s="20">
        <f t="shared" si="118"/>
        <v>4.907042695979575</v>
      </c>
      <c r="H64" s="29">
        <f t="shared" si="119"/>
        <v>60333.94366197184</v>
      </c>
      <c r="M64" s="43">
        <f t="shared" si="120"/>
        <v>1.2712983264871487</v>
      </c>
      <c r="N64" s="43">
        <f t="shared" si="120"/>
        <v>0</v>
      </c>
      <c r="O64" s="43">
        <f t="shared" si="120"/>
        <v>1.2712983264871487</v>
      </c>
      <c r="P64" s="43">
        <f t="shared" si="120"/>
        <v>0</v>
      </c>
      <c r="Q64" s="17">
        <f t="shared" si="134"/>
        <v>21.614123914259871</v>
      </c>
      <c r="R64" s="76">
        <f t="shared" si="121"/>
        <v>0</v>
      </c>
      <c r="W64" s="43">
        <f t="shared" si="122"/>
        <v>0.98553909368720904</v>
      </c>
      <c r="X64" s="43">
        <f t="shared" si="122"/>
        <v>1.9710781873744181</v>
      </c>
      <c r="Y64" s="43">
        <f t="shared" si="122"/>
        <v>2.9566172810616274</v>
      </c>
      <c r="Z64" s="43">
        <f t="shared" si="122"/>
        <v>6.619148571485331E-2</v>
      </c>
      <c r="AA64" s="17">
        <f t="shared" si="135"/>
        <v>19.953614863378689</v>
      </c>
      <c r="AB64" s="76">
        <f t="shared" si="123"/>
        <v>9.8783012545359969E-2</v>
      </c>
      <c r="AG64" s="43">
        <f t="shared" si="124"/>
        <v>0.78671028715409408</v>
      </c>
      <c r="AH64" s="43">
        <f t="shared" si="124"/>
        <v>3.1468411486163763</v>
      </c>
      <c r="AI64" s="43">
        <f t="shared" si="124"/>
        <v>3.93355143577047</v>
      </c>
      <c r="AJ64" s="43">
        <f t="shared" si="124"/>
        <v>0.14342157279037687</v>
      </c>
      <c r="AK64" s="17">
        <f t="shared" si="136"/>
        <v>18.717281184692961</v>
      </c>
      <c r="AL64" s="76">
        <f t="shared" si="125"/>
        <v>0.16812490647358927</v>
      </c>
      <c r="AQ64" s="43">
        <f t="shared" si="126"/>
        <v>0.68208776538233251</v>
      </c>
      <c r="AR64" s="43">
        <f t="shared" si="126"/>
        <v>4.0925265922939955</v>
      </c>
      <c r="AS64" s="43">
        <f t="shared" si="126"/>
        <v>4.7746143576763274</v>
      </c>
      <c r="AT64" s="43">
        <f t="shared" si="126"/>
        <v>0.28131119523881637</v>
      </c>
      <c r="AU64" s="17">
        <f t="shared" si="137"/>
        <v>17.738637663859759</v>
      </c>
      <c r="AV64" s="76">
        <f t="shared" si="127"/>
        <v>0.23071256484549563</v>
      </c>
      <c r="BA64" s="43">
        <f t="shared" si="128"/>
        <v>0.74978447092042866</v>
      </c>
      <c r="BB64" s="43">
        <f t="shared" si="128"/>
        <v>5.9982757673634293</v>
      </c>
      <c r="BC64" s="43">
        <f t="shared" si="128"/>
        <v>6.7480602382838581</v>
      </c>
      <c r="BD64" s="43">
        <f t="shared" si="128"/>
        <v>0.27654247910411489</v>
      </c>
      <c r="BE64" s="17">
        <f t="shared" si="138"/>
        <v>17.955792291263574</v>
      </c>
      <c r="BF64" s="76">
        <f t="shared" si="129"/>
        <v>0.33405798363361011</v>
      </c>
      <c r="BK64" s="43">
        <f t="shared" si="130"/>
        <v>0.70069861707305969</v>
      </c>
      <c r="BL64" s="43">
        <f t="shared" si="130"/>
        <v>7.0069861707305972</v>
      </c>
      <c r="BM64" s="43">
        <f t="shared" si="130"/>
        <v>7.7076847878036565</v>
      </c>
      <c r="BN64" s="43">
        <f t="shared" si="130"/>
        <v>0.28656889959696624</v>
      </c>
      <c r="BO64" s="17">
        <f t="shared" si="139"/>
        <v>17.49108138861941</v>
      </c>
      <c r="BP64" s="76">
        <f t="shared" si="131"/>
        <v>0.40060337122950557</v>
      </c>
      <c r="BU64" s="43">
        <f t="shared" si="132"/>
        <v>0.60382317443088018</v>
      </c>
      <c r="BV64" s="43">
        <f t="shared" si="132"/>
        <v>7.2458780931705613</v>
      </c>
      <c r="BW64" s="43">
        <f t="shared" si="132"/>
        <v>7.849701267601441</v>
      </c>
      <c r="BX64" s="43">
        <f t="shared" si="132"/>
        <v>0.23737568257707886</v>
      </c>
      <c r="BY64" s="17">
        <f t="shared" si="140"/>
        <v>16.691952359773367</v>
      </c>
      <c r="BZ64" s="76">
        <f t="shared" si="133"/>
        <v>0.43409410337359372</v>
      </c>
    </row>
    <row r="65" spans="5:78" ht="20.100000000000001" customHeight="1">
      <c r="E65" s="38">
        <v>36</v>
      </c>
      <c r="F65" s="20">
        <f t="shared" si="117"/>
        <v>0.71460000000000001</v>
      </c>
      <c r="G65" s="20">
        <f t="shared" si="118"/>
        <v>5.1980028321182976</v>
      </c>
      <c r="H65" s="29">
        <f t="shared" si="119"/>
        <v>63911.408450704221</v>
      </c>
      <c r="M65" s="43">
        <f t="shared" si="120"/>
        <v>1.7855817784136696</v>
      </c>
      <c r="N65" s="43">
        <f t="shared" si="120"/>
        <v>0</v>
      </c>
      <c r="O65" s="43">
        <f t="shared" si="120"/>
        <v>1.7855817784136696</v>
      </c>
      <c r="P65" s="43">
        <f t="shared" si="120"/>
        <v>0</v>
      </c>
      <c r="Q65" s="17">
        <f t="shared" si="134"/>
        <v>27.787315684860015</v>
      </c>
      <c r="R65" s="76">
        <f t="shared" si="121"/>
        <v>0</v>
      </c>
      <c r="W65" s="43">
        <f t="shared" si="122"/>
        <v>1.248197117082835</v>
      </c>
      <c r="X65" s="43">
        <f t="shared" si="122"/>
        <v>2.49639423416567</v>
      </c>
      <c r="Y65" s="43">
        <f t="shared" si="122"/>
        <v>3.7445913512485047</v>
      </c>
      <c r="Z65" s="43">
        <f t="shared" si="122"/>
        <v>0.10247461158279488</v>
      </c>
      <c r="AA65" s="17">
        <f t="shared" si="135"/>
        <v>25.359281102785609</v>
      </c>
      <c r="AB65" s="76">
        <f t="shared" si="123"/>
        <v>9.8441049020567536E-2</v>
      </c>
      <c r="AG65" s="43">
        <f t="shared" si="124"/>
        <v>1.0041754883629315</v>
      </c>
      <c r="AH65" s="43">
        <f t="shared" si="124"/>
        <v>4.0167019534517259</v>
      </c>
      <c r="AI65" s="43">
        <f t="shared" si="124"/>
        <v>5.0208774418146573</v>
      </c>
      <c r="AJ65" s="43">
        <f t="shared" si="124"/>
        <v>0.17335865306271103</v>
      </c>
      <c r="AK65" s="17">
        <f t="shared" si="136"/>
        <v>23.681510927362119</v>
      </c>
      <c r="AL65" s="76">
        <f t="shared" si="125"/>
        <v>0.16961341553636863</v>
      </c>
      <c r="AQ65" s="43">
        <f t="shared" si="126"/>
        <v>0.81668206366056362</v>
      </c>
      <c r="AR65" s="43">
        <f t="shared" si="126"/>
        <v>4.9000923819633817</v>
      </c>
      <c r="AS65" s="43">
        <f t="shared" si="126"/>
        <v>5.7167744456239449</v>
      </c>
      <c r="AT65" s="43">
        <f t="shared" si="126"/>
        <v>0.27458782583308872</v>
      </c>
      <c r="AU65" s="17">
        <f t="shared" si="137"/>
        <v>22.057085239567478</v>
      </c>
      <c r="AV65" s="76">
        <f t="shared" si="127"/>
        <v>0.22215502768123085</v>
      </c>
      <c r="BA65" s="43">
        <f t="shared" si="128"/>
        <v>0.70762837752326813</v>
      </c>
      <c r="BB65" s="43">
        <f t="shared" si="128"/>
        <v>5.661027020186145</v>
      </c>
      <c r="BC65" s="43">
        <f t="shared" si="128"/>
        <v>6.3686553977094125</v>
      </c>
      <c r="BD65" s="43">
        <f t="shared" si="128"/>
        <v>0.41408031058515782</v>
      </c>
      <c r="BE65" s="17">
        <f t="shared" si="138"/>
        <v>20.781979906245628</v>
      </c>
      <c r="BF65" s="76">
        <f t="shared" si="129"/>
        <v>0.27240075516023532</v>
      </c>
      <c r="BK65" s="43">
        <f t="shared" si="130"/>
        <v>0.79128430375122305</v>
      </c>
      <c r="BL65" s="43">
        <f t="shared" si="130"/>
        <v>7.9128430375122294</v>
      </c>
      <c r="BM65" s="43">
        <f t="shared" si="130"/>
        <v>8.7041273412634528</v>
      </c>
      <c r="BN65" s="43">
        <f t="shared" si="130"/>
        <v>0.49192990926783736</v>
      </c>
      <c r="BO65" s="17">
        <f t="shared" si="139"/>
        <v>21.105488411865746</v>
      </c>
      <c r="BP65" s="76">
        <f t="shared" si="131"/>
        <v>0.37491873597502434</v>
      </c>
      <c r="BU65" s="43">
        <f t="shared" si="132"/>
        <v>0.73559785441125369</v>
      </c>
      <c r="BV65" s="43">
        <f t="shared" si="132"/>
        <v>8.827174252935043</v>
      </c>
      <c r="BW65" s="43">
        <f t="shared" si="132"/>
        <v>9.5627721073462961</v>
      </c>
      <c r="BX65" s="43">
        <f t="shared" si="132"/>
        <v>0.60662677571962409</v>
      </c>
      <c r="BY65" s="17">
        <f t="shared" si="140"/>
        <v>20.592693014659385</v>
      </c>
      <c r="BZ65" s="76">
        <f t="shared" si="133"/>
        <v>0.42865565211170847</v>
      </c>
    </row>
    <row r="66" spans="5:78" ht="20.100000000000001" customHeight="1">
      <c r="E66" s="38">
        <v>38</v>
      </c>
      <c r="F66" s="20">
        <f t="shared" si="117"/>
        <v>0.75460000000000005</v>
      </c>
      <c r="G66" s="20">
        <f t="shared" si="118"/>
        <v>5.488962968257022</v>
      </c>
      <c r="H66" s="29">
        <f t="shared" si="119"/>
        <v>67488.873239436623</v>
      </c>
      <c r="M66" s="43">
        <f t="shared" si="120"/>
        <v>1.9496182460537399</v>
      </c>
      <c r="N66" s="43">
        <f t="shared" si="120"/>
        <v>0</v>
      </c>
      <c r="O66" s="43">
        <f t="shared" si="120"/>
        <v>1.9496182460537399</v>
      </c>
      <c r="P66" s="43">
        <f t="shared" si="120"/>
        <v>0</v>
      </c>
      <c r="Q66" s="17">
        <f t="shared" si="134"/>
        <v>34.506735047455614</v>
      </c>
      <c r="R66" s="76">
        <f t="shared" si="121"/>
        <v>0</v>
      </c>
      <c r="W66" s="43">
        <f t="shared" si="122"/>
        <v>1.4729929692708903</v>
      </c>
      <c r="X66" s="43">
        <f t="shared" si="122"/>
        <v>2.9459859385417806</v>
      </c>
      <c r="Y66" s="43">
        <f t="shared" si="122"/>
        <v>4.4189789078126704</v>
      </c>
      <c r="Z66" s="43">
        <f t="shared" si="122"/>
        <v>9.0046244794474622E-2</v>
      </c>
      <c r="AA66" s="17">
        <f t="shared" si="135"/>
        <v>31.244501141031453</v>
      </c>
      <c r="AB66" s="76">
        <f t="shared" si="123"/>
        <v>9.4288141303462872E-2</v>
      </c>
      <c r="AG66" s="43">
        <f t="shared" si="124"/>
        <v>1.2614879575828308</v>
      </c>
      <c r="AH66" s="43">
        <f t="shared" si="124"/>
        <v>5.0459518303313233</v>
      </c>
      <c r="AI66" s="43">
        <f t="shared" si="124"/>
        <v>6.3074397879141539</v>
      </c>
      <c r="AJ66" s="43">
        <f t="shared" si="124"/>
        <v>0.14962087736045482</v>
      </c>
      <c r="AK66" s="17">
        <f t="shared" si="136"/>
        <v>29.558675917338959</v>
      </c>
      <c r="AL66" s="76">
        <f t="shared" si="125"/>
        <v>0.17070967063756043</v>
      </c>
      <c r="AQ66" s="43">
        <f t="shared" si="126"/>
        <v>1.0527893354446272</v>
      </c>
      <c r="AR66" s="43">
        <f t="shared" si="126"/>
        <v>6.3167360126677625</v>
      </c>
      <c r="AS66" s="43">
        <f t="shared" si="126"/>
        <v>7.369525348112389</v>
      </c>
      <c r="AT66" s="43">
        <f t="shared" si="126"/>
        <v>0.22189280620997756</v>
      </c>
      <c r="AU66" s="17">
        <f t="shared" si="137"/>
        <v>27.89311301604662</v>
      </c>
      <c r="AV66" s="76">
        <f t="shared" si="127"/>
        <v>0.22646220983057036</v>
      </c>
      <c r="BA66" s="43">
        <f t="shared" si="128"/>
        <v>0.8411652202095472</v>
      </c>
      <c r="BB66" s="43">
        <f t="shared" si="128"/>
        <v>6.7293217616763776</v>
      </c>
      <c r="BC66" s="43">
        <f t="shared" si="128"/>
        <v>7.5704869818859244</v>
      </c>
      <c r="BD66" s="43">
        <f t="shared" si="128"/>
        <v>0.33119654596094183</v>
      </c>
      <c r="BE66" s="17">
        <f t="shared" si="138"/>
        <v>25.425162147708342</v>
      </c>
      <c r="BF66" s="76">
        <f t="shared" si="129"/>
        <v>0.26467173434655616</v>
      </c>
      <c r="BK66" s="43">
        <f t="shared" si="130"/>
        <v>0.78671421063410618</v>
      </c>
      <c r="BL66" s="43">
        <f t="shared" si="130"/>
        <v>7.8671421063410616</v>
      </c>
      <c r="BM66" s="43">
        <f t="shared" si="130"/>
        <v>8.6538563169751672</v>
      </c>
      <c r="BN66" s="43">
        <f t="shared" si="130"/>
        <v>0.58841720414510568</v>
      </c>
      <c r="BO66" s="17">
        <f t="shared" si="139"/>
        <v>24.553882284501885</v>
      </c>
      <c r="BP66" s="76">
        <f t="shared" si="131"/>
        <v>0.32040318574414228</v>
      </c>
      <c r="BU66" s="43">
        <f t="shared" si="132"/>
        <v>0.72540160662398878</v>
      </c>
      <c r="BV66" s="43">
        <f t="shared" si="132"/>
        <v>8.7048192794878645</v>
      </c>
      <c r="BW66" s="43">
        <f t="shared" si="132"/>
        <v>9.4302208861118544</v>
      </c>
      <c r="BX66" s="43">
        <f t="shared" si="132"/>
        <v>0.7524564612060668</v>
      </c>
      <c r="BY66" s="17">
        <f t="shared" si="140"/>
        <v>23.775809104336123</v>
      </c>
      <c r="BZ66" s="76">
        <f t="shared" si="133"/>
        <v>0.3661208433028813</v>
      </c>
    </row>
    <row r="67" spans="5:78" ht="20.100000000000001" customHeight="1">
      <c r="E67" s="38">
        <v>40</v>
      </c>
      <c r="F67" s="20">
        <f t="shared" si="117"/>
        <v>0.79460000000000008</v>
      </c>
      <c r="G67" s="20">
        <f t="shared" si="118"/>
        <v>5.7799231043957455</v>
      </c>
      <c r="H67" s="29">
        <f t="shared" si="119"/>
        <v>71066.338028169019</v>
      </c>
      <c r="M67" s="43">
        <f t="shared" si="120"/>
        <v>2.2910842779692677</v>
      </c>
      <c r="N67" s="43">
        <f t="shared" si="120"/>
        <v>0</v>
      </c>
      <c r="O67" s="43">
        <f t="shared" si="120"/>
        <v>2.2910842779692677</v>
      </c>
      <c r="P67" s="43">
        <f t="shared" si="120"/>
        <v>0</v>
      </c>
      <c r="Q67" s="17">
        <f t="shared" si="134"/>
        <v>42.059819317889236</v>
      </c>
      <c r="R67" s="76">
        <f t="shared" si="121"/>
        <v>0</v>
      </c>
      <c r="W67" s="43">
        <f t="shared" si="122"/>
        <v>1.697194919815086</v>
      </c>
      <c r="X67" s="43">
        <f t="shared" si="122"/>
        <v>3.3943898396301719</v>
      </c>
      <c r="Y67" s="43">
        <f t="shared" si="122"/>
        <v>5.0915847594452579</v>
      </c>
      <c r="Z67" s="43">
        <f t="shared" si="122"/>
        <v>8.8535986595409052E-2</v>
      </c>
      <c r="AA67" s="17">
        <f t="shared" si="135"/>
        <v>37.749267467445186</v>
      </c>
      <c r="AB67" s="76">
        <f t="shared" si="123"/>
        <v>8.991935651618882E-2</v>
      </c>
      <c r="AG67" s="43">
        <f t="shared" si="124"/>
        <v>1.4096040893846404</v>
      </c>
      <c r="AH67" s="43">
        <f t="shared" si="124"/>
        <v>5.6384163575385617</v>
      </c>
      <c r="AI67" s="43">
        <f t="shared" si="124"/>
        <v>7.0480204469232017</v>
      </c>
      <c r="AJ67" s="43">
        <f t="shared" si="124"/>
        <v>0.15464776541449421</v>
      </c>
      <c r="AK67" s="17">
        <f t="shared" si="136"/>
        <v>35.205994558977928</v>
      </c>
      <c r="AL67" s="76">
        <f t="shared" si="125"/>
        <v>0.16015500849132244</v>
      </c>
      <c r="AQ67" s="43">
        <f t="shared" si="126"/>
        <v>1.1698340465975376</v>
      </c>
      <c r="AR67" s="43">
        <f t="shared" si="126"/>
        <v>7.0190042795852268</v>
      </c>
      <c r="AS67" s="43">
        <f t="shared" si="126"/>
        <v>8.1888383261827649</v>
      </c>
      <c r="AT67" s="43">
        <f t="shared" si="126"/>
        <v>0.23599276017902232</v>
      </c>
      <c r="AU67" s="17">
        <f t="shared" si="137"/>
        <v>32.534966546271392</v>
      </c>
      <c r="AV67" s="76">
        <f t="shared" si="127"/>
        <v>0.21573725209161546</v>
      </c>
      <c r="BA67" s="43">
        <f t="shared" si="128"/>
        <v>0.88539321612098965</v>
      </c>
      <c r="BB67" s="43">
        <f t="shared" si="128"/>
        <v>7.0831457289679172</v>
      </c>
      <c r="BC67" s="43">
        <f t="shared" si="128"/>
        <v>7.9685389450889055</v>
      </c>
      <c r="BD67" s="43">
        <f t="shared" si="128"/>
        <v>0.37504833981205732</v>
      </c>
      <c r="BE67" s="17">
        <f t="shared" si="138"/>
        <v>28.489388245360679</v>
      </c>
      <c r="BF67" s="76">
        <f t="shared" si="129"/>
        <v>0.248624002311505</v>
      </c>
      <c r="BK67" s="43">
        <f t="shared" si="130"/>
        <v>0.80362680420934685</v>
      </c>
      <c r="BL67" s="43">
        <f t="shared" si="130"/>
        <v>8.036268042093468</v>
      </c>
      <c r="BM67" s="43">
        <f t="shared" si="130"/>
        <v>8.8398948463028155</v>
      </c>
      <c r="BN67" s="43">
        <f t="shared" si="130"/>
        <v>0.8356954791577631</v>
      </c>
      <c r="BO67" s="17">
        <f t="shared" si="139"/>
        <v>27.285178096142229</v>
      </c>
      <c r="BP67" s="76">
        <f t="shared" si="131"/>
        <v>0.29452870029936484</v>
      </c>
      <c r="BU67" s="43">
        <f t="shared" si="132"/>
        <v>0.72926370670722485</v>
      </c>
      <c r="BV67" s="43">
        <f t="shared" si="132"/>
        <v>8.7511644804866986</v>
      </c>
      <c r="BW67" s="43">
        <f t="shared" si="132"/>
        <v>9.4804281871939224</v>
      </c>
      <c r="BX67" s="43">
        <f t="shared" si="132"/>
        <v>0.82485950507709027</v>
      </c>
      <c r="BY67" s="17">
        <f t="shared" si="140"/>
        <v>26.703182621274369</v>
      </c>
      <c r="BZ67" s="76">
        <f t="shared" si="133"/>
        <v>0.32771990532374462</v>
      </c>
    </row>
    <row r="68" spans="5:78" ht="20.100000000000001" customHeight="1">
      <c r="E68" s="38">
        <v>42</v>
      </c>
      <c r="F68" s="20">
        <f t="shared" si="117"/>
        <v>0.83460000000000001</v>
      </c>
      <c r="G68" s="20">
        <f t="shared" si="118"/>
        <v>6.070883240534469</v>
      </c>
      <c r="H68" s="29">
        <f t="shared" si="119"/>
        <v>74643.8028169014</v>
      </c>
      <c r="M68" s="43">
        <f t="shared" si="120"/>
        <v>2.6268189806201963</v>
      </c>
      <c r="N68" s="43">
        <f t="shared" si="120"/>
        <v>0</v>
      </c>
      <c r="O68" s="43">
        <f t="shared" si="120"/>
        <v>2.6268189806201963</v>
      </c>
      <c r="P68" s="43">
        <f t="shared" si="120"/>
        <v>0</v>
      </c>
      <c r="Q68" s="17">
        <f t="shared" si="134"/>
        <v>49.211047188604695</v>
      </c>
      <c r="R68" s="76">
        <f t="shared" si="121"/>
        <v>0</v>
      </c>
      <c r="W68" s="43">
        <f t="shared" si="122"/>
        <v>1.8833051958698968</v>
      </c>
      <c r="X68" s="43">
        <f t="shared" si="122"/>
        <v>3.7666103917397935</v>
      </c>
      <c r="Y68" s="43">
        <f t="shared" si="122"/>
        <v>5.6499155876096898</v>
      </c>
      <c r="Z68" s="43">
        <f t="shared" si="122"/>
        <v>8.0410011489089814E-2</v>
      </c>
      <c r="AA68" s="17">
        <f t="shared" si="135"/>
        <v>43.744676061977891</v>
      </c>
      <c r="AB68" s="76">
        <f t="shared" si="123"/>
        <v>8.6104429860292542E-2</v>
      </c>
      <c r="AG68" s="43">
        <f t="shared" si="124"/>
        <v>1.5932466591607273</v>
      </c>
      <c r="AH68" s="43">
        <f t="shared" si="124"/>
        <v>6.3729866366429091</v>
      </c>
      <c r="AI68" s="43">
        <f t="shared" si="124"/>
        <v>7.9662332958036366</v>
      </c>
      <c r="AJ68" s="43">
        <f t="shared" si="124"/>
        <v>0.156586690361985</v>
      </c>
      <c r="AK68" s="17">
        <f t="shared" si="136"/>
        <v>41.557031047410099</v>
      </c>
      <c r="AL68" s="76">
        <f t="shared" si="125"/>
        <v>0.15335519588423735</v>
      </c>
      <c r="AQ68" s="43">
        <f t="shared" si="126"/>
        <v>1.3597893634061302</v>
      </c>
      <c r="AR68" s="43">
        <f t="shared" si="126"/>
        <v>8.1587361804367813</v>
      </c>
      <c r="AS68" s="43">
        <f t="shared" si="126"/>
        <v>9.5185255438429124</v>
      </c>
      <c r="AT68" s="43">
        <f t="shared" si="126"/>
        <v>0.20294500682058197</v>
      </c>
      <c r="AU68" s="17">
        <f t="shared" si="137"/>
        <v>39.572250357501467</v>
      </c>
      <c r="AV68" s="76">
        <f t="shared" si="127"/>
        <v>0.20617316697255203</v>
      </c>
      <c r="BA68" s="43">
        <f t="shared" si="128"/>
        <v>1.134068874115346</v>
      </c>
      <c r="BB68" s="43">
        <f t="shared" si="128"/>
        <v>9.0725509929227677</v>
      </c>
      <c r="BC68" s="43">
        <f t="shared" si="128"/>
        <v>10.206619867038114</v>
      </c>
      <c r="BD68" s="43">
        <f t="shared" si="128"/>
        <v>0.24009828087843871</v>
      </c>
      <c r="BE68" s="17">
        <f t="shared" si="138"/>
        <v>37.425726489824036</v>
      </c>
      <c r="BF68" s="76">
        <f t="shared" si="129"/>
        <v>0.24241482648011048</v>
      </c>
      <c r="BK68" s="43">
        <f t="shared" si="130"/>
        <v>0.9220300790586482</v>
      </c>
      <c r="BL68" s="43">
        <f t="shared" si="130"/>
        <v>9.2203007905864816</v>
      </c>
      <c r="BM68" s="43">
        <f t="shared" si="130"/>
        <v>10.142330869645129</v>
      </c>
      <c r="BN68" s="43">
        <f t="shared" si="130"/>
        <v>0.30559918913774553</v>
      </c>
      <c r="BO68" s="17">
        <f t="shared" si="139"/>
        <v>35.14487354230473</v>
      </c>
      <c r="BP68" s="76">
        <f t="shared" si="131"/>
        <v>0.26235122967472863</v>
      </c>
      <c r="BU68" s="43">
        <f t="shared" si="132"/>
        <v>0.60324114725257849</v>
      </c>
      <c r="BV68" s="43">
        <f t="shared" si="132"/>
        <v>7.238893767030941</v>
      </c>
      <c r="BW68" s="43">
        <f t="shared" si="132"/>
        <v>7.8421349142835197</v>
      </c>
      <c r="BX68" s="43">
        <f t="shared" si="132"/>
        <v>0.66657666590181386</v>
      </c>
      <c r="BY68" s="17">
        <f t="shared" si="140"/>
        <v>27.586806743854329</v>
      </c>
      <c r="BZ68" s="76">
        <f t="shared" si="133"/>
        <v>0.26240419321614999</v>
      </c>
    </row>
    <row r="69" spans="5:78" ht="20.100000000000001" customHeight="1">
      <c r="E69" s="38">
        <v>44</v>
      </c>
      <c r="F69" s="20">
        <f t="shared" si="117"/>
        <v>0.87460000000000004</v>
      </c>
      <c r="G69" s="20">
        <f t="shared" si="118"/>
        <v>6.3618433766731934</v>
      </c>
      <c r="H69" s="29">
        <f t="shared" si="119"/>
        <v>78221.267605633795</v>
      </c>
      <c r="M69" s="43">
        <f t="shared" si="120"/>
        <v>3.7258038986625803</v>
      </c>
      <c r="N69" s="43">
        <f t="shared" si="120"/>
        <v>0</v>
      </c>
      <c r="O69" s="43">
        <f t="shared" si="120"/>
        <v>3.7258038986625803</v>
      </c>
      <c r="P69" s="43">
        <f t="shared" si="120"/>
        <v>0</v>
      </c>
      <c r="Q69" s="17">
        <f t="shared" si="134"/>
        <v>63.918726592606568</v>
      </c>
      <c r="R69" s="76">
        <f t="shared" si="121"/>
        <v>0</v>
      </c>
      <c r="W69" s="43">
        <f t="shared" si="122"/>
        <v>3.1743281514608204</v>
      </c>
      <c r="X69" s="43">
        <f t="shared" si="122"/>
        <v>6.3486563029216407</v>
      </c>
      <c r="Y69" s="43">
        <f t="shared" si="122"/>
        <v>9.5229844543824615</v>
      </c>
      <c r="Z69" s="43">
        <f t="shared" si="122"/>
        <v>0.1486879413003091</v>
      </c>
      <c r="AA69" s="17">
        <f t="shared" si="135"/>
        <v>62.559022177157516</v>
      </c>
      <c r="AB69" s="76">
        <f t="shared" si="123"/>
        <v>0.10148266520124345</v>
      </c>
      <c r="AG69" s="43">
        <f t="shared" si="124"/>
        <v>2.6366095489397803</v>
      </c>
      <c r="AH69" s="43">
        <f t="shared" si="124"/>
        <v>10.546438195759121</v>
      </c>
      <c r="AI69" s="43">
        <f t="shared" si="124"/>
        <v>13.183047744698902</v>
      </c>
      <c r="AJ69" s="43">
        <f t="shared" si="124"/>
        <v>0.24861367660108111</v>
      </c>
      <c r="AK69" s="17">
        <f t="shared" si="136"/>
        <v>59.054076456591595</v>
      </c>
      <c r="AL69" s="76">
        <f t="shared" si="125"/>
        <v>0.1785895035292171</v>
      </c>
      <c r="AQ69" s="43">
        <f t="shared" si="126"/>
        <v>2.2482149774227378</v>
      </c>
      <c r="AR69" s="43">
        <f t="shared" si="126"/>
        <v>13.489289864536428</v>
      </c>
      <c r="AS69" s="43">
        <f t="shared" si="126"/>
        <v>15.737504841959165</v>
      </c>
      <c r="AT69" s="43">
        <f t="shared" si="126"/>
        <v>0.3094126833636025</v>
      </c>
      <c r="AU69" s="17">
        <f t="shared" si="137"/>
        <v>54.924486944241664</v>
      </c>
      <c r="AV69" s="76">
        <f t="shared" si="127"/>
        <v>0.24559701173413798</v>
      </c>
      <c r="BA69" s="43">
        <f t="shared" si="128"/>
        <v>1.7843412061325132</v>
      </c>
      <c r="BB69" s="43">
        <f t="shared" si="128"/>
        <v>14.274729649060106</v>
      </c>
      <c r="BC69" s="43">
        <f t="shared" si="128"/>
        <v>16.059070855192619</v>
      </c>
      <c r="BD69" s="43">
        <f t="shared" si="128"/>
        <v>0.31002110485647705</v>
      </c>
      <c r="BE69" s="17">
        <f t="shared" si="138"/>
        <v>49.176502153178575</v>
      </c>
      <c r="BF69" s="76">
        <f t="shared" si="129"/>
        <v>0.29027541659217915</v>
      </c>
      <c r="BK69" s="43">
        <f t="shared" si="130"/>
        <v>1.5389359653044772</v>
      </c>
      <c r="BL69" s="43">
        <f t="shared" si="130"/>
        <v>15.389359653044771</v>
      </c>
      <c r="BM69" s="43">
        <f t="shared" si="130"/>
        <v>16.928295618349246</v>
      </c>
      <c r="BN69" s="43">
        <f t="shared" si="130"/>
        <v>0.33919025000036551</v>
      </c>
      <c r="BO69" s="17">
        <f t="shared" si="139"/>
        <v>47.07227281418897</v>
      </c>
      <c r="BP69" s="76">
        <f t="shared" si="131"/>
        <v>0.32693045678486898</v>
      </c>
      <c r="BU69" s="43">
        <f t="shared" si="132"/>
        <v>0.92027746532461618</v>
      </c>
      <c r="BV69" s="43">
        <f t="shared" si="132"/>
        <v>11.043329583895394</v>
      </c>
      <c r="BW69" s="43">
        <f t="shared" si="132"/>
        <v>11.963607049220009</v>
      </c>
      <c r="BX69" s="43">
        <f t="shared" si="132"/>
        <v>0.3191814105283573</v>
      </c>
      <c r="BY69" s="17">
        <f t="shared" si="140"/>
        <v>41.674467118519956</v>
      </c>
      <c r="BZ69" s="76">
        <f t="shared" si="133"/>
        <v>0.26499030095546888</v>
      </c>
    </row>
    <row r="70" spans="5:78" ht="20.100000000000001" customHeight="1">
      <c r="E70" s="38">
        <v>46</v>
      </c>
      <c r="F70" s="20">
        <f t="shared" si="117"/>
        <v>0.91460000000000008</v>
      </c>
      <c r="G70" s="20">
        <f t="shared" si="118"/>
        <v>6.6528035128119161</v>
      </c>
      <c r="H70" s="29">
        <f t="shared" si="119"/>
        <v>81798.732394366205</v>
      </c>
      <c r="M70" s="43">
        <f t="shared" si="120"/>
        <v>4.3345547857587672</v>
      </c>
      <c r="N70" s="43">
        <f t="shared" si="120"/>
        <v>0</v>
      </c>
      <c r="O70" s="43">
        <f t="shared" si="120"/>
        <v>4.3345547857587672</v>
      </c>
      <c r="P70" s="43">
        <f t="shared" si="120"/>
        <v>0</v>
      </c>
      <c r="Q70" s="17">
        <f t="shared" si="134"/>
        <v>77.638060355821096</v>
      </c>
      <c r="R70" s="76">
        <f t="shared" si="121"/>
        <v>0</v>
      </c>
      <c r="W70" s="43">
        <f t="shared" si="122"/>
        <v>3.6695110934006783</v>
      </c>
      <c r="X70" s="43">
        <f t="shared" si="122"/>
        <v>7.3390221868013565</v>
      </c>
      <c r="Y70" s="43">
        <f t="shared" si="122"/>
        <v>11.008533280202034</v>
      </c>
      <c r="Z70" s="43">
        <f t="shared" si="122"/>
        <v>0.13639536982576655</v>
      </c>
      <c r="AA70" s="17">
        <f t="shared" si="135"/>
        <v>74.380292302786415</v>
      </c>
      <c r="AB70" s="76">
        <f t="shared" si="123"/>
        <v>9.8668907577369444E-2</v>
      </c>
      <c r="AG70" s="43">
        <f t="shared" si="124"/>
        <v>3.2175236426606131</v>
      </c>
      <c r="AH70" s="43">
        <f t="shared" si="124"/>
        <v>12.870094570642452</v>
      </c>
      <c r="AI70" s="43">
        <f t="shared" si="124"/>
        <v>16.087618213303067</v>
      </c>
      <c r="AJ70" s="43">
        <f t="shared" si="124"/>
        <v>0.24079009937058335</v>
      </c>
      <c r="AK70" s="17">
        <f t="shared" si="136"/>
        <v>70.981823303939592</v>
      </c>
      <c r="AL70" s="76">
        <f t="shared" si="125"/>
        <v>0.18131535612340552</v>
      </c>
      <c r="AQ70" s="43">
        <f t="shared" si="126"/>
        <v>2.6846686287058068</v>
      </c>
      <c r="AR70" s="43">
        <f t="shared" si="126"/>
        <v>16.108011772234843</v>
      </c>
      <c r="AS70" s="43">
        <f t="shared" si="126"/>
        <v>18.79268040094065</v>
      </c>
      <c r="AT70" s="43">
        <f t="shared" si="126"/>
        <v>0.23313062942641605</v>
      </c>
      <c r="AU70" s="17">
        <f t="shared" si="137"/>
        <v>65.891335238787931</v>
      </c>
      <c r="AV70" s="76">
        <f t="shared" si="127"/>
        <v>0.24446327751380303</v>
      </c>
      <c r="BA70" s="43">
        <f t="shared" si="128"/>
        <v>2.1421659461191496</v>
      </c>
      <c r="BB70" s="43">
        <f t="shared" si="128"/>
        <v>17.137327568953197</v>
      </c>
      <c r="BC70" s="43">
        <f t="shared" si="128"/>
        <v>19.279493515072346</v>
      </c>
      <c r="BD70" s="43">
        <f t="shared" si="128"/>
        <v>0.26804626003741738</v>
      </c>
      <c r="BE70" s="17">
        <f t="shared" si="138"/>
        <v>58.989773460875035</v>
      </c>
      <c r="BF70" s="76">
        <f t="shared" si="129"/>
        <v>0.29051353418604886</v>
      </c>
      <c r="BK70" s="43">
        <f t="shared" si="130"/>
        <v>1.7993827849672031</v>
      </c>
      <c r="BL70" s="43">
        <f t="shared" si="130"/>
        <v>17.99382784967203</v>
      </c>
      <c r="BM70" s="43">
        <f t="shared" si="130"/>
        <v>19.79321063463923</v>
      </c>
      <c r="BN70" s="43">
        <f t="shared" si="130"/>
        <v>0.25184407671261655</v>
      </c>
      <c r="BO70" s="17">
        <f t="shared" si="139"/>
        <v>55.392880051267532</v>
      </c>
      <c r="BP70" s="76">
        <f t="shared" si="131"/>
        <v>0.32484008473685211</v>
      </c>
      <c r="BU70" s="43">
        <f t="shared" si="132"/>
        <v>1.299726212270677</v>
      </c>
      <c r="BV70" s="43">
        <f t="shared" si="132"/>
        <v>15.596714547248123</v>
      </c>
      <c r="BW70" s="43">
        <f t="shared" si="132"/>
        <v>16.8964407595188</v>
      </c>
      <c r="BX70" s="43">
        <f t="shared" si="132"/>
        <v>0.7589305233574658</v>
      </c>
      <c r="BY70" s="17">
        <f t="shared" si="140"/>
        <v>52.160366014147833</v>
      </c>
      <c r="BZ70" s="76">
        <f t="shared" si="133"/>
        <v>0.29901466839818019</v>
      </c>
    </row>
    <row r="71" spans="5:78" ht="20.100000000000001" customHeight="1">
      <c r="E71" s="38">
        <v>48</v>
      </c>
      <c r="F71" s="20">
        <f t="shared" si="117"/>
        <v>0.9546</v>
      </c>
      <c r="G71" s="20">
        <f t="shared" si="118"/>
        <v>6.9437636489506387</v>
      </c>
      <c r="H71" s="29">
        <f t="shared" si="119"/>
        <v>85376.1971830986</v>
      </c>
      <c r="M71" s="43">
        <f t="shared" si="120"/>
        <v>5.9952740699782829</v>
      </c>
      <c r="N71" s="43">
        <f t="shared" si="120"/>
        <v>0</v>
      </c>
      <c r="O71" s="43">
        <f t="shared" si="120"/>
        <v>5.9952740699782829</v>
      </c>
      <c r="P71" s="43">
        <f t="shared" si="120"/>
        <v>0</v>
      </c>
      <c r="Q71" s="17">
        <f t="shared" si="134"/>
        <v>92.341706621007418</v>
      </c>
      <c r="R71" s="76">
        <f t="shared" si="121"/>
        <v>0</v>
      </c>
      <c r="W71" s="43">
        <f t="shared" si="122"/>
        <v>4.3829435347705656</v>
      </c>
      <c r="X71" s="43">
        <f t="shared" si="122"/>
        <v>8.7658870695411313</v>
      </c>
      <c r="Y71" s="43">
        <f t="shared" si="122"/>
        <v>13.148830604311698</v>
      </c>
      <c r="Z71" s="43">
        <f t="shared" si="122"/>
        <v>0.12073142011283033</v>
      </c>
      <c r="AA71" s="17">
        <f t="shared" si="135"/>
        <v>86.824421942172393</v>
      </c>
      <c r="AB71" s="76">
        <f t="shared" si="123"/>
        <v>0.10096107608271171</v>
      </c>
      <c r="AG71" s="43">
        <f t="shared" si="124"/>
        <v>3.6744090138922618</v>
      </c>
      <c r="AH71" s="43">
        <f t="shared" si="124"/>
        <v>14.697636055569047</v>
      </c>
      <c r="AI71" s="43">
        <f t="shared" si="124"/>
        <v>18.372045069461308</v>
      </c>
      <c r="AJ71" s="43">
        <f t="shared" si="124"/>
        <v>0.24882830001808909</v>
      </c>
      <c r="AK71" s="17">
        <f t="shared" si="136"/>
        <v>83.189987573809702</v>
      </c>
      <c r="AL71" s="76">
        <f t="shared" si="125"/>
        <v>0.17667554094209567</v>
      </c>
      <c r="AQ71" s="43">
        <f t="shared" si="126"/>
        <v>3.2165244008485097</v>
      </c>
      <c r="AR71" s="43">
        <f t="shared" si="126"/>
        <v>19.299146405091058</v>
      </c>
      <c r="AS71" s="43">
        <f t="shared" si="126"/>
        <v>22.515670805939564</v>
      </c>
      <c r="AT71" s="43">
        <f t="shared" si="126"/>
        <v>0.26891992339748422</v>
      </c>
      <c r="AU71" s="17">
        <f t="shared" si="137"/>
        <v>78.907426083323642</v>
      </c>
      <c r="AV71" s="76">
        <f t="shared" si="127"/>
        <v>0.24457959615501582</v>
      </c>
      <c r="BA71" s="43">
        <f t="shared" si="128"/>
        <v>2.5882081286232865</v>
      </c>
      <c r="BB71" s="43">
        <f t="shared" si="128"/>
        <v>20.705665028986292</v>
      </c>
      <c r="BC71" s="43">
        <f t="shared" si="128"/>
        <v>23.293873157609582</v>
      </c>
      <c r="BD71" s="43">
        <f t="shared" si="128"/>
        <v>0.2811966997107489</v>
      </c>
      <c r="BE71" s="17">
        <f t="shared" si="138"/>
        <v>71.531903516375422</v>
      </c>
      <c r="BF71" s="76">
        <f t="shared" si="129"/>
        <v>0.28946056250615859</v>
      </c>
      <c r="BK71" s="43">
        <f t="shared" si="130"/>
        <v>2.1432661517314187</v>
      </c>
      <c r="BL71" s="43">
        <f t="shared" si="130"/>
        <v>21.432661517314184</v>
      </c>
      <c r="BM71" s="43">
        <f t="shared" si="130"/>
        <v>23.575927669045605</v>
      </c>
      <c r="BN71" s="43">
        <f t="shared" si="130"/>
        <v>0.24202793105773576</v>
      </c>
      <c r="BO71" s="17">
        <f t="shared" si="139"/>
        <v>66.465846580790867</v>
      </c>
      <c r="BP71" s="76">
        <f t="shared" si="131"/>
        <v>0.32246127326855389</v>
      </c>
      <c r="BU71" s="43">
        <f t="shared" si="132"/>
        <v>1.7974929806801763</v>
      </c>
      <c r="BV71" s="43">
        <f t="shared" si="132"/>
        <v>21.569915768162115</v>
      </c>
      <c r="BW71" s="43">
        <f t="shared" si="132"/>
        <v>23.367408748842294</v>
      </c>
      <c r="BX71" s="43">
        <f t="shared" si="132"/>
        <v>0.32895148434984622</v>
      </c>
      <c r="BY71" s="17">
        <f t="shared" si="140"/>
        <v>62.983188816976053</v>
      </c>
      <c r="BZ71" s="76">
        <f t="shared" si="133"/>
        <v>0.34247100175957285</v>
      </c>
    </row>
    <row r="72" spans="5:78" ht="20.100000000000001" customHeight="1">
      <c r="E72" s="38">
        <v>50</v>
      </c>
      <c r="F72" s="20">
        <f t="shared" si="117"/>
        <v>0.99460000000000004</v>
      </c>
      <c r="G72" s="20">
        <f t="shared" si="118"/>
        <v>7.2347237850893631</v>
      </c>
      <c r="H72" s="29">
        <f t="shared" si="119"/>
        <v>88953.661971830996</v>
      </c>
      <c r="M72" s="43">
        <f t="shared" si="120"/>
        <v>6.372488309475008</v>
      </c>
      <c r="N72" s="43">
        <f t="shared" si="120"/>
        <v>0</v>
      </c>
      <c r="O72" s="43">
        <f t="shared" si="120"/>
        <v>6.372488309475008</v>
      </c>
      <c r="P72" s="43">
        <f t="shared" si="120"/>
        <v>0</v>
      </c>
      <c r="Q72" s="17">
        <f t="shared" si="134"/>
        <v>105.51466843296861</v>
      </c>
      <c r="R72" s="76">
        <f t="shared" si="121"/>
        <v>0</v>
      </c>
      <c r="W72" s="43">
        <f t="shared" si="122"/>
        <v>4.7571739554732515</v>
      </c>
      <c r="X72" s="43">
        <f t="shared" si="122"/>
        <v>9.514347910946503</v>
      </c>
      <c r="Y72" s="43">
        <f t="shared" si="122"/>
        <v>14.271521866419754</v>
      </c>
      <c r="Z72" s="43">
        <f t="shared" si="122"/>
        <v>0.15490896401085472</v>
      </c>
      <c r="AA72" s="17">
        <f t="shared" si="135"/>
        <v>99.845029666585361</v>
      </c>
      <c r="AB72" s="76">
        <f t="shared" si="123"/>
        <v>9.5291152125628761E-2</v>
      </c>
      <c r="AG72" s="43">
        <f t="shared" si="124"/>
        <v>4.1472557004588033</v>
      </c>
      <c r="AH72" s="43">
        <f t="shared" si="124"/>
        <v>16.589022801835213</v>
      </c>
      <c r="AI72" s="43">
        <f t="shared" si="124"/>
        <v>20.736278502294017</v>
      </c>
      <c r="AJ72" s="43">
        <f t="shared" si="124"/>
        <v>0.26328717348855396</v>
      </c>
      <c r="AK72" s="17">
        <f t="shared" si="136"/>
        <v>95.998768997737812</v>
      </c>
      <c r="AL72" s="76">
        <f t="shared" si="125"/>
        <v>0.17280453671469609</v>
      </c>
      <c r="AQ72" s="43">
        <f t="shared" si="126"/>
        <v>3.6421738653321052</v>
      </c>
      <c r="AR72" s="43">
        <f t="shared" si="126"/>
        <v>21.853043191992633</v>
      </c>
      <c r="AS72" s="43">
        <f t="shared" si="126"/>
        <v>25.495217057324737</v>
      </c>
      <c r="AT72" s="43">
        <f t="shared" si="126"/>
        <v>0.23710182111659919</v>
      </c>
      <c r="AU72" s="17">
        <f t="shared" si="137"/>
        <v>92.17106688459036</v>
      </c>
      <c r="AV72" s="76">
        <f t="shared" si="127"/>
        <v>0.23709222352124187</v>
      </c>
      <c r="BA72" s="43">
        <f t="shared" si="128"/>
        <v>2.9965993130835988</v>
      </c>
      <c r="BB72" s="43">
        <f t="shared" si="128"/>
        <v>23.972794504668791</v>
      </c>
      <c r="BC72" s="43">
        <f t="shared" si="128"/>
        <v>26.96939381775239</v>
      </c>
      <c r="BD72" s="43">
        <f t="shared" si="128"/>
        <v>0.24998934916698923</v>
      </c>
      <c r="BE72" s="17">
        <f t="shared" si="138"/>
        <v>84.251203239568952</v>
      </c>
      <c r="BF72" s="76">
        <f t="shared" si="129"/>
        <v>0.28453949122248096</v>
      </c>
      <c r="BK72" s="43">
        <f t="shared" si="130"/>
        <v>2.4797926544923374</v>
      </c>
      <c r="BL72" s="43">
        <f t="shared" si="130"/>
        <v>24.797926544923371</v>
      </c>
      <c r="BM72" s="43">
        <f t="shared" si="130"/>
        <v>27.27771919941571</v>
      </c>
      <c r="BN72" s="43">
        <f t="shared" si="130"/>
        <v>0.30389383651978924</v>
      </c>
      <c r="BO72" s="17">
        <f t="shared" si="139"/>
        <v>78.061924913582658</v>
      </c>
      <c r="BP72" s="76">
        <f t="shared" si="131"/>
        <v>0.3176699341244219</v>
      </c>
      <c r="BU72" s="43">
        <f t="shared" si="132"/>
        <v>2.12700612793933</v>
      </c>
      <c r="BV72" s="43">
        <f t="shared" si="132"/>
        <v>25.52407353527196</v>
      </c>
      <c r="BW72" s="43">
        <f t="shared" si="132"/>
        <v>27.651079663211288</v>
      </c>
      <c r="BX72" s="43">
        <f t="shared" si="132"/>
        <v>0.31725304759446782</v>
      </c>
      <c r="BY72" s="17">
        <f t="shared" si="140"/>
        <v>73.5661147952313</v>
      </c>
      <c r="BZ72" s="76">
        <f t="shared" si="133"/>
        <v>0.34695421399264215</v>
      </c>
    </row>
    <row r="73" spans="5:78" ht="20.100000000000001" customHeight="1">
      <c r="E73" s="38">
        <v>52</v>
      </c>
      <c r="F73" s="20">
        <f t="shared" si="117"/>
        <v>1.0346</v>
      </c>
      <c r="G73" s="20">
        <f t="shared" si="118"/>
        <v>7.5256839212280857</v>
      </c>
      <c r="H73" s="29">
        <f t="shared" si="119"/>
        <v>92531.126760563377</v>
      </c>
      <c r="M73" s="43">
        <f t="shared" si="120"/>
        <v>6.6751649121745817</v>
      </c>
      <c r="N73" s="43">
        <f t="shared" si="120"/>
        <v>0</v>
      </c>
      <c r="O73" s="43">
        <f t="shared" si="120"/>
        <v>6.6751649121745817</v>
      </c>
      <c r="P73" s="43">
        <f t="shared" si="120"/>
        <v>0</v>
      </c>
      <c r="Q73" s="17">
        <f t="shared" si="134"/>
        <v>119.65702365124432</v>
      </c>
      <c r="R73" s="76">
        <f t="shared" si="121"/>
        <v>0</v>
      </c>
      <c r="W73" s="43">
        <f t="shared" si="122"/>
        <v>5.3713681587006787</v>
      </c>
      <c r="X73" s="43">
        <f t="shared" si="122"/>
        <v>10.742736317401357</v>
      </c>
      <c r="Y73" s="43">
        <f t="shared" si="122"/>
        <v>16.114104476102035</v>
      </c>
      <c r="Z73" s="43">
        <f t="shared" si="122"/>
        <v>0.13369044061794158</v>
      </c>
      <c r="AA73" s="17">
        <f t="shared" si="135"/>
        <v>114.88912496518897</v>
      </c>
      <c r="AB73" s="76">
        <f t="shared" si="123"/>
        <v>9.3505249697535528E-2</v>
      </c>
      <c r="AG73" s="43">
        <f t="shared" si="124"/>
        <v>4.6699622132876959</v>
      </c>
      <c r="AH73" s="43">
        <f t="shared" si="124"/>
        <v>18.679848853150784</v>
      </c>
      <c r="AI73" s="43">
        <f t="shared" si="124"/>
        <v>23.349811066438477</v>
      </c>
      <c r="AJ73" s="43">
        <f t="shared" si="124"/>
        <v>0.25849760397824834</v>
      </c>
      <c r="AK73" s="17">
        <f t="shared" si="136"/>
        <v>109.86533686443843</v>
      </c>
      <c r="AL73" s="76">
        <f t="shared" si="125"/>
        <v>0.17002495405989274</v>
      </c>
      <c r="AQ73" s="43">
        <f t="shared" si="126"/>
        <v>4.0644087618568143</v>
      </c>
      <c r="AR73" s="43">
        <f t="shared" si="126"/>
        <v>24.386452571140886</v>
      </c>
      <c r="AS73" s="43">
        <f t="shared" si="126"/>
        <v>28.4508613329977</v>
      </c>
      <c r="AT73" s="43">
        <f t="shared" si="126"/>
        <v>0.31414940732413699</v>
      </c>
      <c r="AU73" s="17">
        <f t="shared" si="137"/>
        <v>104.53343701946308</v>
      </c>
      <c r="AV73" s="76">
        <f t="shared" si="127"/>
        <v>0.23328853682100181</v>
      </c>
      <c r="BA73" s="43">
        <f t="shared" si="128"/>
        <v>3.2931659880534294</v>
      </c>
      <c r="BB73" s="43">
        <f t="shared" si="128"/>
        <v>26.345327904427435</v>
      </c>
      <c r="BC73" s="43">
        <f t="shared" si="128"/>
        <v>29.638493892480867</v>
      </c>
      <c r="BD73" s="43">
        <f t="shared" si="128"/>
        <v>0.26795668426019043</v>
      </c>
      <c r="BE73" s="17">
        <f t="shared" si="138"/>
        <v>95.483307311977967</v>
      </c>
      <c r="BF73" s="76">
        <f t="shared" si="129"/>
        <v>0.27591553587841139</v>
      </c>
      <c r="BK73" s="43">
        <f t="shared" si="130"/>
        <v>2.7272477805487889</v>
      </c>
      <c r="BL73" s="43">
        <f t="shared" si="130"/>
        <v>27.272477805487888</v>
      </c>
      <c r="BM73" s="43">
        <f t="shared" si="130"/>
        <v>29.999725586036675</v>
      </c>
      <c r="BN73" s="43">
        <f t="shared" si="130"/>
        <v>0.2882286045123893</v>
      </c>
      <c r="BO73" s="17">
        <f t="shared" si="139"/>
        <v>87.937180694946235</v>
      </c>
      <c r="BP73" s="76">
        <f t="shared" si="131"/>
        <v>0.31013591281821984</v>
      </c>
      <c r="BU73" s="43">
        <f t="shared" si="132"/>
        <v>2.3199123691240597</v>
      </c>
      <c r="BV73" s="43">
        <f t="shared" si="132"/>
        <v>27.838948429488717</v>
      </c>
      <c r="BW73" s="43">
        <f t="shared" si="132"/>
        <v>30.158860798612771</v>
      </c>
      <c r="BX73" s="43">
        <f t="shared" si="132"/>
        <v>0.26152626302874016</v>
      </c>
      <c r="BY73" s="17">
        <f t="shared" si="140"/>
        <v>83.122281912314222</v>
      </c>
      <c r="BZ73" s="76">
        <f t="shared" si="133"/>
        <v>0.33491559409853605</v>
      </c>
    </row>
    <row r="74" spans="5:78" ht="20.100000000000001" customHeight="1">
      <c r="E74" s="38">
        <v>54</v>
      </c>
      <c r="F74" s="20">
        <f t="shared" si="117"/>
        <v>1.0746</v>
      </c>
      <c r="G74" s="20">
        <f t="shared" si="118"/>
        <v>7.8166440573668101</v>
      </c>
      <c r="H74" s="29">
        <f t="shared" si="119"/>
        <v>96108.591549295772</v>
      </c>
      <c r="M74" s="43">
        <f t="shared" si="120"/>
        <v>7.1808775753736409</v>
      </c>
      <c r="N74" s="43">
        <f t="shared" si="120"/>
        <v>0</v>
      </c>
      <c r="O74" s="43">
        <f t="shared" si="120"/>
        <v>7.1808775753736409</v>
      </c>
      <c r="P74" s="43">
        <f t="shared" si="120"/>
        <v>0</v>
      </c>
      <c r="Q74" s="17">
        <f t="shared" si="134"/>
        <v>134.33663380756124</v>
      </c>
      <c r="R74" s="76">
        <f t="shared" si="121"/>
        <v>0</v>
      </c>
      <c r="W74" s="43">
        <f t="shared" si="122"/>
        <v>6.0481059820909948</v>
      </c>
      <c r="X74" s="43">
        <f t="shared" si="122"/>
        <v>12.09621196418199</v>
      </c>
      <c r="Y74" s="43">
        <f t="shared" si="122"/>
        <v>18.144317946272984</v>
      </c>
      <c r="Z74" s="43">
        <f t="shared" si="122"/>
        <v>0.13264372031533181</v>
      </c>
      <c r="AA74" s="17">
        <f t="shared" si="135"/>
        <v>129.68456150381894</v>
      </c>
      <c r="AB74" s="76">
        <f t="shared" si="123"/>
        <v>9.327410929963148E-2</v>
      </c>
      <c r="AG74" s="43">
        <f t="shared" si="124"/>
        <v>5.2347214188873128</v>
      </c>
      <c r="AH74" s="43">
        <f t="shared" si="124"/>
        <v>20.938885675549251</v>
      </c>
      <c r="AI74" s="43">
        <f t="shared" si="124"/>
        <v>26.173607094436562</v>
      </c>
      <c r="AJ74" s="43">
        <f t="shared" si="124"/>
        <v>0.21095291429282748</v>
      </c>
      <c r="AK74" s="17">
        <f t="shared" si="136"/>
        <v>125.02663753680154</v>
      </c>
      <c r="AL74" s="76">
        <f t="shared" si="125"/>
        <v>0.16747539634812539</v>
      </c>
      <c r="AQ74" s="43">
        <f t="shared" si="126"/>
        <v>4.4122667797286796</v>
      </c>
      <c r="AR74" s="43">
        <f t="shared" si="126"/>
        <v>26.47360067837208</v>
      </c>
      <c r="AS74" s="43">
        <f t="shared" si="126"/>
        <v>30.885867458100762</v>
      </c>
      <c r="AT74" s="43">
        <f t="shared" si="126"/>
        <v>0.24352564356502046</v>
      </c>
      <c r="AU74" s="17">
        <f t="shared" si="137"/>
        <v>117.13859544190272</v>
      </c>
      <c r="AV74" s="76">
        <f t="shared" si="127"/>
        <v>0.22600237418334251</v>
      </c>
      <c r="BA74" s="43">
        <f t="shared" si="128"/>
        <v>3.6418879051022066</v>
      </c>
      <c r="BB74" s="43">
        <f t="shared" si="128"/>
        <v>29.135103240817653</v>
      </c>
      <c r="BC74" s="43">
        <f t="shared" si="128"/>
        <v>32.776991145919858</v>
      </c>
      <c r="BD74" s="43">
        <f t="shared" si="128"/>
        <v>0.29302272559043113</v>
      </c>
      <c r="BE74" s="17">
        <f t="shared" si="138"/>
        <v>108.22651227385306</v>
      </c>
      <c r="BF74" s="76">
        <f t="shared" si="129"/>
        <v>0.26920486144000538</v>
      </c>
      <c r="BK74" s="43">
        <f t="shared" si="130"/>
        <v>3.0317000996887327</v>
      </c>
      <c r="BL74" s="43">
        <f t="shared" si="130"/>
        <v>30.317000996887327</v>
      </c>
      <c r="BM74" s="43">
        <f t="shared" si="130"/>
        <v>33.348701096576065</v>
      </c>
      <c r="BN74" s="43">
        <f t="shared" si="130"/>
        <v>0.1880889116965605</v>
      </c>
      <c r="BO74" s="17">
        <f t="shared" si="139"/>
        <v>100.16877194397497</v>
      </c>
      <c r="BP74" s="76">
        <f t="shared" si="131"/>
        <v>0.30265920614304642</v>
      </c>
      <c r="BU74" s="43">
        <f t="shared" si="132"/>
        <v>2.622347376272653</v>
      </c>
      <c r="BV74" s="43">
        <f t="shared" si="132"/>
        <v>31.468168515271838</v>
      </c>
      <c r="BW74" s="43">
        <f t="shared" si="132"/>
        <v>34.090515891544491</v>
      </c>
      <c r="BX74" s="43">
        <f t="shared" si="132"/>
        <v>0.25764597066811346</v>
      </c>
      <c r="BY74" s="17">
        <f t="shared" si="140"/>
        <v>95.405518038004899</v>
      </c>
      <c r="BZ74" s="76">
        <f t="shared" si="133"/>
        <v>0.32983593782003739</v>
      </c>
    </row>
    <row r="75" spans="5:78" ht="20.100000000000001" customHeight="1">
      <c r="E75" s="38">
        <v>56</v>
      </c>
      <c r="F75" s="20">
        <f t="shared" si="117"/>
        <v>1.1146</v>
      </c>
      <c r="G75" s="21">
        <f t="shared" si="118"/>
        <v>8.1076041935055354</v>
      </c>
      <c r="H75" s="30">
        <f t="shared" si="119"/>
        <v>99686.056338028182</v>
      </c>
      <c r="M75" s="43">
        <f t="shared" si="120"/>
        <v>7.7221374122347113</v>
      </c>
      <c r="N75" s="43">
        <f t="shared" si="120"/>
        <v>0</v>
      </c>
      <c r="O75" s="43">
        <f t="shared" si="120"/>
        <v>7.7221374122347113</v>
      </c>
      <c r="P75" s="43">
        <f t="shared" si="120"/>
        <v>0</v>
      </c>
      <c r="Q75" s="17">
        <f t="shared" si="134"/>
        <v>151.33979996596764</v>
      </c>
      <c r="R75" s="76">
        <f t="shared" si="121"/>
        <v>0</v>
      </c>
      <c r="W75" s="43">
        <f t="shared" si="122"/>
        <v>6.615679044195991</v>
      </c>
      <c r="X75" s="43">
        <f t="shared" si="122"/>
        <v>13.231358088391982</v>
      </c>
      <c r="Y75" s="43">
        <f t="shared" si="122"/>
        <v>19.847037132587971</v>
      </c>
      <c r="Z75" s="43">
        <f t="shared" si="122"/>
        <v>0.12168639117385177</v>
      </c>
      <c r="AA75" s="17">
        <f t="shared" si="135"/>
        <v>146.46861341142599</v>
      </c>
      <c r="AB75" s="76">
        <f t="shared" si="123"/>
        <v>9.0335791267617788E-2</v>
      </c>
      <c r="AG75" s="43">
        <f t="shared" si="124"/>
        <v>5.493859424881216</v>
      </c>
      <c r="AH75" s="43">
        <f t="shared" si="124"/>
        <v>21.975437699524864</v>
      </c>
      <c r="AI75" s="43">
        <f t="shared" si="124"/>
        <v>27.469297124406083</v>
      </c>
      <c r="AJ75" s="43">
        <f t="shared" si="124"/>
        <v>0.17793648390597355</v>
      </c>
      <c r="AK75" s="17">
        <f t="shared" si="136"/>
        <v>138.01912895891004</v>
      </c>
      <c r="AL75" s="76">
        <f t="shared" si="125"/>
        <v>0.15922023175546351</v>
      </c>
      <c r="AQ75" s="43">
        <f t="shared" si="126"/>
        <v>4.5831816506695766</v>
      </c>
      <c r="AR75" s="43">
        <f t="shared" si="126"/>
        <v>27.49908990401746</v>
      </c>
      <c r="AS75" s="43">
        <f t="shared" si="126"/>
        <v>32.08227155468704</v>
      </c>
      <c r="AT75" s="43">
        <f t="shared" si="126"/>
        <v>0.21117732242524828</v>
      </c>
      <c r="AU75" s="17">
        <f t="shared" si="137"/>
        <v>127.44747878223052</v>
      </c>
      <c r="AV75" s="76">
        <f t="shared" si="127"/>
        <v>0.21576801806338711</v>
      </c>
      <c r="BA75" s="43">
        <f t="shared" si="128"/>
        <v>3.8673831332793105</v>
      </c>
      <c r="BB75" s="43">
        <f t="shared" si="128"/>
        <v>30.939065066234484</v>
      </c>
      <c r="BC75" s="43">
        <f t="shared" si="128"/>
        <v>34.806448199513795</v>
      </c>
      <c r="BD75" s="43">
        <f t="shared" si="128"/>
        <v>0.28802424605235005</v>
      </c>
      <c r="BE75" s="17">
        <f t="shared" si="138"/>
        <v>119.63137917661879</v>
      </c>
      <c r="BF75" s="76">
        <f t="shared" si="129"/>
        <v>0.25861998147289883</v>
      </c>
      <c r="BK75" s="43">
        <f t="shared" si="130"/>
        <v>3.2882924271164642</v>
      </c>
      <c r="BL75" s="43">
        <f t="shared" si="130"/>
        <v>32.88292427116464</v>
      </c>
      <c r="BM75" s="43">
        <f t="shared" si="130"/>
        <v>36.171216698281107</v>
      </c>
      <c r="BN75" s="43">
        <f t="shared" si="130"/>
        <v>0.22544565221940155</v>
      </c>
      <c r="BO75" s="17">
        <f t="shared" si="139"/>
        <v>112.14176660549376</v>
      </c>
      <c r="BP75" s="76">
        <f t="shared" si="131"/>
        <v>0.29322638002345974</v>
      </c>
      <c r="BU75" s="43">
        <f t="shared" si="132"/>
        <v>2.8781660698774481</v>
      </c>
      <c r="BV75" s="43">
        <f t="shared" si="132"/>
        <v>34.537992838529377</v>
      </c>
      <c r="BW75" s="43">
        <f t="shared" si="132"/>
        <v>37.416158908406821</v>
      </c>
      <c r="BX75" s="43">
        <f t="shared" si="132"/>
        <v>0.3043127358811053</v>
      </c>
      <c r="BY75" s="17">
        <f t="shared" si="140"/>
        <v>107.10080679301903</v>
      </c>
      <c r="BZ75" s="76">
        <f t="shared" si="133"/>
        <v>0.32248116398671806</v>
      </c>
    </row>
    <row r="76" spans="5:78" ht="20.100000000000001" customHeight="1">
      <c r="E76" s="38">
        <v>58</v>
      </c>
      <c r="F76" s="20">
        <f t="shared" si="117"/>
        <v>1.1545999999999998</v>
      </c>
      <c r="G76" s="21">
        <f t="shared" si="118"/>
        <v>8.3985643296442571</v>
      </c>
      <c r="H76" s="30">
        <f t="shared" si="119"/>
        <v>103263.52112676055</v>
      </c>
      <c r="M76" s="43">
        <f t="shared" si="120"/>
        <v>7.9752514825306449</v>
      </c>
      <c r="N76" s="43">
        <f t="shared" si="120"/>
        <v>0</v>
      </c>
      <c r="O76" s="43">
        <f t="shared" si="120"/>
        <v>7.9752514825306449</v>
      </c>
      <c r="P76" s="43">
        <f t="shared" si="120"/>
        <v>0</v>
      </c>
      <c r="Q76" s="17">
        <f t="shared" si="134"/>
        <v>169.06702274866512</v>
      </c>
      <c r="R76" s="76">
        <f t="shared" si="121"/>
        <v>0</v>
      </c>
      <c r="W76" s="43">
        <f t="shared" si="122"/>
        <v>6.8698670238222741</v>
      </c>
      <c r="X76" s="43">
        <f t="shared" si="122"/>
        <v>13.739734047644548</v>
      </c>
      <c r="Y76" s="43">
        <f t="shared" si="122"/>
        <v>20.60960107146682</v>
      </c>
      <c r="Z76" s="43">
        <f t="shared" si="122"/>
        <v>0.11378404195082104</v>
      </c>
      <c r="AA76" s="17">
        <f t="shared" si="135"/>
        <v>163.04991194891224</v>
      </c>
      <c r="AB76" s="76">
        <f t="shared" si="123"/>
        <v>8.4267043651943596E-2</v>
      </c>
      <c r="AG76" s="43">
        <f t="shared" si="124"/>
        <v>5.6460030904676923</v>
      </c>
      <c r="AH76" s="43">
        <f t="shared" si="124"/>
        <v>22.584012361870769</v>
      </c>
      <c r="AI76" s="43">
        <f t="shared" si="124"/>
        <v>28.230015452338463</v>
      </c>
      <c r="AJ76" s="43">
        <f t="shared" si="124"/>
        <v>0.20952624865531516</v>
      </c>
      <c r="AK76" s="17">
        <f t="shared" si="136"/>
        <v>151.01569034940655</v>
      </c>
      <c r="AL76" s="76">
        <f t="shared" si="125"/>
        <v>0.14954745635779904</v>
      </c>
      <c r="AQ76" s="43">
        <f t="shared" si="126"/>
        <v>4.6406572923325609</v>
      </c>
      <c r="AR76" s="43">
        <f t="shared" si="126"/>
        <v>27.843943753995362</v>
      </c>
      <c r="AS76" s="43">
        <f t="shared" si="126"/>
        <v>32.484601046327924</v>
      </c>
      <c r="AT76" s="43">
        <f t="shared" si="126"/>
        <v>0.23169416999676046</v>
      </c>
      <c r="AU76" s="17">
        <f t="shared" si="137"/>
        <v>138.14676701049001</v>
      </c>
      <c r="AV76" s="76">
        <f t="shared" si="127"/>
        <v>0.20155335051656378</v>
      </c>
      <c r="BA76" s="43">
        <f t="shared" si="128"/>
        <v>3.977903062267397</v>
      </c>
      <c r="BB76" s="43">
        <f t="shared" si="128"/>
        <v>31.823224498139176</v>
      </c>
      <c r="BC76" s="43">
        <f t="shared" si="128"/>
        <v>35.801127560406577</v>
      </c>
      <c r="BD76" s="43">
        <f t="shared" si="128"/>
        <v>0.24824947856833224</v>
      </c>
      <c r="BE76" s="17">
        <f t="shared" si="138"/>
        <v>129.91588203229972</v>
      </c>
      <c r="BF76" s="76">
        <f t="shared" si="129"/>
        <v>0.24495253390364757</v>
      </c>
      <c r="BK76" s="43">
        <f t="shared" si="130"/>
        <v>3.4523699071557856</v>
      </c>
      <c r="BL76" s="43">
        <f t="shared" si="130"/>
        <v>34.523699071557857</v>
      </c>
      <c r="BM76" s="43">
        <f t="shared" si="130"/>
        <v>37.976068978713641</v>
      </c>
      <c r="BN76" s="43">
        <f t="shared" si="130"/>
        <v>0.31864528519342644</v>
      </c>
      <c r="BO76" s="17">
        <f t="shared" si="139"/>
        <v>124.00038709647512</v>
      </c>
      <c r="BP76" s="76">
        <f t="shared" si="131"/>
        <v>0.2784160588522811</v>
      </c>
      <c r="BU76" s="43">
        <f t="shared" si="132"/>
        <v>3.0436688433690673</v>
      </c>
      <c r="BV76" s="43">
        <f t="shared" si="132"/>
        <v>36.524026120428807</v>
      </c>
      <c r="BW76" s="43">
        <f t="shared" si="132"/>
        <v>39.567694963797869</v>
      </c>
      <c r="BX76" s="43">
        <f t="shared" si="132"/>
        <v>0.3778597497949725</v>
      </c>
      <c r="BY76" s="17">
        <f t="shared" si="140"/>
        <v>118.41877285641488</v>
      </c>
      <c r="BZ76" s="76">
        <f t="shared" si="133"/>
        <v>0.30843104720156928</v>
      </c>
    </row>
    <row r="77" spans="5:78" ht="20.100000000000001" customHeight="1">
      <c r="E77" s="38">
        <v>60</v>
      </c>
      <c r="F77" s="20">
        <f t="shared" si="117"/>
        <v>1.1945999999999999</v>
      </c>
      <c r="G77" s="21">
        <f t="shared" si="118"/>
        <v>8.6895244657829807</v>
      </c>
      <c r="H77" s="30">
        <f t="shared" si="119"/>
        <v>106840.98591549294</v>
      </c>
      <c r="M77" s="43">
        <f>N22+N50</f>
        <v>0</v>
      </c>
      <c r="N77" s="43">
        <f t="shared" ref="N77:P80" si="141">N22+N50</f>
        <v>0</v>
      </c>
      <c r="O77" s="43">
        <f t="shared" si="141"/>
        <v>8.2077696589971492</v>
      </c>
      <c r="P77" s="43">
        <f t="shared" si="141"/>
        <v>0</v>
      </c>
      <c r="Q77" s="17">
        <f t="shared" si="134"/>
        <v>187.71251773683028</v>
      </c>
      <c r="R77" s="76">
        <f t="shared" si="121"/>
        <v>0</v>
      </c>
      <c r="W77" s="43">
        <f t="shared" si="122"/>
        <v>6.8812752214692408</v>
      </c>
      <c r="X77" s="43">
        <f t="shared" si="122"/>
        <v>13.762550442938482</v>
      </c>
      <c r="Y77" s="43">
        <f t="shared" si="122"/>
        <v>20.643825664407721</v>
      </c>
      <c r="Z77" s="43">
        <f t="shared" si="122"/>
        <v>0.1035472847332006</v>
      </c>
      <c r="AA77" s="17">
        <f t="shared" si="135"/>
        <v>177.17328387160609</v>
      </c>
      <c r="AB77" s="76">
        <f t="shared" si="123"/>
        <v>7.7678474667275038E-2</v>
      </c>
      <c r="AG77" s="43">
        <f t="shared" si="124"/>
        <v>5.5632879040482255</v>
      </c>
      <c r="AH77" s="43">
        <f t="shared" si="124"/>
        <v>22.253151616192902</v>
      </c>
      <c r="AI77" s="43">
        <f t="shared" si="124"/>
        <v>27.816439520241129</v>
      </c>
      <c r="AJ77" s="43">
        <f t="shared" si="124"/>
        <v>0.19435066169658435</v>
      </c>
      <c r="AK77" s="17">
        <f t="shared" si="136"/>
        <v>161.23982733394453</v>
      </c>
      <c r="AL77" s="76">
        <f t="shared" si="125"/>
        <v>0.13801274774441613</v>
      </c>
      <c r="AQ77" s="43">
        <f t="shared" si="126"/>
        <v>4.7074117453207265</v>
      </c>
      <c r="AR77" s="43">
        <f t="shared" si="126"/>
        <v>28.244470471924359</v>
      </c>
      <c r="AS77" s="43">
        <f t="shared" si="126"/>
        <v>32.951882217245085</v>
      </c>
      <c r="AT77" s="43">
        <f t="shared" si="126"/>
        <v>0.22527008514831359</v>
      </c>
      <c r="AU77" s="17">
        <f t="shared" si="137"/>
        <v>150.74882794865275</v>
      </c>
      <c r="AV77" s="76">
        <f t="shared" si="127"/>
        <v>0.18736112815115774</v>
      </c>
      <c r="BA77" s="43">
        <f t="shared" si="128"/>
        <v>4.0242662541439129</v>
      </c>
      <c r="BB77" s="43">
        <f t="shared" si="128"/>
        <v>32.194130033151303</v>
      </c>
      <c r="BC77" s="43">
        <f t="shared" si="128"/>
        <v>36.218396287295214</v>
      </c>
      <c r="BD77" s="43">
        <f t="shared" si="128"/>
        <v>0.26372925481941012</v>
      </c>
      <c r="BE77" s="17">
        <f t="shared" si="138"/>
        <v>142.30779396048695</v>
      </c>
      <c r="BF77" s="76">
        <f t="shared" si="129"/>
        <v>0.22622886025547059</v>
      </c>
      <c r="BK77" s="43">
        <f t="shared" si="130"/>
        <v>3.5321335940211172</v>
      </c>
      <c r="BL77" s="43">
        <f t="shared" si="130"/>
        <v>35.321335940211171</v>
      </c>
      <c r="BM77" s="43">
        <f t="shared" si="130"/>
        <v>38.853469534232289</v>
      </c>
      <c r="BN77" s="43">
        <f t="shared" si="130"/>
        <v>0.29379376248521494</v>
      </c>
      <c r="BO77" s="17">
        <f t="shared" si="139"/>
        <v>136.23024948900758</v>
      </c>
      <c r="BP77" s="76">
        <f t="shared" si="131"/>
        <v>0.25927674707122406</v>
      </c>
      <c r="BU77" s="43">
        <f t="shared" si="132"/>
        <v>3.1252075315700738</v>
      </c>
      <c r="BV77" s="43">
        <f t="shared" si="132"/>
        <v>37.502490378840882</v>
      </c>
      <c r="BW77" s="43">
        <f t="shared" si="132"/>
        <v>40.627697910410959</v>
      </c>
      <c r="BX77" s="43">
        <f t="shared" si="132"/>
        <v>0.39909404606991616</v>
      </c>
      <c r="BY77" s="17">
        <f t="shared" si="140"/>
        <v>132.19463133466542</v>
      </c>
      <c r="BZ77" s="76">
        <f t="shared" si="133"/>
        <v>0.2836914782408913</v>
      </c>
    </row>
    <row r="78" spans="5:78" ht="20.100000000000001" customHeight="1">
      <c r="E78" s="38">
        <v>62</v>
      </c>
      <c r="F78" s="20">
        <f t="shared" si="117"/>
        <v>1.2345999999999999</v>
      </c>
      <c r="G78" s="21">
        <f t="shared" si="118"/>
        <v>8.9804846019217042</v>
      </c>
      <c r="H78" s="30">
        <f t="shared" si="119"/>
        <v>110418.45070422534</v>
      </c>
      <c r="M78" s="43">
        <f>N23+N51</f>
        <v>0</v>
      </c>
      <c r="N78" s="43">
        <f t="shared" si="141"/>
        <v>0</v>
      </c>
      <c r="O78" s="43">
        <f t="shared" si="141"/>
        <v>8.1199306933511899</v>
      </c>
      <c r="P78" s="43">
        <f t="shared" si="141"/>
        <v>0</v>
      </c>
      <c r="Q78" s="17">
        <f t="shared" si="134"/>
        <v>203.9680503452071</v>
      </c>
      <c r="R78" s="76">
        <f t="shared" si="121"/>
        <v>0</v>
      </c>
      <c r="W78" s="43">
        <f t="shared" si="122"/>
        <v>6.6843830898271737</v>
      </c>
      <c r="X78" s="43">
        <f t="shared" si="122"/>
        <v>13.368766179654347</v>
      </c>
      <c r="Y78" s="43">
        <f t="shared" si="122"/>
        <v>20.053149269481523</v>
      </c>
      <c r="Z78" s="43">
        <f t="shared" si="122"/>
        <v>9.5040061368582202E-2</v>
      </c>
      <c r="AA78" s="17">
        <f t="shared" si="135"/>
        <v>188.99767397225233</v>
      </c>
      <c r="AB78" s="76">
        <f t="shared" si="123"/>
        <v>7.0735083129208676E-2</v>
      </c>
      <c r="AG78" s="43">
        <f t="shared" si="124"/>
        <v>5.643177650612536</v>
      </c>
      <c r="AH78" s="43">
        <f t="shared" si="124"/>
        <v>22.572710602450144</v>
      </c>
      <c r="AI78" s="43">
        <f t="shared" si="124"/>
        <v>28.21588825306268</v>
      </c>
      <c r="AJ78" s="43">
        <f t="shared" si="124"/>
        <v>0.21749686561828946</v>
      </c>
      <c r="AK78" s="17">
        <f t="shared" si="136"/>
        <v>175.66898084114507</v>
      </c>
      <c r="AL78" s="76">
        <f t="shared" si="125"/>
        <v>0.12849571104907997</v>
      </c>
      <c r="AQ78" s="43">
        <f t="shared" si="126"/>
        <v>4.8115916288961964</v>
      </c>
      <c r="AR78" s="43">
        <f t="shared" si="126"/>
        <v>28.869549773377177</v>
      </c>
      <c r="AS78" s="43">
        <f t="shared" si="126"/>
        <v>33.681141402273369</v>
      </c>
      <c r="AT78" s="43">
        <f t="shared" si="126"/>
        <v>0.22375252430703158</v>
      </c>
      <c r="AU78" s="17">
        <f t="shared" si="137"/>
        <v>164.86936729882976</v>
      </c>
      <c r="AV78" s="76">
        <f t="shared" si="127"/>
        <v>0.17510560176439818</v>
      </c>
      <c r="BA78" s="43">
        <f t="shared" si="128"/>
        <v>4.1772021996277164</v>
      </c>
      <c r="BB78" s="43">
        <f t="shared" si="128"/>
        <v>33.417617597021732</v>
      </c>
      <c r="BC78" s="43">
        <f t="shared" si="128"/>
        <v>37.594819796649446</v>
      </c>
      <c r="BD78" s="43">
        <f t="shared" si="128"/>
        <v>0.21566311522186304</v>
      </c>
      <c r="BE78" s="17">
        <f t="shared" si="138"/>
        <v>156.83843035898153</v>
      </c>
      <c r="BF78" s="76">
        <f t="shared" si="129"/>
        <v>0.21307033946038237</v>
      </c>
      <c r="BK78" s="43">
        <f t="shared" si="130"/>
        <v>3.6812109071881647</v>
      </c>
      <c r="BL78" s="43">
        <f t="shared" si="130"/>
        <v>36.81210907188165</v>
      </c>
      <c r="BM78" s="43">
        <f t="shared" si="130"/>
        <v>40.49331997906981</v>
      </c>
      <c r="BN78" s="43">
        <f t="shared" si="130"/>
        <v>0.28905618778749109</v>
      </c>
      <c r="BO78" s="17">
        <f t="shared" si="139"/>
        <v>150.86625294404462</v>
      </c>
      <c r="BP78" s="76">
        <f t="shared" si="131"/>
        <v>0.24400492723535089</v>
      </c>
      <c r="BU78" s="43">
        <f t="shared" si="132"/>
        <v>3.196455894819521</v>
      </c>
      <c r="BV78" s="43">
        <f t="shared" si="132"/>
        <v>38.357470737834248</v>
      </c>
      <c r="BW78" s="43">
        <f t="shared" si="132"/>
        <v>41.55392663265377</v>
      </c>
      <c r="BX78" s="43">
        <f t="shared" si="132"/>
        <v>0.37012646457824894</v>
      </c>
      <c r="BY78" s="17">
        <f t="shared" si="140"/>
        <v>145.62174053360226</v>
      </c>
      <c r="BZ78" s="76">
        <f t="shared" si="133"/>
        <v>0.26340483637457451</v>
      </c>
    </row>
    <row r="79" spans="5:78" ht="20.100000000000001" customHeight="1" thickBot="1">
      <c r="E79" s="38">
        <v>64</v>
      </c>
      <c r="F79" s="24">
        <f t="shared" si="117"/>
        <v>1.2746</v>
      </c>
      <c r="G79" s="25">
        <f t="shared" si="118"/>
        <v>9.2714447380604295</v>
      </c>
      <c r="H79" s="31">
        <f t="shared" si="119"/>
        <v>113995.91549295773</v>
      </c>
      <c r="M79" s="43">
        <f>N24+N52</f>
        <v>0</v>
      </c>
      <c r="N79" s="43">
        <f t="shared" si="141"/>
        <v>0</v>
      </c>
      <c r="O79" s="43">
        <f t="shared" si="141"/>
        <v>8.1821637569692935</v>
      </c>
      <c r="P79" s="43">
        <f t="shared" si="141"/>
        <v>0</v>
      </c>
      <c r="Q79" s="17">
        <f t="shared" si="134"/>
        <v>221.11270995340138</v>
      </c>
      <c r="R79" s="76">
        <f t="shared" si="121"/>
        <v>0</v>
      </c>
      <c r="W79" s="43">
        <f t="shared" si="122"/>
        <v>6.7062856832405782</v>
      </c>
      <c r="X79" s="43">
        <f t="shared" si="122"/>
        <v>13.412571366481156</v>
      </c>
      <c r="Y79" s="43">
        <f t="shared" si="122"/>
        <v>20.118857049721733</v>
      </c>
      <c r="Z79" s="43">
        <f t="shared" si="122"/>
        <v>9.2885458453037931E-2</v>
      </c>
      <c r="AA79" s="17">
        <f t="shared" si="135"/>
        <v>202.70618026508831</v>
      </c>
      <c r="AB79" s="76">
        <f t="shared" si="123"/>
        <v>6.6167550239173326E-2</v>
      </c>
      <c r="AG79" s="43">
        <f t="shared" si="124"/>
        <v>5.7337932676913574</v>
      </c>
      <c r="AH79" s="43">
        <f t="shared" si="124"/>
        <v>22.93517307076543</v>
      </c>
      <c r="AI79" s="43">
        <f t="shared" si="124"/>
        <v>28.668966338456787</v>
      </c>
      <c r="AJ79" s="43">
        <f t="shared" si="124"/>
        <v>0.1614757606416734</v>
      </c>
      <c r="AK79" s="17">
        <f t="shared" si="136"/>
        <v>191.80873351062812</v>
      </c>
      <c r="AL79" s="76">
        <f t="shared" si="125"/>
        <v>0.11957314273958539</v>
      </c>
      <c r="AQ79" s="43">
        <f t="shared" si="126"/>
        <v>4.9387630586405056</v>
      </c>
      <c r="AR79" s="43">
        <f t="shared" si="126"/>
        <v>29.632578351843037</v>
      </c>
      <c r="AS79" s="43">
        <f t="shared" si="126"/>
        <v>34.571341410483541</v>
      </c>
      <c r="AT79" s="43">
        <f t="shared" si="126"/>
        <v>0.21466456925347766</v>
      </c>
      <c r="AU79" s="17">
        <f t="shared" si="137"/>
        <v>180.55975621570153</v>
      </c>
      <c r="AV79" s="76">
        <f t="shared" si="127"/>
        <v>0.16411507731791111</v>
      </c>
      <c r="BA79" s="43">
        <f t="shared" si="128"/>
        <v>4.3443786469493473</v>
      </c>
      <c r="BB79" s="43">
        <f t="shared" si="128"/>
        <v>34.755029175594778</v>
      </c>
      <c r="BC79" s="43">
        <f t="shared" si="128"/>
        <v>39.099407822544123</v>
      </c>
      <c r="BD79" s="43">
        <f t="shared" si="128"/>
        <v>0.28467578738347121</v>
      </c>
      <c r="BE79" s="17">
        <f t="shared" si="138"/>
        <v>172.33784746368048</v>
      </c>
      <c r="BF79" s="76">
        <f t="shared" si="129"/>
        <v>0.20166800088946954</v>
      </c>
      <c r="BK79" s="43">
        <f t="shared" si="130"/>
        <v>3.8009007697773294</v>
      </c>
      <c r="BL79" s="43">
        <f t="shared" si="130"/>
        <v>38.009007697773292</v>
      </c>
      <c r="BM79" s="43">
        <f t="shared" si="130"/>
        <v>41.809908467550628</v>
      </c>
      <c r="BN79" s="43">
        <f t="shared" si="130"/>
        <v>0.3532893045479395</v>
      </c>
      <c r="BO79" s="17">
        <f t="shared" si="139"/>
        <v>165.22911875646992</v>
      </c>
      <c r="BP79" s="76">
        <f t="shared" si="131"/>
        <v>0.23003819171725121</v>
      </c>
      <c r="BU79" s="43">
        <f t="shared" si="132"/>
        <v>3.3481446948660487</v>
      </c>
      <c r="BV79" s="43">
        <f t="shared" si="132"/>
        <v>40.177736338392585</v>
      </c>
      <c r="BW79" s="43">
        <f t="shared" si="132"/>
        <v>43.525881033258628</v>
      </c>
      <c r="BX79" s="43">
        <f t="shared" si="132"/>
        <v>0.42038353051624111</v>
      </c>
      <c r="BY79" s="17">
        <f t="shared" si="140"/>
        <v>159.98545486117862</v>
      </c>
      <c r="BZ79" s="76">
        <f t="shared" si="133"/>
        <v>0.25113368195412084</v>
      </c>
    </row>
    <row r="80" spans="5:78" ht="20.100000000000001" customHeight="1">
      <c r="E80" s="38">
        <v>66</v>
      </c>
      <c r="F80" s="20">
        <f t="shared" si="117"/>
        <v>1.3146</v>
      </c>
      <c r="G80" s="21">
        <f t="shared" si="118"/>
        <v>9.5624048741991512</v>
      </c>
      <c r="H80" s="30">
        <f t="shared" si="119"/>
        <v>117573.38028169014</v>
      </c>
      <c r="M80" s="43">
        <f>N25+N53</f>
        <v>0</v>
      </c>
      <c r="N80" s="43">
        <f t="shared" si="141"/>
        <v>0</v>
      </c>
      <c r="O80" s="43">
        <f t="shared" si="141"/>
        <v>7.8369555856712925</v>
      </c>
      <c r="P80" s="43">
        <f t="shared" si="141"/>
        <v>0</v>
      </c>
      <c r="Q80" s="17">
        <f t="shared" si="134"/>
        <v>229.95909738487248</v>
      </c>
      <c r="R80" s="76">
        <f t="shared" si="121"/>
        <v>0</v>
      </c>
      <c r="W80" s="43">
        <f t="shared" si="122"/>
        <v>6.3042596509382189</v>
      </c>
      <c r="X80" s="43">
        <f t="shared" si="122"/>
        <v>12.608519301876438</v>
      </c>
      <c r="Y80" s="43">
        <f t="shared" si="122"/>
        <v>18.912778952814655</v>
      </c>
      <c r="Z80" s="43">
        <f t="shared" si="122"/>
        <v>0.19469740270122779</v>
      </c>
      <c r="AA80" s="17">
        <f t="shared" si="135"/>
        <v>233.14092137384549</v>
      </c>
      <c r="AB80" s="76">
        <f t="shared" si="123"/>
        <v>5.4081107801999546E-2</v>
      </c>
      <c r="AG80" s="43">
        <f t="shared" si="124"/>
        <v>5.8458583635785182</v>
      </c>
      <c r="AH80" s="43">
        <f t="shared" si="124"/>
        <v>23.383433454314073</v>
      </c>
      <c r="AI80" s="43">
        <f t="shared" si="124"/>
        <v>29.229291817892587</v>
      </c>
      <c r="AJ80" s="43">
        <f t="shared" si="124"/>
        <v>0.17129497423144252</v>
      </c>
      <c r="AK80" s="17">
        <f t="shared" si="136"/>
        <v>204.7401961389377</v>
      </c>
      <c r="AL80" s="76">
        <f t="shared" si="125"/>
        <v>0.11421027182393613</v>
      </c>
      <c r="AQ80" s="43">
        <f t="shared" si="126"/>
        <v>5.089801778415934</v>
      </c>
      <c r="AR80" s="43">
        <f t="shared" si="126"/>
        <v>30.5388106704956</v>
      </c>
      <c r="AS80" s="43">
        <f t="shared" si="126"/>
        <v>35.628612448911532</v>
      </c>
      <c r="AT80" s="43">
        <f t="shared" si="126"/>
        <v>0.25603533950838553</v>
      </c>
      <c r="AU80" s="17">
        <f t="shared" si="137"/>
        <v>193.97341799443282</v>
      </c>
      <c r="AV80" s="76">
        <f t="shared" si="127"/>
        <v>0.15743812212131089</v>
      </c>
      <c r="BA80" s="43">
        <f t="shared" si="128"/>
        <v>4.48416985644982</v>
      </c>
      <c r="BB80" s="43">
        <f t="shared" si="128"/>
        <v>35.87335885159856</v>
      </c>
      <c r="BC80" s="43">
        <f t="shared" si="128"/>
        <v>40.357528708048378</v>
      </c>
      <c r="BD80" s="43">
        <f t="shared" si="128"/>
        <v>0.35887061249968744</v>
      </c>
      <c r="BE80" s="17">
        <f t="shared" si="138"/>
        <v>186.17419959721937</v>
      </c>
      <c r="BF80" s="76">
        <f t="shared" si="129"/>
        <v>0.19268705829921212</v>
      </c>
      <c r="BK80" s="43">
        <f t="shared" si="130"/>
        <v>4.0142768866789984</v>
      </c>
      <c r="BL80" s="43">
        <f t="shared" si="130"/>
        <v>40.142768866789979</v>
      </c>
      <c r="BM80" s="43">
        <f t="shared" si="130"/>
        <v>44.157045753468978</v>
      </c>
      <c r="BN80" s="43">
        <f t="shared" si="130"/>
        <v>0.42320826678975482</v>
      </c>
      <c r="BO80" s="17">
        <f t="shared" si="139"/>
        <v>179.18918531839634</v>
      </c>
      <c r="BP80" s="76">
        <f t="shared" si="131"/>
        <v>0.22402450681084016</v>
      </c>
      <c r="BU80" s="43">
        <f t="shared" si="132"/>
        <v>3.4586492713812804</v>
      </c>
      <c r="BV80" s="43">
        <f t="shared" si="132"/>
        <v>41.503791256575362</v>
      </c>
      <c r="BW80" s="43">
        <f t="shared" si="132"/>
        <v>44.962440527956645</v>
      </c>
      <c r="BX80" s="43">
        <f t="shared" si="132"/>
        <v>0.74359525195560039</v>
      </c>
      <c r="BY80" s="17">
        <f t="shared" si="140"/>
        <v>172.60055988668438</v>
      </c>
      <c r="BZ80" s="76">
        <f t="shared" si="133"/>
        <v>0.24046150999639518</v>
      </c>
    </row>
    <row r="81" spans="17:64" ht="20.100000000000001" customHeight="1">
      <c r="Q81" s="17"/>
      <c r="R81" s="76"/>
      <c r="BL81" s="43"/>
    </row>
    <row r="82" spans="17:64" ht="20.100000000000001" customHeight="1">
      <c r="Q82" s="17"/>
      <c r="R82" s="76"/>
      <c r="BL82" s="43"/>
    </row>
    <row r="83" spans="17:64" ht="20.100000000000001" customHeight="1">
      <c r="BL83" s="43"/>
    </row>
    <row r="84" spans="17:64" ht="20.100000000000001" customHeight="1">
      <c r="BL84" s="43"/>
    </row>
    <row r="85" spans="17:64" ht="20.100000000000001" customHeight="1">
      <c r="BL85" s="43"/>
    </row>
    <row r="86" spans="17:64" ht="20.100000000000001" customHeight="1">
      <c r="BL86" s="43"/>
    </row>
    <row r="87" spans="17:64" ht="20.100000000000001" customHeight="1">
      <c r="BL87" s="43"/>
    </row>
    <row r="88" spans="17:64" ht="20.100000000000001" customHeight="1">
      <c r="BL88" s="43"/>
    </row>
    <row r="89" spans="17:64" ht="20.100000000000001" customHeight="1">
      <c r="BL89" s="43"/>
    </row>
    <row r="90" spans="17:64" ht="20.100000000000001" customHeight="1">
      <c r="BL90" s="43"/>
    </row>
    <row r="91" spans="17:64" ht="20.100000000000001" customHeight="1">
      <c r="BL91" s="43"/>
    </row>
    <row r="92" spans="17:64" ht="20.100000000000001" customHeight="1">
      <c r="BL92" s="43"/>
    </row>
    <row r="93" spans="17:64" ht="20.100000000000001" customHeight="1">
      <c r="BL93" s="43"/>
    </row>
    <row r="94" spans="17:64" ht="20.100000000000001" customHeight="1">
      <c r="BL94" s="43"/>
    </row>
    <row r="95" spans="17:64" ht="20.100000000000001" customHeight="1">
      <c r="BL95" s="43"/>
    </row>
    <row r="96" spans="17:64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/>
    <row r="104" spans="64:64" ht="20.100000000000001" customHeight="1"/>
    <row r="105" spans="64:64" ht="20.100000000000001" customHeight="1"/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E29:H29"/>
    <mergeCell ref="I29:M29"/>
    <mergeCell ref="N29:O29"/>
    <mergeCell ref="S29:W29"/>
    <mergeCell ref="X29:Y29"/>
    <mergeCell ref="AC29:AG29"/>
    <mergeCell ref="AH29:AI29"/>
    <mergeCell ref="AH1:AI1"/>
    <mergeCell ref="AM1:AQ1"/>
    <mergeCell ref="AR1:AS1"/>
    <mergeCell ref="AW1:BA1"/>
    <mergeCell ref="BB1:BC1"/>
    <mergeCell ref="BG1:BK1"/>
    <mergeCell ref="BQ29:BU29"/>
    <mergeCell ref="BV29:BW29"/>
    <mergeCell ref="E56:H56"/>
    <mergeCell ref="I56:M56"/>
    <mergeCell ref="N56:O56"/>
    <mergeCell ref="S56:W56"/>
    <mergeCell ref="X56:Y56"/>
    <mergeCell ref="AC56:AG56"/>
    <mergeCell ref="AH56:AI56"/>
    <mergeCell ref="AM56:AQ56"/>
    <mergeCell ref="AM29:AQ29"/>
    <mergeCell ref="AR29:AS29"/>
    <mergeCell ref="AW29:BA29"/>
    <mergeCell ref="BB29:BC29"/>
    <mergeCell ref="BG29:BK29"/>
    <mergeCell ref="BL29:BM29"/>
    <mergeCell ref="BV56:BW56"/>
    <mergeCell ref="AR56:AS56"/>
    <mergeCell ref="AW56:BA56"/>
    <mergeCell ref="BB56:BC56"/>
    <mergeCell ref="BG56:BK56"/>
    <mergeCell ref="BL56:BM56"/>
    <mergeCell ref="BQ56:BU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topLeftCell="O28" workbookViewId="0">
      <selection activeCell="T32" sqref="T32"/>
    </sheetView>
  </sheetViews>
  <sheetFormatPr defaultColWidth="8.85546875" defaultRowHeight="15"/>
  <cols>
    <col min="2" max="2" width="23.140625" customWidth="1"/>
    <col min="3" max="3" width="9.140625" customWidth="1"/>
    <col min="5" max="5" width="19.7109375" customWidth="1"/>
    <col min="6" max="6" width="11.85546875" customWidth="1"/>
    <col min="7" max="7" width="16.42578125" customWidth="1"/>
    <col min="8" max="8" width="17.7109375" customWidth="1"/>
    <col min="9" max="9" width="14.28515625" customWidth="1"/>
    <col min="10" max="10" width="12.42578125" customWidth="1"/>
    <col min="11" max="11" width="11.28515625" customWidth="1"/>
    <col min="12" max="12" width="10.85546875" customWidth="1"/>
    <col min="13" max="13" width="11" customWidth="1"/>
    <col min="14" max="14" width="13.7109375" customWidth="1"/>
    <col min="15" max="15" width="12" customWidth="1"/>
    <col min="16" max="16" width="12.85546875" customWidth="1"/>
    <col min="17" max="17" width="10.85546875" customWidth="1"/>
    <col min="18" max="18" width="11.7109375" customWidth="1"/>
    <col min="19" max="19" width="11.140625" customWidth="1"/>
    <col min="20" max="21" width="12.42578125" customWidth="1"/>
    <col min="22" max="22" width="14" customWidth="1"/>
    <col min="23" max="23" width="12.42578125" customWidth="1"/>
    <col min="24" max="24" width="11.7109375" customWidth="1"/>
    <col min="25" max="25" width="13.42578125" customWidth="1"/>
    <col min="26" max="26" width="12.28515625" customWidth="1"/>
    <col min="27" max="27" width="13.28515625" customWidth="1"/>
    <col min="28" max="28" width="12.42578125" customWidth="1"/>
    <col min="29" max="29" width="12.7109375" customWidth="1"/>
    <col min="30" max="30" width="13.28515625" customWidth="1"/>
    <col min="31" max="31" width="11.85546875" customWidth="1"/>
    <col min="32" max="32" width="12.42578125" customWidth="1"/>
    <col min="33" max="33" width="11.7109375" customWidth="1"/>
    <col min="34" max="34" width="11" customWidth="1"/>
    <col min="35" max="35" width="11.7109375" customWidth="1"/>
    <col min="36" max="36" width="11.42578125" customWidth="1"/>
    <col min="37" max="38" width="12" customWidth="1"/>
    <col min="39" max="39" width="13.42578125" customWidth="1"/>
    <col min="40" max="40" width="13" customWidth="1"/>
    <col min="41" max="41" width="11.7109375" customWidth="1"/>
    <col min="42" max="42" width="12.140625" customWidth="1"/>
    <col min="43" max="43" width="12.42578125" customWidth="1"/>
    <col min="44" max="44" width="12.85546875" customWidth="1"/>
    <col min="45" max="45" width="11.42578125" customWidth="1"/>
    <col min="46" max="46" width="10.85546875" customWidth="1"/>
    <col min="47" max="47" width="13.28515625" customWidth="1"/>
    <col min="48" max="48" width="12.140625" customWidth="1"/>
    <col min="49" max="50" width="11.85546875" customWidth="1"/>
    <col min="51" max="51" width="12.140625" customWidth="1"/>
    <col min="52" max="52" width="12.7109375" customWidth="1"/>
    <col min="53" max="53" width="12.42578125" customWidth="1"/>
    <col min="54" max="54" width="13.28515625" customWidth="1"/>
    <col min="55" max="56" width="12.85546875" customWidth="1"/>
    <col min="57" max="58" width="13" customWidth="1"/>
    <col min="59" max="59" width="12.28515625" customWidth="1"/>
    <col min="60" max="60" width="12" customWidth="1"/>
    <col min="61" max="61" width="13.7109375" customWidth="1"/>
    <col min="62" max="62" width="12.85546875" customWidth="1"/>
    <col min="63" max="63" width="13.85546875" customWidth="1"/>
    <col min="64" max="64" width="12" customWidth="1"/>
    <col min="65" max="65" width="11.7109375" customWidth="1"/>
    <col min="66" max="66" width="11.85546875" customWidth="1"/>
    <col min="67" max="67" width="11.42578125" customWidth="1"/>
    <col min="68" max="68" width="12.7109375" customWidth="1"/>
  </cols>
  <sheetData>
    <row r="1" spans="1:68" ht="16.5" thickBot="1">
      <c r="A1" s="1"/>
      <c r="B1" s="1"/>
      <c r="C1" s="1"/>
      <c r="D1" s="2" t="s">
        <v>66</v>
      </c>
      <c r="E1" s="84" t="s">
        <v>19</v>
      </c>
      <c r="F1" s="85"/>
      <c r="G1" s="85"/>
      <c r="H1" s="89"/>
      <c r="I1" s="90" t="s">
        <v>38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 t="s">
        <v>39</v>
      </c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  <c r="AG1" s="95" t="s">
        <v>64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7"/>
      <c r="AS1" s="92" t="s">
        <v>40</v>
      </c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4"/>
      <c r="BE1" s="87" t="s">
        <v>41</v>
      </c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8"/>
    </row>
    <row r="2" spans="1:68" ht="18.75">
      <c r="A2" s="1"/>
      <c r="B2" s="4" t="s">
        <v>1</v>
      </c>
      <c r="C2" s="5">
        <v>400</v>
      </c>
      <c r="D2" s="2"/>
      <c r="E2" s="22" t="s">
        <v>25</v>
      </c>
      <c r="F2" s="19" t="s">
        <v>42</v>
      </c>
      <c r="G2" s="44" t="s">
        <v>43</v>
      </c>
      <c r="H2" s="58" t="s">
        <v>44</v>
      </c>
      <c r="I2" s="59" t="s">
        <v>45</v>
      </c>
      <c r="J2" s="59" t="s">
        <v>46</v>
      </c>
      <c r="K2" s="59" t="s">
        <v>47</v>
      </c>
      <c r="L2" s="59" t="s">
        <v>48</v>
      </c>
      <c r="M2" s="59" t="s">
        <v>49</v>
      </c>
      <c r="N2" s="59" t="s">
        <v>50</v>
      </c>
      <c r="O2" s="59" t="s">
        <v>51</v>
      </c>
      <c r="P2" s="59" t="s">
        <v>52</v>
      </c>
      <c r="Q2" s="59" t="s">
        <v>53</v>
      </c>
      <c r="R2" s="59" t="s">
        <v>54</v>
      </c>
      <c r="S2" s="59" t="s">
        <v>55</v>
      </c>
      <c r="T2" s="58" t="s">
        <v>44</v>
      </c>
      <c r="U2" s="58" t="s">
        <v>45</v>
      </c>
      <c r="V2" s="59" t="s">
        <v>46</v>
      </c>
      <c r="W2" s="59" t="s">
        <v>47</v>
      </c>
      <c r="X2" s="59" t="s">
        <v>48</v>
      </c>
      <c r="Y2" s="59" t="s">
        <v>49</v>
      </c>
      <c r="Z2" s="59" t="s">
        <v>50</v>
      </c>
      <c r="AA2" s="59" t="s">
        <v>51</v>
      </c>
      <c r="AB2" s="59" t="s">
        <v>52</v>
      </c>
      <c r="AC2" s="59" t="s">
        <v>53</v>
      </c>
      <c r="AD2" s="59" t="s">
        <v>54</v>
      </c>
      <c r="AE2" s="60" t="s">
        <v>55</v>
      </c>
      <c r="AF2" s="61" t="s">
        <v>44</v>
      </c>
      <c r="AG2" s="67" t="s">
        <v>45</v>
      </c>
      <c r="AH2" s="45" t="s">
        <v>46</v>
      </c>
      <c r="AI2" s="45" t="s">
        <v>47</v>
      </c>
      <c r="AJ2" s="45" t="s">
        <v>48</v>
      </c>
      <c r="AK2" s="45" t="s">
        <v>49</v>
      </c>
      <c r="AL2" s="45" t="s">
        <v>50</v>
      </c>
      <c r="AM2" s="45" t="s">
        <v>51</v>
      </c>
      <c r="AN2" s="45" t="s">
        <v>52</v>
      </c>
      <c r="AO2" s="45" t="s">
        <v>53</v>
      </c>
      <c r="AP2" s="45" t="s">
        <v>54</v>
      </c>
      <c r="AQ2" s="46" t="s">
        <v>55</v>
      </c>
      <c r="AR2" s="68" t="s">
        <v>44</v>
      </c>
      <c r="AS2" s="65" t="s">
        <v>45</v>
      </c>
      <c r="AT2" s="47" t="s">
        <v>46</v>
      </c>
      <c r="AU2" s="47" t="s">
        <v>47</v>
      </c>
      <c r="AV2" s="47" t="s">
        <v>48</v>
      </c>
      <c r="AW2" s="47" t="s">
        <v>49</v>
      </c>
      <c r="AX2" s="47" t="s">
        <v>50</v>
      </c>
      <c r="AY2" s="47" t="s">
        <v>51</v>
      </c>
      <c r="AZ2" s="47" t="s">
        <v>52</v>
      </c>
      <c r="BA2" s="47" t="s">
        <v>53</v>
      </c>
      <c r="BB2" s="47" t="s">
        <v>54</v>
      </c>
      <c r="BC2" s="48" t="s">
        <v>55</v>
      </c>
      <c r="BD2" s="69" t="s">
        <v>44</v>
      </c>
      <c r="BE2" s="49" t="s">
        <v>45</v>
      </c>
      <c r="BF2" s="49" t="s">
        <v>46</v>
      </c>
      <c r="BG2" s="49" t="s">
        <v>47</v>
      </c>
      <c r="BH2" s="49" t="s">
        <v>48</v>
      </c>
      <c r="BI2" s="49" t="s">
        <v>49</v>
      </c>
      <c r="BJ2" s="49" t="s">
        <v>50</v>
      </c>
      <c r="BK2" s="49" t="s">
        <v>51</v>
      </c>
      <c r="BL2" s="49" t="s">
        <v>52</v>
      </c>
      <c r="BM2" s="49" t="s">
        <v>53</v>
      </c>
      <c r="BN2" s="49" t="s">
        <v>54</v>
      </c>
      <c r="BO2" s="50" t="s">
        <v>55</v>
      </c>
    </row>
    <row r="3" spans="1:68" ht="15.75">
      <c r="A3" s="1"/>
      <c r="B3" s="6" t="s">
        <v>24</v>
      </c>
      <c r="C3" s="7">
        <v>20.5</v>
      </c>
      <c r="D3" s="2"/>
      <c r="E3" s="38">
        <v>20</v>
      </c>
      <c r="F3" s="20">
        <f t="shared" ref="F3:F26" si="0">0.02*E3-0.0054</f>
        <v>0.39460000000000001</v>
      </c>
      <c r="G3" s="51">
        <f t="shared" ref="G3:G26" si="1">F3*$C$7/$C$5</f>
        <v>35291.690140845072</v>
      </c>
      <c r="H3" s="62">
        <f>'k=400'!X63</f>
        <v>0.33446487655009005</v>
      </c>
      <c r="I3" s="3">
        <f>'k=400'!Y63</f>
        <v>0.50169731482513502</v>
      </c>
      <c r="J3" s="3">
        <f>'k=400'!AH63</f>
        <v>0.56488052894630902</v>
      </c>
      <c r="K3" s="3">
        <f>'k=400'!AI63</f>
        <v>0.70610066118288617</v>
      </c>
      <c r="L3" s="3">
        <f>'k=400'!AR63</f>
        <v>0.7019238999070696</v>
      </c>
      <c r="M3" s="3">
        <f>'k=400'!AS63</f>
        <v>0.81891121655824783</v>
      </c>
      <c r="N3" s="3">
        <f>'k=400'!BB63</f>
        <v>0.79477640806666472</v>
      </c>
      <c r="O3" s="3">
        <f>'k=400'!BC63</f>
        <v>0.8941234590749978</v>
      </c>
      <c r="P3" s="3">
        <f>'k=400'!BL63</f>
        <v>0.80750831882830487</v>
      </c>
      <c r="Q3" s="3">
        <f>'k=400'!BM63</f>
        <v>0.88825915071113537</v>
      </c>
      <c r="R3" s="3">
        <f>'k=400'!BV63</f>
        <v>1.0420321016012035</v>
      </c>
      <c r="S3" s="3">
        <f>'k=400'!BW63</f>
        <v>1.1288681100679705</v>
      </c>
      <c r="T3" s="66">
        <f>'k=600'!X63</f>
        <v>0.55207758800795614</v>
      </c>
      <c r="U3" s="66">
        <f>'k=600'!Y63</f>
        <v>0.82811638201193416</v>
      </c>
      <c r="V3" s="52">
        <f>'k=600'!AH63</f>
        <v>0.74853025379632732</v>
      </c>
      <c r="W3" s="52">
        <f>'k=600'!AI63</f>
        <v>0.93566281724540912</v>
      </c>
      <c r="X3" s="52">
        <f>'k=600'!AR63</f>
        <v>0.85795445637057965</v>
      </c>
      <c r="Y3" s="52">
        <f>'k=600'!AS63</f>
        <v>1.0009468657656764</v>
      </c>
      <c r="Z3" s="52">
        <f>'k=600'!BB63</f>
        <v>0.2875308043244777</v>
      </c>
      <c r="AA3" s="52">
        <f>'k=600'!BC63</f>
        <v>0.32347215486503739</v>
      </c>
      <c r="AB3" s="52">
        <f>'k=600'!BL63</f>
        <v>0.6383066140405359</v>
      </c>
      <c r="AC3" s="52">
        <f>'k=600'!BM63</f>
        <v>0.70213727544458948</v>
      </c>
      <c r="AD3" s="52">
        <f>'k=600'!BV63</f>
        <v>0</v>
      </c>
      <c r="AE3" s="52">
        <f>'k=600'!BW63</f>
        <v>0</v>
      </c>
      <c r="AF3" s="63">
        <f>'k=800'!X60</f>
        <v>0.29927074900036432</v>
      </c>
      <c r="AG3" s="66">
        <f>'k=800'!Y60</f>
        <v>0.44890612350054648</v>
      </c>
      <c r="AH3" s="52">
        <f>'k=800'!AH60</f>
        <v>0.1592834317360951</v>
      </c>
      <c r="AI3" s="52">
        <f>'k=800'!AI60</f>
        <v>0.19910428967011889</v>
      </c>
      <c r="AJ3" s="52">
        <f>'k=800'!AR60</f>
        <v>0.62336410873068282</v>
      </c>
      <c r="AK3" s="52">
        <f>'k=800'!AS60</f>
        <v>0.72725812685246327</v>
      </c>
      <c r="AL3" s="52">
        <f>'k=800'!BB60</f>
        <v>0</v>
      </c>
      <c r="AM3" s="52">
        <f>'k=800'!BC60</f>
        <v>0</v>
      </c>
      <c r="AN3" s="52">
        <f>'k=800'!BL60</f>
        <v>0</v>
      </c>
      <c r="AO3" s="52">
        <f>'k=800'!BM60</f>
        <v>0</v>
      </c>
      <c r="AP3" s="52">
        <f>'k=800'!BV60</f>
        <v>0</v>
      </c>
      <c r="AQ3" s="52">
        <f>'k=800'!BW60</f>
        <v>0</v>
      </c>
      <c r="AR3" s="63">
        <f>'k=1000'!X60</f>
        <v>0.17973207717509224</v>
      </c>
      <c r="AS3" s="63">
        <f>'k=1000'!Y60</f>
        <v>0.26959811576263837</v>
      </c>
      <c r="AT3" s="52">
        <f>'k=1000'!AH60</f>
        <v>0.26042995647498507</v>
      </c>
      <c r="AU3" s="52">
        <f>'k=1000'!AI60</f>
        <v>0.32553744559373132</v>
      </c>
      <c r="AV3" s="52">
        <f>'k=1000'!AR60</f>
        <v>0</v>
      </c>
      <c r="AW3" s="52">
        <f>'k=1000'!AS60</f>
        <v>0</v>
      </c>
      <c r="AX3" s="52">
        <f>'k=1000'!BB60</f>
        <v>0</v>
      </c>
      <c r="AY3" s="52">
        <f>'k=1000'!BC60</f>
        <v>0</v>
      </c>
      <c r="AZ3" s="52">
        <f>'k=1000'!BL60</f>
        <v>0</v>
      </c>
      <c r="BA3" s="52">
        <f>'k=1000'!BM60</f>
        <v>0</v>
      </c>
      <c r="BB3" s="52">
        <f>'k=1000'!BV60</f>
        <v>0</v>
      </c>
      <c r="BC3" s="52">
        <f>'k=1000'!BW60</f>
        <v>0</v>
      </c>
      <c r="BD3" s="63">
        <v>0</v>
      </c>
      <c r="BE3" s="52">
        <v>0</v>
      </c>
      <c r="BF3" s="52">
        <v>0</v>
      </c>
      <c r="BG3" s="52">
        <v>0</v>
      </c>
      <c r="BH3" s="52">
        <v>0</v>
      </c>
      <c r="BI3" s="52">
        <v>0</v>
      </c>
      <c r="BJ3" s="52">
        <v>0</v>
      </c>
      <c r="BK3" s="52">
        <v>0</v>
      </c>
      <c r="BL3" s="52">
        <v>0</v>
      </c>
      <c r="BM3" s="52">
        <v>0</v>
      </c>
      <c r="BN3" s="52">
        <v>0</v>
      </c>
      <c r="BO3" s="53">
        <v>0</v>
      </c>
    </row>
    <row r="4" spans="1:68" ht="15.75">
      <c r="A4" s="1"/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51">
        <f t="shared" si="1"/>
        <v>38869.15492957746</v>
      </c>
      <c r="H4" s="62">
        <f>'k=400'!X64</f>
        <v>0.4717946047275271</v>
      </c>
      <c r="I4" s="3">
        <f>'k=400'!Y64</f>
        <v>0.70769190709129071</v>
      </c>
      <c r="J4" s="3">
        <f>'k=400'!AH64</f>
        <v>0.88345874379655398</v>
      </c>
      <c r="K4" s="3">
        <f>'k=400'!AI64</f>
        <v>1.1043234297456925</v>
      </c>
      <c r="L4" s="3">
        <f>'k=400'!AR64</f>
        <v>1.1270786286535377</v>
      </c>
      <c r="M4" s="3">
        <f>'k=400'!AS64</f>
        <v>1.3149250667624606</v>
      </c>
      <c r="N4" s="3">
        <f>'k=400'!BB64</f>
        <v>1.2521023433657508</v>
      </c>
      <c r="O4" s="3">
        <f>'k=400'!BC64</f>
        <v>1.4086151362864698</v>
      </c>
      <c r="P4" s="3">
        <f>'k=400'!BL64</f>
        <v>1.3427663311199423</v>
      </c>
      <c r="Q4" s="3">
        <f>'k=400'!BM64</f>
        <v>1.4770429642319365</v>
      </c>
      <c r="R4" s="3">
        <f>'k=400'!BV64</f>
        <v>1.3159136792076065</v>
      </c>
      <c r="S4" s="3">
        <f>'k=400'!BW64</f>
        <v>1.4255731524749071</v>
      </c>
      <c r="T4" s="66">
        <f>'k=600'!X64</f>
        <v>0.80259529042838684</v>
      </c>
      <c r="U4" s="66">
        <f>'k=600'!Y64</f>
        <v>1.2038929356425803</v>
      </c>
      <c r="V4" s="52">
        <f>'k=600'!AH64</f>
        <v>1.258746720853601</v>
      </c>
      <c r="W4" s="52">
        <f>'k=600'!AI64</f>
        <v>1.573433401067001</v>
      </c>
      <c r="X4" s="52">
        <f>'k=600'!AR64</f>
        <v>1.4004213326095114</v>
      </c>
      <c r="Y4" s="52">
        <f>'k=600'!AS64</f>
        <v>1.6338248880444297</v>
      </c>
      <c r="Z4" s="52">
        <f>'k=600'!BB64</f>
        <v>1.297230390917637</v>
      </c>
      <c r="AA4" s="52">
        <f>'k=600'!BC64</f>
        <v>1.4593841897823416</v>
      </c>
      <c r="AB4" s="52">
        <f>'k=600'!BL64</f>
        <v>1.7213880903974306</v>
      </c>
      <c r="AC4" s="52">
        <f>'k=600'!BM64</f>
        <v>1.8935268994371737</v>
      </c>
      <c r="AD4" s="52">
        <f>'k=600'!BV64</f>
        <v>1.6723637279153982</v>
      </c>
      <c r="AE4" s="52">
        <f>'k=600'!BW64</f>
        <v>1.8117273719083482</v>
      </c>
      <c r="AF4" s="63">
        <f>'k=800'!X61</f>
        <v>0.46904493113382351</v>
      </c>
      <c r="AG4" s="66">
        <f>'k=800'!Y61</f>
        <v>0.70356739670073531</v>
      </c>
      <c r="AH4" s="52">
        <f>'k=800'!AH61</f>
        <v>0.77219600618936202</v>
      </c>
      <c r="AI4" s="52">
        <f>'k=800'!AI61</f>
        <v>0.96524500773670252</v>
      </c>
      <c r="AJ4" s="52">
        <f>'k=800'!AR61</f>
        <v>2.0225937548556745</v>
      </c>
      <c r="AK4" s="52">
        <f>'k=800'!AS61</f>
        <v>2.3596927139982871</v>
      </c>
      <c r="AL4" s="52">
        <f>'k=800'!BB61</f>
        <v>1.1039246750025624</v>
      </c>
      <c r="AM4" s="52">
        <f>'k=800'!BC61</f>
        <v>1.2419152593778826</v>
      </c>
      <c r="AN4" s="52">
        <f>'k=800'!BL61</f>
        <v>0</v>
      </c>
      <c r="AO4" s="52">
        <f>'k=800'!BM61</f>
        <v>0</v>
      </c>
      <c r="AP4" s="52">
        <f>'k=800'!BV61</f>
        <v>0</v>
      </c>
      <c r="AQ4" s="52">
        <f>'k=800'!BW61</f>
        <v>0</v>
      </c>
      <c r="AR4" s="63">
        <f>'k=1000'!X61</f>
        <v>0.38660546121703132</v>
      </c>
      <c r="AS4" s="63">
        <f>'k=1000'!Y61</f>
        <v>0.57990819182554698</v>
      </c>
      <c r="AT4" s="52">
        <f>'k=1000'!AH61</f>
        <v>0.60676653275122427</v>
      </c>
      <c r="AU4" s="52">
        <f>'k=1000'!AI61</f>
        <v>0.75845816593903037</v>
      </c>
      <c r="AV4" s="52">
        <f>'k=1000'!AR61</f>
        <v>0.68517249321808449</v>
      </c>
      <c r="AW4" s="52">
        <f>'k=1000'!AS61</f>
        <v>0.79936790875443198</v>
      </c>
      <c r="AX4" s="52">
        <f>'k=1000'!BB61</f>
        <v>0.68506499501405926</v>
      </c>
      <c r="AY4" s="52">
        <f>'k=1000'!BC61</f>
        <v>0.77069811939081678</v>
      </c>
      <c r="AZ4" s="52">
        <f>'k=1000'!BL61</f>
        <v>0.59408885882605289</v>
      </c>
      <c r="BA4" s="52">
        <f>'k=1000'!BM61</f>
        <v>0.65349774470865829</v>
      </c>
      <c r="BB4" s="52">
        <f>'k=1000'!BV61</f>
        <v>0</v>
      </c>
      <c r="BC4" s="52">
        <f>'k=1000'!BW61</f>
        <v>0</v>
      </c>
      <c r="BD4" s="64">
        <f>'k=1200'!X58</f>
        <v>0</v>
      </c>
      <c r="BE4" s="64">
        <f>'k=1200'!Y58</f>
        <v>0</v>
      </c>
      <c r="BF4" s="3">
        <f>'k=1200'!AH58</f>
        <v>0</v>
      </c>
      <c r="BG4" s="3">
        <f>'k=1200'!AI58</f>
        <v>0</v>
      </c>
      <c r="BH4" s="3">
        <f>'k=1200'!AR58</f>
        <v>0</v>
      </c>
      <c r="BI4" s="3">
        <f>'k=1200'!AS58</f>
        <v>0</v>
      </c>
      <c r="BJ4" s="3">
        <f>'k=1200'!BB58</f>
        <v>0</v>
      </c>
      <c r="BK4" s="3">
        <f>'k=1200'!BC58</f>
        <v>0</v>
      </c>
      <c r="BL4" s="3">
        <f>'k=1200'!BL58</f>
        <v>0</v>
      </c>
      <c r="BM4" s="3">
        <f>'k=1200'!BM58</f>
        <v>0</v>
      </c>
      <c r="BN4" s="3">
        <f>'k=1200'!BV58</f>
        <v>0</v>
      </c>
      <c r="BO4" s="3">
        <f>'k=1200'!BW58</f>
        <v>0</v>
      </c>
    </row>
    <row r="5" spans="1:68" ht="15.75">
      <c r="A5" s="1"/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51">
        <f t="shared" si="1"/>
        <v>42446.619718309856</v>
      </c>
      <c r="H5" s="62">
        <f>'k=400'!X65</f>
        <v>0.65967817702051579</v>
      </c>
      <c r="I5" s="3">
        <f>'k=400'!Y65</f>
        <v>0.98951726553077357</v>
      </c>
      <c r="J5" s="3">
        <f>'k=400'!AH65</f>
        <v>1.171743391326096</v>
      </c>
      <c r="K5" s="3">
        <f>'k=400'!AI65</f>
        <v>1.46467923915762</v>
      </c>
      <c r="L5" s="3">
        <f>'k=400'!AR65</f>
        <v>1.5388048941590942</v>
      </c>
      <c r="M5" s="3">
        <f>'k=400'!AS65</f>
        <v>1.7952723765189431</v>
      </c>
      <c r="N5" s="3">
        <f>'k=400'!BB65</f>
        <v>1.6867626780620923</v>
      </c>
      <c r="O5" s="3">
        <f>'k=400'!BC65</f>
        <v>1.897608012819854</v>
      </c>
      <c r="P5" s="3">
        <f>'k=400'!BL65</f>
        <v>1.8029375954219091</v>
      </c>
      <c r="Q5" s="3">
        <f>'k=400'!BM65</f>
        <v>1.9832313549640999</v>
      </c>
      <c r="R5" s="3">
        <f>'k=400'!BV65</f>
        <v>1.9402995651982065</v>
      </c>
      <c r="S5" s="3">
        <f>'k=400'!BW65</f>
        <v>2.1019911956313901</v>
      </c>
      <c r="T5" s="66">
        <f>'k=600'!X65</f>
        <v>0.93343208802729993</v>
      </c>
      <c r="U5" s="66">
        <f>'k=600'!Y65</f>
        <v>1.4001481320409499</v>
      </c>
      <c r="V5" s="52">
        <f>'k=600'!AH65</f>
        <v>1.6284410446739508</v>
      </c>
      <c r="W5" s="52">
        <f>'k=600'!AI65</f>
        <v>2.0355513058424384</v>
      </c>
      <c r="X5" s="52">
        <f>'k=600'!AR65</f>
        <v>2.0531142568014187</v>
      </c>
      <c r="Y5" s="52">
        <f>'k=600'!AS65</f>
        <v>2.3952999662683219</v>
      </c>
      <c r="Z5" s="52">
        <f>'k=600'!BB65</f>
        <v>2.1093656494602624</v>
      </c>
      <c r="AA5" s="52">
        <f>'k=600'!BC65</f>
        <v>2.3730363556427951</v>
      </c>
      <c r="AB5" s="52">
        <f>'k=600'!BL65</f>
        <v>2.0744881029179632</v>
      </c>
      <c r="AC5" s="52">
        <f>'k=600'!BM65</f>
        <v>2.2819369132097593</v>
      </c>
      <c r="AD5" s="52">
        <f>'k=600'!BV65</f>
        <v>2.4140339030010947</v>
      </c>
      <c r="AE5" s="52">
        <f>'k=600'!BW65</f>
        <v>2.6152033949178524</v>
      </c>
      <c r="AF5" s="63">
        <f>'k=800'!X62</f>
        <v>0.84909334355310995</v>
      </c>
      <c r="AG5" s="66">
        <f>'k=800'!Y62</f>
        <v>1.273640015329665</v>
      </c>
      <c r="AH5" s="52">
        <f>'k=800'!AH62</f>
        <v>1.3053166990297309</v>
      </c>
      <c r="AI5" s="52">
        <f>'k=800'!AI62</f>
        <v>1.6316458737871637</v>
      </c>
      <c r="AJ5" s="52">
        <f>'k=800'!AR62</f>
        <v>2.6174424706527506</v>
      </c>
      <c r="AK5" s="52">
        <f>'k=800'!AS62</f>
        <v>3.0536828824282094</v>
      </c>
      <c r="AL5" s="52">
        <f>'k=800'!BB62</f>
        <v>2.0928637078778141</v>
      </c>
      <c r="AM5" s="52">
        <f>'k=800'!BC62</f>
        <v>2.3544716713625409</v>
      </c>
      <c r="AN5" s="52">
        <f>'k=800'!BL62</f>
        <v>1.6796704317827893</v>
      </c>
      <c r="AO5" s="52">
        <f>'k=800'!BM62</f>
        <v>1.8476374749610682</v>
      </c>
      <c r="AP5" s="52">
        <f>'k=800'!BV62</f>
        <v>1.7003801238833278</v>
      </c>
      <c r="AQ5" s="52">
        <f>'k=800'!BW62</f>
        <v>1.8420784675402717</v>
      </c>
      <c r="AR5" s="63">
        <f>'k=1000'!X62</f>
        <v>0.6682206504721323</v>
      </c>
      <c r="AS5" s="63">
        <f>'k=1000'!Y62</f>
        <v>1.0023309757081984</v>
      </c>
      <c r="AT5" s="52">
        <f>'k=1000'!AH62</f>
        <v>1.010074234083139</v>
      </c>
      <c r="AU5" s="52">
        <f>'k=1000'!AI62</f>
        <v>1.262592792603924</v>
      </c>
      <c r="AV5" s="52">
        <f>'k=1000'!AR62</f>
        <v>1.2167301923355409</v>
      </c>
      <c r="AW5" s="52">
        <f>'k=1000'!AS62</f>
        <v>1.4195185577247977</v>
      </c>
      <c r="AX5" s="52">
        <f>'k=1000'!BB62</f>
        <v>1.3017496425727197</v>
      </c>
      <c r="AY5" s="52">
        <f>'k=1000'!BC62</f>
        <v>1.4644683478943099</v>
      </c>
      <c r="AZ5" s="52">
        <f>'k=1000'!BL62</f>
        <v>1.2379642799875981</v>
      </c>
      <c r="BA5" s="52">
        <f>'k=1000'!BM62</f>
        <v>1.3617607079863578</v>
      </c>
      <c r="BB5" s="52">
        <f>'k=1000'!BV62</f>
        <v>1.2195947585721905</v>
      </c>
      <c r="BC5" s="52">
        <f>'k=1000'!BW62</f>
        <v>1.3212276551198729</v>
      </c>
      <c r="BD5" s="64">
        <f>'k=1200'!X59</f>
        <v>0.49245720952153949</v>
      </c>
      <c r="BE5" s="64">
        <f>'k=1200'!Y59</f>
        <v>0.73868581428230917</v>
      </c>
      <c r="BF5" s="3">
        <f>'k=1200'!AH59</f>
        <v>0</v>
      </c>
      <c r="BG5" s="3">
        <f>'k=1200'!AI59</f>
        <v>0</v>
      </c>
      <c r="BH5" s="3">
        <f>'k=1200'!AR59</f>
        <v>0</v>
      </c>
      <c r="BI5" s="3">
        <f>'k=1200'!AS59</f>
        <v>0</v>
      </c>
      <c r="BJ5" s="3">
        <f>'k=1200'!BB59</f>
        <v>0</v>
      </c>
      <c r="BK5" s="3">
        <f>'k=1200'!BC59</f>
        <v>0</v>
      </c>
      <c r="BL5" s="3">
        <f>'k=1200'!BL59</f>
        <v>0</v>
      </c>
      <c r="BM5" s="3">
        <f>'k=1200'!BM59</f>
        <v>0</v>
      </c>
      <c r="BN5" s="3">
        <f>'k=1200'!BV59</f>
        <v>0</v>
      </c>
      <c r="BO5" s="3">
        <f>'k=1200'!BW59</f>
        <v>0</v>
      </c>
    </row>
    <row r="6" spans="1:68" ht="15.75">
      <c r="A6" s="1"/>
      <c r="B6" s="9" t="s">
        <v>56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51">
        <f t="shared" si="1"/>
        <v>46024.084507042258</v>
      </c>
      <c r="H6" s="62">
        <f>'k=400'!X66</f>
        <v>0.78573481067557205</v>
      </c>
      <c r="I6" s="3">
        <f>'k=400'!Y66</f>
        <v>1.178602216013358</v>
      </c>
      <c r="J6" s="3">
        <f>'k=400'!AH66</f>
        <v>1.3892952534942498</v>
      </c>
      <c r="K6" s="3">
        <f>'k=400'!AI66</f>
        <v>1.7366190668678123</v>
      </c>
      <c r="L6" s="3">
        <f>'k=400'!AR66</f>
        <v>1.9115577391550076</v>
      </c>
      <c r="M6" s="3">
        <f>'k=400'!AS66</f>
        <v>2.2301506956808419</v>
      </c>
      <c r="N6" s="3">
        <f>'k=400'!BB66</f>
        <v>2.2178723078669105</v>
      </c>
      <c r="O6" s="3">
        <f>'k=400'!BC66</f>
        <v>2.4951063463502741</v>
      </c>
      <c r="P6" s="3">
        <f>'k=400'!BL66</f>
        <v>2.4985466620360066</v>
      </c>
      <c r="Q6" s="3">
        <f>'k=400'!BM66</f>
        <v>2.7484013282396074</v>
      </c>
      <c r="R6" s="3">
        <f>'k=400'!BV66</f>
        <v>2.6512962898700536</v>
      </c>
      <c r="S6" s="3">
        <f>'k=400'!BW66</f>
        <v>2.872237647359225</v>
      </c>
      <c r="T6" s="66">
        <f>'k=600'!X66</f>
        <v>1.6246629699481632</v>
      </c>
      <c r="U6" s="66">
        <f>'k=600'!Y66</f>
        <v>2.4369944549222446</v>
      </c>
      <c r="V6" s="52">
        <f>'k=600'!AH66</f>
        <v>2.5517353437332204</v>
      </c>
      <c r="W6" s="52">
        <f>'k=600'!AI66</f>
        <v>3.1896691796665255</v>
      </c>
      <c r="X6" s="52">
        <f>'k=600'!AR66</f>
        <v>2.9334915393961802</v>
      </c>
      <c r="Y6" s="52">
        <f>'k=600'!AS66</f>
        <v>3.4224067959622104</v>
      </c>
      <c r="Z6" s="52">
        <f>'k=600'!BB66</f>
        <v>2.8774968267926178</v>
      </c>
      <c r="AA6" s="52">
        <f>'k=600'!BC66</f>
        <v>3.2371839301416951</v>
      </c>
      <c r="AB6" s="52">
        <f>'k=600'!BL66</f>
        <v>3.1249980747904318</v>
      </c>
      <c r="AC6" s="52">
        <f>'k=600'!BM66</f>
        <v>3.4374978822694748</v>
      </c>
      <c r="AD6" s="52">
        <f>'k=600'!BV66</f>
        <v>3.4227386131752469</v>
      </c>
      <c r="AE6" s="52">
        <f>'k=600'!BW66</f>
        <v>3.7079668309398501</v>
      </c>
      <c r="AF6" s="63">
        <f>'k=800'!X63</f>
        <v>1.0872882714745298</v>
      </c>
      <c r="AG6" s="66">
        <f>'k=800'!Y63</f>
        <v>1.630932407211795</v>
      </c>
      <c r="AH6" s="52">
        <f>'k=800'!AH63</f>
        <v>1.7079653045726395</v>
      </c>
      <c r="AI6" s="52">
        <f>'k=800'!AI63</f>
        <v>2.1349566307157994</v>
      </c>
      <c r="AJ6" s="52">
        <f>'k=800'!AR63</f>
        <v>3.2695478512676406</v>
      </c>
      <c r="AK6" s="52">
        <f>'k=800'!AS63</f>
        <v>3.8144724931455807</v>
      </c>
      <c r="AL6" s="52">
        <f>'k=800'!BB63</f>
        <v>3.0651705027346208</v>
      </c>
      <c r="AM6" s="52">
        <f>'k=800'!BC63</f>
        <v>3.4483168155764483</v>
      </c>
      <c r="AN6" s="52">
        <f>'k=800'!BL63</f>
        <v>2.6565489929487507</v>
      </c>
      <c r="AO6" s="52">
        <f>'k=800'!BM63</f>
        <v>2.9222038922436258</v>
      </c>
      <c r="AP6" s="52">
        <f>'k=800'!BV63</f>
        <v>2.5573580768168598</v>
      </c>
      <c r="AQ6" s="52">
        <f>'k=800'!BW63</f>
        <v>2.7704712498849311</v>
      </c>
      <c r="AR6" s="63">
        <f>'k=1000'!X63</f>
        <v>1.139121885728972</v>
      </c>
      <c r="AS6" s="63">
        <f>'k=1000'!Y63</f>
        <v>1.7086828285934583</v>
      </c>
      <c r="AT6" s="52">
        <f>'k=1000'!AH63</f>
        <v>1.7796285555216902</v>
      </c>
      <c r="AU6" s="52">
        <f>'k=1000'!AI63</f>
        <v>2.2245356944021131</v>
      </c>
      <c r="AV6" s="52">
        <f>'k=1000'!AR63</f>
        <v>2.0805236285758206</v>
      </c>
      <c r="AW6" s="52">
        <f>'k=1000'!AS63</f>
        <v>2.4272775666717905</v>
      </c>
      <c r="AX6" s="52">
        <f>'k=1000'!BB63</f>
        <v>2.2289803818467129</v>
      </c>
      <c r="AY6" s="52">
        <f>'k=1000'!BC63</f>
        <v>2.5076029295775517</v>
      </c>
      <c r="AZ6" s="52">
        <f>'k=1000'!BL63</f>
        <v>2.1946783535938486</v>
      </c>
      <c r="BA6" s="52">
        <f>'k=1000'!BM63</f>
        <v>2.4141461889532336</v>
      </c>
      <c r="BB6" s="52">
        <f>'k=1000'!BV63</f>
        <v>2.1666552794624261</v>
      </c>
      <c r="BC6" s="52">
        <f>'k=1000'!BW63</f>
        <v>2.3472098860842947</v>
      </c>
      <c r="BD6" s="64">
        <f>'k=1200'!X60</f>
        <v>0.76891441047411635</v>
      </c>
      <c r="BE6" s="64">
        <f>'k=1200'!Y60</f>
        <v>1.1533716157111744</v>
      </c>
      <c r="BF6" s="3">
        <f>'k=1200'!AH60</f>
        <v>1.2776029384279504</v>
      </c>
      <c r="BG6" s="3">
        <f>'k=1200'!AI60</f>
        <v>1.597003673034938</v>
      </c>
      <c r="BH6" s="3">
        <f>'k=1200'!AR60</f>
        <v>1.5322731873161723</v>
      </c>
      <c r="BI6" s="3">
        <f>'k=1200'!AS60</f>
        <v>1.7876520518688677</v>
      </c>
      <c r="BJ6" s="3">
        <f>'k=1200'!BB60</f>
        <v>1.6351979838831023</v>
      </c>
      <c r="BK6" s="3">
        <f>'k=1200'!BC60</f>
        <v>1.8395977318684902</v>
      </c>
      <c r="BL6" s="3">
        <f>'k=1200'!BL60</f>
        <v>0</v>
      </c>
      <c r="BM6" s="3">
        <f>'k=1200'!BM60</f>
        <v>0</v>
      </c>
      <c r="BN6" s="3">
        <f>'k=1200'!BV60</f>
        <v>0</v>
      </c>
      <c r="BO6" s="3">
        <f>'k=1200'!BW60</f>
        <v>0</v>
      </c>
    </row>
    <row r="7" spans="1:68" ht="15.75">
      <c r="A7" s="1"/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51">
        <f t="shared" si="1"/>
        <v>49601.549295774654</v>
      </c>
      <c r="H7" s="62">
        <f>'k=400'!X67</f>
        <v>0.89047461166420294</v>
      </c>
      <c r="I7" s="3">
        <f>'k=400'!Y67</f>
        <v>1.3357119174963044</v>
      </c>
      <c r="J7" s="3">
        <f>'k=400'!AH67</f>
        <v>1.6180720961262405</v>
      </c>
      <c r="K7" s="3">
        <f>'k=400'!AI67</f>
        <v>2.0225901201578007</v>
      </c>
      <c r="L7" s="3">
        <f>'k=400'!AR67</f>
        <v>2.1819658957315116</v>
      </c>
      <c r="M7" s="3">
        <f>'k=400'!AS67</f>
        <v>2.5456268783534304</v>
      </c>
      <c r="N7" s="3">
        <f>'k=400'!BB67</f>
        <v>2.6953781488293984</v>
      </c>
      <c r="O7" s="3">
        <f>'k=400'!BC67</f>
        <v>3.0323004174330737</v>
      </c>
      <c r="P7" s="3">
        <f>'k=400'!BL67</f>
        <v>3.030364929890621</v>
      </c>
      <c r="Q7" s="3">
        <f>'k=400'!BM67</f>
        <v>3.3334014228796831</v>
      </c>
      <c r="R7" s="3">
        <f>'k=400'!BV67</f>
        <v>3.2483835960791838</v>
      </c>
      <c r="S7" s="3">
        <f>'k=400'!BW67</f>
        <v>3.5190822290857824</v>
      </c>
      <c r="T7" s="66">
        <f>'k=600'!X67</f>
        <v>1.7852148097326941</v>
      </c>
      <c r="U7" s="66">
        <f>'k=600'!Y67</f>
        <v>2.6778222145990416</v>
      </c>
      <c r="V7" s="52">
        <f>'k=600'!AH67</f>
        <v>3.0177085827542616</v>
      </c>
      <c r="W7" s="52">
        <f>'k=600'!AI67</f>
        <v>3.772135728442827</v>
      </c>
      <c r="X7" s="52">
        <f>'k=600'!AR67</f>
        <v>3.8866820907327635</v>
      </c>
      <c r="Y7" s="52">
        <f>'k=600'!AS67</f>
        <v>4.534462439188224</v>
      </c>
      <c r="Z7" s="52">
        <f>'k=600'!BB67</f>
        <v>4.4439515973278167</v>
      </c>
      <c r="AA7" s="52">
        <f>'k=600'!BC67</f>
        <v>4.999445546993794</v>
      </c>
      <c r="AB7" s="52">
        <f>'k=600'!BL67</f>
        <v>4.6702873079686222</v>
      </c>
      <c r="AC7" s="52">
        <f>'k=600'!BM67</f>
        <v>5.1373160387654853</v>
      </c>
      <c r="AD7" s="52">
        <f>'k=600'!BV67</f>
        <v>4.8863021104949853</v>
      </c>
      <c r="AE7" s="52">
        <f>'k=600'!BW67</f>
        <v>5.2934939530362346</v>
      </c>
      <c r="AF7" s="63">
        <f>'k=800'!X64</f>
        <v>1.178446829607837</v>
      </c>
      <c r="AG7" s="66">
        <f>'k=800'!Y64</f>
        <v>1.7676702444117556</v>
      </c>
      <c r="AH7" s="52">
        <f>'k=800'!AH64</f>
        <v>2.1479627787026381</v>
      </c>
      <c r="AI7" s="52">
        <f>'k=800'!AI64</f>
        <v>2.6849534733782972</v>
      </c>
      <c r="AJ7" s="52">
        <f>'k=800'!AR64</f>
        <v>3.9892613077574213</v>
      </c>
      <c r="AK7" s="52">
        <f>'k=800'!AS64</f>
        <v>4.654138192383658</v>
      </c>
      <c r="AL7" s="52">
        <f>'k=800'!BB64</f>
        <v>3.9245204269140999</v>
      </c>
      <c r="AM7" s="52">
        <f>'k=800'!BC64</f>
        <v>4.4150854802783623</v>
      </c>
      <c r="AN7" s="52">
        <f>'k=800'!BL64</f>
        <v>3.8601227368347066</v>
      </c>
      <c r="AO7" s="52">
        <f>'k=800'!BM64</f>
        <v>4.2461350105181772</v>
      </c>
      <c r="AP7" s="52">
        <f>'k=800'!BV64</f>
        <v>4.0217363832561501</v>
      </c>
      <c r="AQ7" s="52">
        <f>'k=800'!BW64</f>
        <v>4.3568810818608288</v>
      </c>
      <c r="AR7" s="63">
        <f>'k=1000'!X64</f>
        <v>1.3828591092796514</v>
      </c>
      <c r="AS7" s="63">
        <f>'k=1000'!Y64</f>
        <v>2.0742886639194769</v>
      </c>
      <c r="AT7" s="52">
        <f>'k=1000'!AH64</f>
        <v>2.3616254208645158</v>
      </c>
      <c r="AU7" s="52">
        <f>'k=1000'!AI64</f>
        <v>2.9520317760806449</v>
      </c>
      <c r="AV7" s="52">
        <f>'k=1000'!AR64</f>
        <v>2.902886409106638</v>
      </c>
      <c r="AW7" s="52">
        <f>'k=1000'!AS64</f>
        <v>3.386700810624411</v>
      </c>
      <c r="AX7" s="52">
        <f>'k=1000'!BB64</f>
        <v>3.2574559504947347</v>
      </c>
      <c r="AY7" s="52">
        <f>'k=1000'!BC64</f>
        <v>3.6646379443065764</v>
      </c>
      <c r="AZ7" s="52">
        <f>'k=1000'!BL64</f>
        <v>3.4202051795226502</v>
      </c>
      <c r="BA7" s="52">
        <f>'k=1000'!BM64</f>
        <v>3.7622256974749151</v>
      </c>
      <c r="BB7" s="52">
        <f>'k=1000'!BV64</f>
        <v>3.4710647805262607</v>
      </c>
      <c r="BC7" s="52">
        <f>'k=1000'!BW64</f>
        <v>3.7603201789034491</v>
      </c>
      <c r="BD7" s="64">
        <f>'k=1200'!X61</f>
        <v>1.1963085871948289</v>
      </c>
      <c r="BE7" s="64">
        <f>'k=1200'!Y61</f>
        <v>1.7944628807922434</v>
      </c>
      <c r="BF7" s="3">
        <f>'k=1200'!AH61</f>
        <v>1.8831901186145426</v>
      </c>
      <c r="BG7" s="3">
        <f>'k=1200'!AI61</f>
        <v>2.3539876482681783</v>
      </c>
      <c r="BH7" s="3">
        <f>'k=1200'!AR61</f>
        <v>2.2173556107355097</v>
      </c>
      <c r="BI7" s="3">
        <f>'k=1200'!AS61</f>
        <v>2.5869148791914283</v>
      </c>
      <c r="BJ7" s="3">
        <f>'k=1200'!BB61</f>
        <v>2.4987268716014057</v>
      </c>
      <c r="BK7" s="3">
        <f>'k=1200'!BC61</f>
        <v>2.8110677305515814</v>
      </c>
      <c r="BL7" s="3">
        <f>'k=1200'!BL61</f>
        <v>2.6257531658900701</v>
      </c>
      <c r="BM7" s="3">
        <f>'k=1200'!BM61</f>
        <v>2.8883284824790771</v>
      </c>
      <c r="BN7" s="3">
        <f>'k=1200'!BV61</f>
        <v>2.6103344199328546</v>
      </c>
      <c r="BO7" s="3">
        <f>'k=1200'!BW61</f>
        <v>2.8278622882605924</v>
      </c>
    </row>
    <row r="8" spans="1:68" ht="15.75">
      <c r="A8" s="1"/>
      <c r="B8" s="9" t="s">
        <v>57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51">
        <f t="shared" si="1"/>
        <v>53179.014084507042</v>
      </c>
      <c r="H8" s="62">
        <f>'k=400'!X68</f>
        <v>1.1618828108327259</v>
      </c>
      <c r="I8" s="3">
        <f>'k=400'!Y68</f>
        <v>1.7428242162490888</v>
      </c>
      <c r="J8" s="3">
        <f>'k=400'!AH68</f>
        <v>1.92789182991732</v>
      </c>
      <c r="K8" s="3">
        <f>'k=400'!AI68</f>
        <v>2.4098647873966499</v>
      </c>
      <c r="L8" s="3">
        <f>'k=400'!AR68</f>
        <v>2.7301236744749762</v>
      </c>
      <c r="M8" s="3">
        <f>'k=400'!AS68</f>
        <v>3.1851442868874718</v>
      </c>
      <c r="N8" s="3">
        <f>'k=400'!BB68</f>
        <v>3.2975685137542774</v>
      </c>
      <c r="O8" s="3">
        <f>'k=400'!BC68</f>
        <v>3.7097645779735617</v>
      </c>
      <c r="P8" s="3">
        <f>'k=400'!BL68</f>
        <v>3.7500784452529636</v>
      </c>
      <c r="Q8" s="3">
        <f>'k=400'!BM68</f>
        <v>4.1250862897782596</v>
      </c>
      <c r="R8" s="3">
        <f>'k=400'!BV68</f>
        <v>4.0898956299272404</v>
      </c>
      <c r="S8" s="3">
        <f>'k=400'!BW68</f>
        <v>4.4307202657545108</v>
      </c>
      <c r="T8" s="66">
        <f>'k=600'!X68</f>
        <v>2.0795516779341012</v>
      </c>
      <c r="U8" s="66">
        <f>'k=600'!Y68</f>
        <v>3.1193275169011523</v>
      </c>
      <c r="V8" s="52">
        <f>'k=600'!AH68</f>
        <v>3.4288853324388997</v>
      </c>
      <c r="W8" s="52">
        <f>'k=600'!AI68</f>
        <v>4.2861066655486244</v>
      </c>
      <c r="X8" s="52">
        <f>'k=600'!AR68</f>
        <v>4.5368460587293553</v>
      </c>
      <c r="Y8" s="52">
        <f>'k=600'!AS68</f>
        <v>5.2929870685175819</v>
      </c>
      <c r="Z8" s="52">
        <f>'k=600'!BB68</f>
        <v>5.2235507440119777</v>
      </c>
      <c r="AA8" s="52">
        <f>'k=600'!BC68</f>
        <v>5.8764945870134753</v>
      </c>
      <c r="AB8" s="52">
        <f>'k=600'!BL68</f>
        <v>5.7241432087730848</v>
      </c>
      <c r="AC8" s="52">
        <f>'k=600'!BM68</f>
        <v>6.2965575296503937</v>
      </c>
      <c r="AD8" s="52">
        <f>'k=600'!BV68</f>
        <v>6.0962313376167288</v>
      </c>
      <c r="AE8" s="52">
        <f>'k=600'!BW68</f>
        <v>6.6042506157514564</v>
      </c>
      <c r="AF8" s="63">
        <f>'k=800'!X65</f>
        <v>1.5168344130014786</v>
      </c>
      <c r="AG8" s="66">
        <f>'k=800'!Y65</f>
        <v>2.2752516195022179</v>
      </c>
      <c r="AH8" s="52">
        <f>'k=800'!AH65</f>
        <v>3.0064057943066831</v>
      </c>
      <c r="AI8" s="52">
        <f>'k=800'!AI65</f>
        <v>3.758007242883354</v>
      </c>
      <c r="AJ8" s="52">
        <f>'k=800'!AR65</f>
        <v>4.8786779425459486</v>
      </c>
      <c r="AK8" s="52">
        <f>'k=800'!AS65</f>
        <v>5.6917909329702727</v>
      </c>
      <c r="AL8" s="52">
        <f>'k=800'!BB65</f>
        <v>5.6697017741017133</v>
      </c>
      <c r="AM8" s="52">
        <f>'k=800'!BC65</f>
        <v>6.3784144958644271</v>
      </c>
      <c r="AN8" s="52">
        <f>'k=800'!BL65</f>
        <v>5.1477802888803446</v>
      </c>
      <c r="AO8" s="52">
        <f>'k=800'!BM65</f>
        <v>5.6625583177683803</v>
      </c>
      <c r="AP8" s="52">
        <f>'k=800'!BV65</f>
        <v>5.438755543774219</v>
      </c>
      <c r="AQ8" s="52">
        <f>'k=800'!BW65</f>
        <v>5.8919851724220713</v>
      </c>
      <c r="AR8" s="63">
        <f>'k=1000'!X65</f>
        <v>1.4868326240021934</v>
      </c>
      <c r="AS8" s="63">
        <f>'k=1000'!Y65</f>
        <v>2.23024893600329</v>
      </c>
      <c r="AT8" s="52">
        <f>'k=1000'!AH65</f>
        <v>2.5223091117136183</v>
      </c>
      <c r="AU8" s="52">
        <f>'k=1000'!AI65</f>
        <v>3.1528863896420227</v>
      </c>
      <c r="AV8" s="52">
        <f>'k=1000'!AR65</f>
        <v>3.8814359953030433</v>
      </c>
      <c r="AW8" s="52">
        <f>'k=1000'!AS65</f>
        <v>4.5283419945202175</v>
      </c>
      <c r="AX8" s="52">
        <f>'k=1000'!BB65</f>
        <v>4.5151614236328017</v>
      </c>
      <c r="AY8" s="52">
        <f>'k=1000'!BC65</f>
        <v>5.0795566015869023</v>
      </c>
      <c r="AZ8" s="52">
        <f>'k=1000'!BL65</f>
        <v>4.905024757813881</v>
      </c>
      <c r="BA8" s="52">
        <f>'k=1000'!BM65</f>
        <v>5.3955272335952689</v>
      </c>
      <c r="BB8" s="52">
        <f>'k=1000'!BV65</f>
        <v>4.8436371335756485</v>
      </c>
      <c r="BC8" s="52">
        <f>'k=1000'!BW65</f>
        <v>5.2472735613736186</v>
      </c>
      <c r="BD8" s="64">
        <f>'k=1200'!X62</f>
        <v>1.7710014207886502</v>
      </c>
      <c r="BE8" s="64">
        <f>'k=1200'!Y62</f>
        <v>2.6565021311829753</v>
      </c>
      <c r="BF8" s="3">
        <f>'k=1200'!AH62</f>
        <v>2.792487982040579</v>
      </c>
      <c r="BG8" s="3">
        <f>'k=1200'!AI62</f>
        <v>3.4906099775507236</v>
      </c>
      <c r="BH8" s="3">
        <f>'k=1200'!AR62</f>
        <v>3.2758037057289227</v>
      </c>
      <c r="BI8" s="3">
        <f>'k=1200'!AS62</f>
        <v>3.8217709900170762</v>
      </c>
      <c r="BJ8" s="3">
        <f>'k=1200'!BB62</f>
        <v>3.410044844223735</v>
      </c>
      <c r="BK8" s="3">
        <f>'k=1200'!BC62</f>
        <v>3.8363004497517021</v>
      </c>
      <c r="BL8" s="3">
        <f>'k=1200'!BL62</f>
        <v>3.4947699931987293</v>
      </c>
      <c r="BM8" s="3">
        <f>'k=1200'!BM62</f>
        <v>3.8442469925186016</v>
      </c>
      <c r="BN8" s="3">
        <f>'k=1200'!BV62</f>
        <v>3.61544098475495</v>
      </c>
      <c r="BO8" s="3">
        <f>'k=1200'!BW62</f>
        <v>3.916727733484529</v>
      </c>
    </row>
    <row r="9" spans="1:68" ht="15.75">
      <c r="A9" s="1"/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51">
        <f t="shared" si="1"/>
        <v>56756.478873239437</v>
      </c>
      <c r="H9" s="62">
        <f>'k=400'!X69</f>
        <v>1.4357295392325891</v>
      </c>
      <c r="I9" s="3">
        <f>'k=400'!Y69</f>
        <v>2.1535943088488838</v>
      </c>
      <c r="J9" s="3">
        <f>'k=400'!AH69</f>
        <v>2.3776441983899783</v>
      </c>
      <c r="K9" s="3">
        <f>'k=400'!AI69</f>
        <v>2.9720552479874724</v>
      </c>
      <c r="L9" s="3">
        <f>'k=400'!AR69</f>
        <v>3.0727957636635166</v>
      </c>
      <c r="M9" s="3">
        <f>'k=400'!AS69</f>
        <v>3.5849283909407692</v>
      </c>
      <c r="N9" s="3">
        <f>'k=400'!BB69</f>
        <v>3.601744345888652</v>
      </c>
      <c r="O9" s="3">
        <f>'k=400'!BC69</f>
        <v>4.0519623891247338</v>
      </c>
      <c r="P9" s="3">
        <f>'k=400'!BL69</f>
        <v>4.2963732265390053</v>
      </c>
      <c r="Q9" s="3">
        <f>'k=400'!BM69</f>
        <v>4.7260105491929059</v>
      </c>
      <c r="R9" s="3">
        <f>'k=400'!BV69</f>
        <v>4.1994557559676053</v>
      </c>
      <c r="S9" s="3">
        <f>'k=400'!BW69</f>
        <v>4.5494104022982391</v>
      </c>
      <c r="T9" s="66">
        <f>'k=600'!X69</f>
        <v>2.3143492053099948</v>
      </c>
      <c r="U9" s="66">
        <f>'k=600'!Y69</f>
        <v>3.4715238079649917</v>
      </c>
      <c r="V9" s="52">
        <f>'k=600'!AH69</f>
        <v>4.0741852756528187</v>
      </c>
      <c r="W9" s="52">
        <f>'k=600'!AI69</f>
        <v>5.0927315945660236</v>
      </c>
      <c r="X9" s="52">
        <f>'k=600'!AR69</f>
        <v>5.104277830800612</v>
      </c>
      <c r="Y9" s="52">
        <f>'k=600'!AS69</f>
        <v>5.9549908026007135</v>
      </c>
      <c r="Z9" s="52">
        <f>'k=600'!BB69</f>
        <v>5.350046780395564</v>
      </c>
      <c r="AA9" s="52">
        <f>'k=600'!BC69</f>
        <v>6.0188026279450106</v>
      </c>
      <c r="AB9" s="52">
        <f>'k=600'!BL69</f>
        <v>6.4836353589193871</v>
      </c>
      <c r="AC9" s="52">
        <f>'k=600'!BM69</f>
        <v>7.1319988948113267</v>
      </c>
      <c r="AD9" s="52">
        <f>'k=600'!BV69</f>
        <v>6.972747897624509</v>
      </c>
      <c r="AE9" s="52">
        <f>'k=600'!BW69</f>
        <v>7.5538102224265513</v>
      </c>
      <c r="AF9" s="63">
        <f>'k=800'!X66</f>
        <v>1.9021503524766752</v>
      </c>
      <c r="AG9" s="66">
        <f>'k=800'!Y66</f>
        <v>2.8532255287150128</v>
      </c>
      <c r="AH9" s="52">
        <f>'k=800'!AH66</f>
        <v>3.2754631640953358</v>
      </c>
      <c r="AI9" s="52">
        <f>'k=800'!AI66</f>
        <v>4.0943289551191695</v>
      </c>
      <c r="AJ9" s="52">
        <f>'k=800'!AR66</f>
        <v>4.0693437707458777</v>
      </c>
      <c r="AK9" s="52">
        <f>'k=800'!AS66</f>
        <v>4.747567732536857</v>
      </c>
      <c r="AL9" s="52">
        <f>'k=800'!BB66</f>
        <v>6.2064610906178022</v>
      </c>
      <c r="AM9" s="52">
        <f>'k=800'!BC66</f>
        <v>6.9822687269450272</v>
      </c>
      <c r="AN9" s="52">
        <f>'k=800'!BL66</f>
        <v>6.6492081069366993</v>
      </c>
      <c r="AO9" s="52">
        <f>'k=800'!BM66</f>
        <v>7.3141289176303692</v>
      </c>
      <c r="AP9" s="52">
        <f>'k=800'!BV66</f>
        <v>6.9178401790948216</v>
      </c>
      <c r="AQ9" s="52">
        <f>'k=800'!BW66</f>
        <v>7.4943268606860567</v>
      </c>
      <c r="AR9" s="63">
        <f>'k=1000'!X66</f>
        <v>2.8573262548627296</v>
      </c>
      <c r="AS9" s="63">
        <f>'k=1000'!Y66</f>
        <v>4.285989382294094</v>
      </c>
      <c r="AT9" s="52">
        <f>'k=1000'!AH66</f>
        <v>3.6354899885992373</v>
      </c>
      <c r="AU9" s="52">
        <f>'k=1000'!AI66</f>
        <v>4.5443624857490468</v>
      </c>
      <c r="AV9" s="52">
        <f>'k=1000'!AR66</f>
        <v>5.5884820832376807</v>
      </c>
      <c r="AW9" s="52">
        <f>'k=1000'!AS66</f>
        <v>6.5198957637772939</v>
      </c>
      <c r="AX9" s="52">
        <f>'k=1000'!BB66</f>
        <v>6.2425930298414789</v>
      </c>
      <c r="AY9" s="52">
        <f>'k=1000'!BC66</f>
        <v>7.0229171585716639</v>
      </c>
      <c r="AZ9" s="52">
        <f>'k=1000'!BL66</f>
        <v>6.6391510336077673</v>
      </c>
      <c r="BA9" s="52">
        <f>'k=1000'!BM66</f>
        <v>7.3030661369685443</v>
      </c>
      <c r="BB9" s="52">
        <f>'k=1000'!BV66</f>
        <v>6.9050640122710947</v>
      </c>
      <c r="BC9" s="52">
        <f>'k=1000'!BW66</f>
        <v>7.4804860132936861</v>
      </c>
      <c r="BD9" s="64">
        <f>'k=1200'!X63</f>
        <v>1.7250489148880703</v>
      </c>
      <c r="BE9" s="64">
        <f>'k=1200'!Y63</f>
        <v>2.5875733723321055</v>
      </c>
      <c r="BF9" s="3">
        <f>'k=1200'!AH63</f>
        <v>3.3540825781792907</v>
      </c>
      <c r="BG9" s="3">
        <f>'k=1200'!AI63</f>
        <v>4.1926032227241139</v>
      </c>
      <c r="BH9" s="3">
        <f>'k=1200'!AR63</f>
        <v>4.3636799304321441</v>
      </c>
      <c r="BI9" s="3">
        <f>'k=1200'!AS63</f>
        <v>5.090959918837501</v>
      </c>
      <c r="BJ9" s="3">
        <f>'k=1200'!BB63</f>
        <v>5.0067739773635571</v>
      </c>
      <c r="BK9" s="3">
        <f>'k=1200'!BC63</f>
        <v>5.6326207245340019</v>
      </c>
      <c r="BL9" s="3">
        <f>'k=1200'!BL63</f>
        <v>5.171443386588761</v>
      </c>
      <c r="BM9" s="3">
        <f>'k=1200'!BM63</f>
        <v>5.688587725247638</v>
      </c>
      <c r="BN9" s="3">
        <f>'k=1200'!BV63</f>
        <v>4.7659731194824468</v>
      </c>
      <c r="BO9" s="3">
        <f>'k=1200'!BW63</f>
        <v>5.1631375461059843</v>
      </c>
    </row>
    <row r="10" spans="1:68" ht="15.75">
      <c r="A10" s="1"/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51">
        <f t="shared" si="1"/>
        <v>60333.94366197184</v>
      </c>
      <c r="H10" s="62">
        <f>'k=400'!X70</f>
        <v>1.5157695837472449</v>
      </c>
      <c r="I10" s="3">
        <f>'k=400'!Y70</f>
        <v>2.2736543756208674</v>
      </c>
      <c r="J10" s="3">
        <f>'k=400'!AH70</f>
        <v>2.8447231682672678</v>
      </c>
      <c r="K10" s="3">
        <f>'k=400'!AI70</f>
        <v>3.5559039603340845</v>
      </c>
      <c r="L10" s="3">
        <f>'k=400'!AR70</f>
        <v>3.4520314721854972</v>
      </c>
      <c r="M10" s="3">
        <f>'k=400'!AS70</f>
        <v>4.0273700508830803</v>
      </c>
      <c r="N10" s="3">
        <f>'k=400'!BB70</f>
        <v>4.0444793750640358</v>
      </c>
      <c r="O10" s="3">
        <f>'k=400'!BC70</f>
        <v>4.5500392969470402</v>
      </c>
      <c r="P10" s="3">
        <f>'k=400'!BL70</f>
        <v>4.3329843241416999</v>
      </c>
      <c r="Q10" s="3">
        <f>'k=400'!BM70</f>
        <v>4.7662827565558699</v>
      </c>
      <c r="R10" s="3">
        <f>'k=400'!BV70</f>
        <v>4.3743212921418086</v>
      </c>
      <c r="S10" s="3">
        <f>'k=400'!BW70</f>
        <v>4.738848066486959</v>
      </c>
      <c r="T10" s="66">
        <f>'k=600'!X70</f>
        <v>2.3082483462547003</v>
      </c>
      <c r="U10" s="66">
        <f>'k=600'!Y70</f>
        <v>3.4623725193820505</v>
      </c>
      <c r="V10" s="52">
        <f>'k=600'!AH70</f>
        <v>3.9312481860344666</v>
      </c>
      <c r="W10" s="52">
        <f>'k=600'!AI70</f>
        <v>4.9140602325430827</v>
      </c>
      <c r="X10" s="52">
        <f>'k=600'!AR70</f>
        <v>5.1693191726015693</v>
      </c>
      <c r="Y10" s="52">
        <f>'k=600'!AS70</f>
        <v>6.0308723680351637</v>
      </c>
      <c r="Z10" s="52">
        <f>'k=600'!BB70</f>
        <v>5.9009566459495719</v>
      </c>
      <c r="AA10" s="52">
        <f>'k=600'!BC70</f>
        <v>6.6385762266932691</v>
      </c>
      <c r="AB10" s="52">
        <f>'k=600'!BL70</f>
        <v>6.5722303594657987</v>
      </c>
      <c r="AC10" s="52">
        <f>'k=600'!BM70</f>
        <v>7.2294533954123787</v>
      </c>
      <c r="AD10" s="52">
        <f>'k=600'!BV70</f>
        <v>7.2909746228228265</v>
      </c>
      <c r="AE10" s="52">
        <f>'k=600'!BW70</f>
        <v>7.8985558413913957</v>
      </c>
      <c r="AF10" s="63">
        <f>'k=800'!X67</f>
        <v>2.5420857735860922</v>
      </c>
      <c r="AG10" s="66">
        <f>'k=800'!Y67</f>
        <v>3.8131286603791383</v>
      </c>
      <c r="AH10" s="52">
        <f>'k=800'!AH67</f>
        <v>4.2718645811542757</v>
      </c>
      <c r="AI10" s="52">
        <f>'k=800'!AI67</f>
        <v>5.3398307264428446</v>
      </c>
      <c r="AJ10" s="52">
        <f>'k=800'!AR67</f>
        <v>5.159629933918418</v>
      </c>
      <c r="AK10" s="52">
        <f>'k=800'!AS67</f>
        <v>6.0195682562381538</v>
      </c>
      <c r="AL10" s="52">
        <f>'k=800'!BB67</f>
        <v>5.7053280987814752</v>
      </c>
      <c r="AM10" s="52">
        <f>'k=800'!BC67</f>
        <v>6.41849411112916</v>
      </c>
      <c r="AN10" s="52">
        <f>'k=800'!BL67</f>
        <v>6.6326123530104777</v>
      </c>
      <c r="AO10" s="52">
        <f>'k=800'!BM67</f>
        <v>7.295873588311526</v>
      </c>
      <c r="AP10" s="52">
        <f>'k=800'!BV67</f>
        <v>6.9602513758975899</v>
      </c>
      <c r="AQ10" s="52">
        <f>'k=800'!BW67</f>
        <v>7.5402723238890559</v>
      </c>
      <c r="AR10" s="63">
        <f>'k=1000'!X67</f>
        <v>2.2243422239540172</v>
      </c>
      <c r="AS10" s="63">
        <f>'k=1000'!Y67</f>
        <v>3.3365133359310257</v>
      </c>
      <c r="AT10" s="52">
        <f>'k=1000'!AH67</f>
        <v>3.6166299001031867</v>
      </c>
      <c r="AU10" s="52">
        <f>'k=1000'!AI67</f>
        <v>4.5207873751289833</v>
      </c>
      <c r="AV10" s="52">
        <f>'k=1000'!AR67</f>
        <v>4.4577029805020576</v>
      </c>
      <c r="AW10" s="52">
        <f>'k=1000'!AS67</f>
        <v>5.2006534772524002</v>
      </c>
      <c r="AX10" s="52">
        <f>'k=1000'!BB67</f>
        <v>7.6002571808009893</v>
      </c>
      <c r="AY10" s="52">
        <f>'k=1000'!BC67</f>
        <v>8.5502893284011119</v>
      </c>
      <c r="AZ10" s="52">
        <f>'k=1000'!BL67</f>
        <v>7.8544695143482492</v>
      </c>
      <c r="BA10" s="52">
        <f>'k=1000'!BM67</f>
        <v>8.6399164657830738</v>
      </c>
      <c r="BB10" s="52">
        <f>'k=1000'!BV67</f>
        <v>8.3676562641493533</v>
      </c>
      <c r="BC10" s="52">
        <f>'k=1000'!BW67</f>
        <v>9.0649609528284678</v>
      </c>
      <c r="BD10" s="64">
        <f>'k=1200'!X64</f>
        <v>1.9710781873744181</v>
      </c>
      <c r="BE10" s="64">
        <f>'k=1200'!Y64</f>
        <v>2.9566172810616274</v>
      </c>
      <c r="BF10" s="3">
        <f>'k=1200'!AH64</f>
        <v>3.1468411486163763</v>
      </c>
      <c r="BG10" s="3">
        <f>'k=1200'!AI64</f>
        <v>3.93355143577047</v>
      </c>
      <c r="BH10" s="3">
        <f>'k=1200'!AR64</f>
        <v>4.0925265922939955</v>
      </c>
      <c r="BI10" s="3">
        <f>'k=1200'!AS64</f>
        <v>4.7746143576763274</v>
      </c>
      <c r="BJ10" s="3">
        <f>'k=1200'!BB64</f>
        <v>5.9982757673634293</v>
      </c>
      <c r="BK10" s="3">
        <f>'k=1200'!BC64</f>
        <v>6.7480602382838581</v>
      </c>
      <c r="BL10" s="3">
        <f>'k=1200'!BL64</f>
        <v>7.0069861707305972</v>
      </c>
      <c r="BM10" s="3">
        <f>'k=1200'!BM64</f>
        <v>7.7076847878036565</v>
      </c>
      <c r="BN10" s="3">
        <f>'k=1200'!BV64</f>
        <v>7.2458780931705613</v>
      </c>
      <c r="BO10" s="3">
        <f>'k=1200'!BW64</f>
        <v>7.849701267601441</v>
      </c>
    </row>
    <row r="11" spans="1:68" ht="15.75">
      <c r="A11" s="1"/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51">
        <f t="shared" si="1"/>
        <v>63911.408450704221</v>
      </c>
      <c r="H11" s="62">
        <f>'k=400'!X71</f>
        <v>1.7164199568126755</v>
      </c>
      <c r="I11" s="3">
        <f>'k=400'!Y71</f>
        <v>2.5746299352190132</v>
      </c>
      <c r="J11" s="3">
        <f>'k=400'!AH71</f>
        <v>3.0998979486262241</v>
      </c>
      <c r="K11" s="3">
        <f>'k=400'!AI71</f>
        <v>3.87487243578278</v>
      </c>
      <c r="L11" s="3">
        <f>'k=400'!AR71</f>
        <v>4.0244639371053346</v>
      </c>
      <c r="M11" s="3">
        <f>'k=400'!AS71</f>
        <v>4.6952079266228903</v>
      </c>
      <c r="N11" s="3">
        <f>'k=400'!BB71</f>
        <v>4.6342944319229247</v>
      </c>
      <c r="O11" s="3">
        <f>'k=400'!BC71</f>
        <v>5.2135812359132903</v>
      </c>
      <c r="P11" s="3">
        <f>'k=400'!BL71</f>
        <v>4.5014641108688203</v>
      </c>
      <c r="Q11" s="3">
        <f>'k=400'!BM71</f>
        <v>4.9516105219557023</v>
      </c>
      <c r="R11" s="3">
        <f>'k=400'!BV71</f>
        <v>5.0364119748645919</v>
      </c>
      <c r="S11" s="3">
        <f>'k=400'!BW71</f>
        <v>5.456112972769974</v>
      </c>
      <c r="T11" s="66">
        <f>'k=600'!X71</f>
        <v>2.4139241902899125</v>
      </c>
      <c r="U11" s="66">
        <f>'k=600'!Y71</f>
        <v>3.6208862854348691</v>
      </c>
      <c r="V11" s="52">
        <f>'k=600'!AH71</f>
        <v>4.1942125094601588</v>
      </c>
      <c r="W11" s="52">
        <f>'k=600'!AI71</f>
        <v>5.2427656368251991</v>
      </c>
      <c r="X11" s="52">
        <f>'k=600'!AR71</f>
        <v>5.7150998761582876</v>
      </c>
      <c r="Y11" s="52">
        <f>'k=600'!AS71</f>
        <v>6.6676165221846695</v>
      </c>
      <c r="Z11" s="52">
        <f>'k=600'!BB71</f>
        <v>6.5873087600284874</v>
      </c>
      <c r="AA11" s="52">
        <f>'k=600'!BC71</f>
        <v>7.410722355032048</v>
      </c>
      <c r="AB11" s="52">
        <f>'k=600'!BL71</f>
        <v>7.2061103101565482</v>
      </c>
      <c r="AC11" s="52">
        <f>'k=600'!BM71</f>
        <v>7.9267213411722022</v>
      </c>
      <c r="AD11" s="52">
        <f>'k=600'!BV71</f>
        <v>7.6831547517144108</v>
      </c>
      <c r="AE11" s="52">
        <f>'k=600'!BW71</f>
        <v>8.3234176476906114</v>
      </c>
      <c r="AF11" s="63">
        <f>'k=800'!X68</f>
        <v>2.5401476587695013</v>
      </c>
      <c r="AG11" s="66">
        <f>'k=800'!Y68</f>
        <v>3.810221488154252</v>
      </c>
      <c r="AH11" s="52">
        <f>'k=800'!AH68</f>
        <v>4.2796163537941858</v>
      </c>
      <c r="AI11" s="52">
        <f>'k=800'!AI68</f>
        <v>5.3495204422427323</v>
      </c>
      <c r="AJ11" s="52">
        <f>'k=800'!AR68</f>
        <v>5.8933514367695246</v>
      </c>
      <c r="AK11" s="52">
        <f>'k=800'!AS68</f>
        <v>6.8755766762311108</v>
      </c>
      <c r="AL11" s="52">
        <f>'k=800'!BB68</f>
        <v>6.889147727595045</v>
      </c>
      <c r="AM11" s="52">
        <f>'k=800'!BC68</f>
        <v>7.7502911935444256</v>
      </c>
      <c r="AN11" s="52">
        <f>'k=800'!BL68</f>
        <v>6.8265673200868431</v>
      </c>
      <c r="AO11" s="52">
        <f>'k=800'!BM68</f>
        <v>7.5092240520955276</v>
      </c>
      <c r="AP11" s="52">
        <f>'k=800'!BV68</f>
        <v>7.8632305692817539</v>
      </c>
      <c r="AQ11" s="52">
        <f>'k=800'!BW68</f>
        <v>8.5184997833885667</v>
      </c>
      <c r="AR11" s="63">
        <f>'k=1000'!X68</f>
        <v>2.897254023444229</v>
      </c>
      <c r="AS11" s="63">
        <f>'k=1000'!Y68</f>
        <v>4.3458810351663431</v>
      </c>
      <c r="AT11" s="52">
        <f>'k=1000'!AH68</f>
        <v>4.8744679948933394</v>
      </c>
      <c r="AU11" s="52">
        <f>'k=1000'!AI68</f>
        <v>6.0930849936166744</v>
      </c>
      <c r="AV11" s="52">
        <f>'k=1000'!AR68</f>
        <v>5.7138642182352726</v>
      </c>
      <c r="AW11" s="52">
        <f>'k=1000'!AS68</f>
        <v>6.6661749212744841</v>
      </c>
      <c r="AX11" s="52">
        <f>'k=1000'!BB68</f>
        <v>5.8710341963150423</v>
      </c>
      <c r="AY11" s="52">
        <f>'k=1000'!BC68</f>
        <v>6.6049134708544228</v>
      </c>
      <c r="AZ11" s="52">
        <f>'k=1000'!BL68</f>
        <v>8.5411206913397955</v>
      </c>
      <c r="BA11" s="52">
        <f>'k=1000'!BM68</f>
        <v>9.3952327604737746</v>
      </c>
      <c r="BB11" s="52">
        <f>'k=1000'!BV68</f>
        <v>8.6466271614090662</v>
      </c>
      <c r="BC11" s="52">
        <f>'k=1000'!BW68</f>
        <v>9.3671794248598221</v>
      </c>
      <c r="BD11" s="64">
        <f>'k=1200'!X65</f>
        <v>2.49639423416567</v>
      </c>
      <c r="BE11" s="64">
        <f>'k=1200'!Y65</f>
        <v>3.7445913512485047</v>
      </c>
      <c r="BF11" s="3">
        <f>'k=1200'!AH65</f>
        <v>4.0167019534517259</v>
      </c>
      <c r="BG11" s="3">
        <f>'k=1200'!AI65</f>
        <v>5.0208774418146573</v>
      </c>
      <c r="BH11" s="3">
        <f>'k=1200'!AR65</f>
        <v>4.9000923819633817</v>
      </c>
      <c r="BI11" s="3">
        <f>'k=1200'!AS65</f>
        <v>5.7167744456239449</v>
      </c>
      <c r="BJ11" s="3">
        <f>'k=1200'!BB65</f>
        <v>5.661027020186145</v>
      </c>
      <c r="BK11" s="3">
        <f>'k=1200'!BC65</f>
        <v>6.3686553977094125</v>
      </c>
      <c r="BL11" s="3">
        <f>'k=1200'!BL65</f>
        <v>7.9128430375122294</v>
      </c>
      <c r="BM11" s="3">
        <f>'k=1200'!BM65</f>
        <v>8.7041273412634528</v>
      </c>
      <c r="BN11" s="3">
        <f>'k=1200'!BV65</f>
        <v>8.827174252935043</v>
      </c>
      <c r="BO11" s="3">
        <f>'k=1200'!BW65</f>
        <v>9.5627721073462961</v>
      </c>
    </row>
    <row r="12" spans="1:68" ht="15.75">
      <c r="A12" s="1"/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51">
        <f t="shared" si="1"/>
        <v>67488.873239436623</v>
      </c>
      <c r="H12" s="62">
        <f>'k=400'!X72</f>
        <v>1.8182077351568995</v>
      </c>
      <c r="I12" s="3">
        <f>'k=400'!Y72</f>
        <v>2.727311602735349</v>
      </c>
      <c r="J12" s="3">
        <f>'k=400'!AH72</f>
        <v>3.2716716259632488</v>
      </c>
      <c r="K12" s="3">
        <f>'k=400'!AI72</f>
        <v>4.0895895324540614</v>
      </c>
      <c r="L12" s="3">
        <f>'k=400'!AR72</f>
        <v>3.9155304586214479</v>
      </c>
      <c r="M12" s="3">
        <f>'k=400'!AS72</f>
        <v>4.5681188683916893</v>
      </c>
      <c r="N12" s="3">
        <f>'k=400'!BB72</f>
        <v>4.0818288827693436</v>
      </c>
      <c r="O12" s="3">
        <f>'k=400'!BC72</f>
        <v>4.5920574931155116</v>
      </c>
      <c r="P12" s="3">
        <f>'k=400'!BL72</f>
        <v>4.2717018345779234</v>
      </c>
      <c r="Q12" s="3">
        <f>'k=400'!BM72</f>
        <v>4.6988720180357157</v>
      </c>
      <c r="R12" s="3">
        <f>'k=400'!BV72</f>
        <v>4.592914423031158</v>
      </c>
      <c r="S12" s="3">
        <f>'k=400'!BW72</f>
        <v>4.9756572916170878</v>
      </c>
      <c r="T12" s="66">
        <f>'k=600'!X72</f>
        <v>2.5475882264419969</v>
      </c>
      <c r="U12" s="66">
        <f>'k=600'!Y72</f>
        <v>3.8213823396629953</v>
      </c>
      <c r="V12" s="52">
        <f>'k=600'!AH72</f>
        <v>4.6773295636590975</v>
      </c>
      <c r="W12" s="52">
        <f>'k=600'!AI72</f>
        <v>5.8466619545738716</v>
      </c>
      <c r="X12" s="52">
        <f>'k=600'!AR72</f>
        <v>5.9947855034177628</v>
      </c>
      <c r="Y12" s="52">
        <f>'k=600'!AS72</f>
        <v>6.9939164206540578</v>
      </c>
      <c r="Z12" s="52">
        <f>'k=600'!BB72</f>
        <v>7.0105734691123605</v>
      </c>
      <c r="AA12" s="52">
        <f>'k=600'!BC72</f>
        <v>7.8868951527514053</v>
      </c>
      <c r="AB12" s="52">
        <f>'k=600'!BL72</f>
        <v>7.7532947349542862</v>
      </c>
      <c r="AC12" s="52">
        <f>'k=600'!BM72</f>
        <v>8.528624208449715</v>
      </c>
      <c r="AD12" s="52">
        <f>'k=600'!BV72</f>
        <v>8.1934862684638183</v>
      </c>
      <c r="AE12" s="52">
        <f>'k=600'!BW72</f>
        <v>8.8762767908358029</v>
      </c>
      <c r="AF12" s="63">
        <f>'k=800'!X69</f>
        <v>2.9313087372114675</v>
      </c>
      <c r="AG12" s="66">
        <f>'k=800'!Y69</f>
        <v>4.3969631058172016</v>
      </c>
      <c r="AH12" s="52">
        <f>'k=800'!AH69</f>
        <v>4.4639556162769152</v>
      </c>
      <c r="AI12" s="52">
        <f>'k=800'!AI69</f>
        <v>5.5799445203461442</v>
      </c>
      <c r="AJ12" s="52">
        <f>'k=800'!AR69</f>
        <v>6.0722344604368326</v>
      </c>
      <c r="AK12" s="52">
        <f>'k=800'!AS69</f>
        <v>7.0842735371763048</v>
      </c>
      <c r="AL12" s="52">
        <f>'k=800'!BB69</f>
        <v>7.0657702751700775</v>
      </c>
      <c r="AM12" s="52">
        <f>'k=800'!BC69</f>
        <v>7.9489915595663367</v>
      </c>
      <c r="AN12" s="52">
        <f>'k=800'!BL69</f>
        <v>7.6908817388016946</v>
      </c>
      <c r="AO12" s="52">
        <f>'k=800'!BM69</f>
        <v>8.4599699126818635</v>
      </c>
      <c r="AP12" s="52">
        <f>'k=800'!BV69</f>
        <v>8.0835170998268708</v>
      </c>
      <c r="AQ12" s="52">
        <f>'k=800'!BW69</f>
        <v>8.7571435248124416</v>
      </c>
      <c r="AR12" s="63">
        <f>'k=1000'!X69</f>
        <v>2.8334685366425605</v>
      </c>
      <c r="AS12" s="63">
        <f>'k=1000'!Y69</f>
        <v>4.2502028049638403</v>
      </c>
      <c r="AT12" s="52">
        <f>'k=1000'!AH69</f>
        <v>5.0474059760610288</v>
      </c>
      <c r="AU12" s="52">
        <f>'k=1000'!AI69</f>
        <v>6.309257470076286</v>
      </c>
      <c r="AV12" s="52">
        <f>'k=1000'!AR69</f>
        <v>6.7860502178987261</v>
      </c>
      <c r="AW12" s="52">
        <f>'k=1000'!AS69</f>
        <v>7.9170585875485129</v>
      </c>
      <c r="AX12" s="52">
        <f>'k=1000'!BB69</f>
        <v>7.371432655169281</v>
      </c>
      <c r="AY12" s="52">
        <f>'k=1000'!BC69</f>
        <v>8.2928617370654418</v>
      </c>
      <c r="AZ12" s="52">
        <f>'k=1000'!BL69</f>
        <v>7.4231671871351583</v>
      </c>
      <c r="BA12" s="52">
        <f>'k=1000'!BM69</f>
        <v>8.1654839058486743</v>
      </c>
      <c r="BB12" s="52">
        <f>'k=1000'!BV69</f>
        <v>7.790324033465426</v>
      </c>
      <c r="BC12" s="52">
        <f>'k=1000'!BW69</f>
        <v>8.4395177029208792</v>
      </c>
      <c r="BD12" s="64">
        <f>'k=1200'!X66</f>
        <v>2.9459859385417806</v>
      </c>
      <c r="BE12" s="64">
        <f>'k=1200'!Y66</f>
        <v>4.4189789078126704</v>
      </c>
      <c r="BF12" s="3">
        <f>'k=1200'!AH66</f>
        <v>5.0459518303313233</v>
      </c>
      <c r="BG12" s="3">
        <f>'k=1200'!AI66</f>
        <v>6.3074397879141539</v>
      </c>
      <c r="BH12" s="3">
        <f>'k=1200'!AR66</f>
        <v>6.3167360126677625</v>
      </c>
      <c r="BI12" s="3">
        <f>'k=1200'!AS66</f>
        <v>7.369525348112389</v>
      </c>
      <c r="BJ12" s="3">
        <f>'k=1200'!BB66</f>
        <v>6.7293217616763776</v>
      </c>
      <c r="BK12" s="3">
        <f>'k=1200'!BC66</f>
        <v>7.5704869818859244</v>
      </c>
      <c r="BL12" s="3">
        <f>'k=1200'!BL66</f>
        <v>7.8671421063410616</v>
      </c>
      <c r="BM12" s="3">
        <f>'k=1200'!BM66</f>
        <v>8.6538563169751672</v>
      </c>
      <c r="BN12" s="3">
        <f>'k=1200'!BV66</f>
        <v>8.7048192794878645</v>
      </c>
      <c r="BO12" s="3">
        <f>'k=1200'!BW66</f>
        <v>9.4302208861118544</v>
      </c>
    </row>
    <row r="13" spans="1:68" ht="15.75">
      <c r="A13" s="1"/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51">
        <f t="shared" si="1"/>
        <v>71066.338028169019</v>
      </c>
      <c r="H13" s="62">
        <f>'k=400'!X73</f>
        <v>1.3341453893118136</v>
      </c>
      <c r="I13" s="3">
        <f>'k=400'!Y73</f>
        <v>2.0012180839677205</v>
      </c>
      <c r="J13" s="3">
        <f>'k=400'!AH73</f>
        <v>2.4516309469070516</v>
      </c>
      <c r="K13" s="3">
        <f>'k=400'!AI73</f>
        <v>3.0645386836338142</v>
      </c>
      <c r="L13" s="3">
        <f>'k=400'!AR73</f>
        <v>3.0762202181640115</v>
      </c>
      <c r="M13" s="3">
        <f>'k=400'!AS73</f>
        <v>3.5889235878580132</v>
      </c>
      <c r="N13" s="3">
        <f>'k=400'!BB73</f>
        <v>3.8030889116919218</v>
      </c>
      <c r="O13" s="3">
        <f>'k=400'!BC73</f>
        <v>4.2784750256534121</v>
      </c>
      <c r="P13" s="3">
        <f>'k=400'!BL73</f>
        <v>3.921950771654652</v>
      </c>
      <c r="Q13" s="3">
        <f>'k=400'!BM73</f>
        <v>4.3141458488201172</v>
      </c>
      <c r="R13" s="3">
        <f>'k=400'!BV73</f>
        <v>4.243710825288721</v>
      </c>
      <c r="S13" s="3">
        <f>'k=400'!BW73</f>
        <v>4.5973533940627807</v>
      </c>
      <c r="T13" s="66">
        <f>'k=600'!X73</f>
        <v>2.4109233982885772</v>
      </c>
      <c r="U13" s="66">
        <f>'k=600'!Y73</f>
        <v>3.6163850974328655</v>
      </c>
      <c r="V13" s="52">
        <f>'k=600'!AH73</f>
        <v>4.2910789795942179</v>
      </c>
      <c r="W13" s="52">
        <f>'k=600'!AI73</f>
        <v>5.3638487244927724</v>
      </c>
      <c r="X13" s="52">
        <f>'k=600'!AR73</f>
        <v>6.3841552736454901</v>
      </c>
      <c r="Y13" s="52">
        <f>'k=600'!AS73</f>
        <v>7.4481811525864048</v>
      </c>
      <c r="Z13" s="52">
        <f>'k=600'!BB73</f>
        <v>7.2097716873605684</v>
      </c>
      <c r="AA13" s="52">
        <f>'k=600'!BC73</f>
        <v>8.1109931482806399</v>
      </c>
      <c r="AB13" s="52">
        <f>'k=600'!BL73</f>
        <v>8.4686144059270276</v>
      </c>
      <c r="AC13" s="52">
        <f>'k=600'!BM73</f>
        <v>9.3154758465197318</v>
      </c>
      <c r="AD13" s="52">
        <f>'k=600'!BV73</f>
        <v>8.8823743588227551</v>
      </c>
      <c r="AE13" s="52">
        <f>'k=600'!BW73</f>
        <v>9.6225722220579843</v>
      </c>
      <c r="AF13" s="63">
        <f>'k=800'!X70</f>
        <v>3.6085251916052101</v>
      </c>
      <c r="AG13" s="66">
        <f>'k=800'!Y70</f>
        <v>5.4127877874078152</v>
      </c>
      <c r="AH13" s="52">
        <f>'k=800'!AH70</f>
        <v>7.5199457170021713</v>
      </c>
      <c r="AI13" s="52">
        <f>'k=800'!AI70</f>
        <v>9.3999321462527146</v>
      </c>
      <c r="AJ13" s="52">
        <f>'k=800'!AR70</f>
        <v>7.2566854794088105</v>
      </c>
      <c r="AK13" s="52">
        <f>'k=800'!AS70</f>
        <v>8.4661330593102786</v>
      </c>
      <c r="AL13" s="52">
        <f>'k=800'!BB70</f>
        <v>12.48876326657021</v>
      </c>
      <c r="AM13" s="52">
        <f>'k=800'!BC70</f>
        <v>14.049858674891487</v>
      </c>
      <c r="AN13" s="52">
        <f>'k=800'!BL70</f>
        <v>12.367857749264093</v>
      </c>
      <c r="AO13" s="52">
        <f>'k=800'!BM70</f>
        <v>13.604643524190502</v>
      </c>
      <c r="AP13" s="52">
        <f>'k=800'!BV70</f>
        <v>7.2783820098555365</v>
      </c>
      <c r="AQ13" s="52">
        <f>'k=800'!BW70</f>
        <v>7.8849138440101649</v>
      </c>
      <c r="AR13" s="63">
        <f>'k=1000'!X70</f>
        <v>4.2634810012823454</v>
      </c>
      <c r="AS13" s="63">
        <f>'k=1000'!Y70</f>
        <v>6.3952215019235181</v>
      </c>
      <c r="AT13" s="52">
        <f>'k=1000'!AH70</f>
        <v>6.7448854174399751</v>
      </c>
      <c r="AU13" s="52">
        <f>'k=1000'!AI70</f>
        <v>8.4311067717999677</v>
      </c>
      <c r="AV13" s="52">
        <f>'k=1000'!AR70</f>
        <v>6.2491907725890066</v>
      </c>
      <c r="AW13" s="52">
        <f>'k=1000'!AS70</f>
        <v>7.2907225680205077</v>
      </c>
      <c r="AX13" s="52">
        <f>'k=1000'!BB70</f>
        <v>6.8716776682793697</v>
      </c>
      <c r="AY13" s="52">
        <f>'k=1000'!BC70</f>
        <v>7.7306373768142915</v>
      </c>
      <c r="AZ13" s="52">
        <f>'k=1000'!BL70</f>
        <v>7.7517390515238924</v>
      </c>
      <c r="BA13" s="52">
        <f>'k=1000'!BM70</f>
        <v>8.5269129566762825</v>
      </c>
      <c r="BB13" s="52">
        <f>'k=1000'!BV70</f>
        <v>7.9659037067217326</v>
      </c>
      <c r="BC13" s="52">
        <f>'k=1000'!BW70</f>
        <v>8.6297290156152098</v>
      </c>
      <c r="BD13" s="64">
        <f>'k=1200'!X67</f>
        <v>3.3943898396301719</v>
      </c>
      <c r="BE13" s="64">
        <f>'k=1200'!Y67</f>
        <v>5.0915847594452579</v>
      </c>
      <c r="BF13" s="3">
        <f>'k=1200'!AH67</f>
        <v>5.6384163575385617</v>
      </c>
      <c r="BG13" s="3">
        <f>'k=1200'!AI67</f>
        <v>7.0480204469232017</v>
      </c>
      <c r="BH13" s="3">
        <f>'k=1200'!AR67</f>
        <v>7.0190042795852268</v>
      </c>
      <c r="BI13" s="3">
        <f>'k=1200'!AS67</f>
        <v>8.1888383261827649</v>
      </c>
      <c r="BJ13" s="3">
        <f>'k=1200'!BB67</f>
        <v>7.0831457289679172</v>
      </c>
      <c r="BK13" s="3">
        <f>'k=1200'!BC67</f>
        <v>7.9685389450889055</v>
      </c>
      <c r="BL13" s="3">
        <f>'k=1200'!BL67</f>
        <v>8.036268042093468</v>
      </c>
      <c r="BM13" s="3">
        <f>'k=1200'!BM67</f>
        <v>8.8398948463028155</v>
      </c>
      <c r="BN13" s="3">
        <f>'k=1200'!BV67</f>
        <v>8.7511644804866986</v>
      </c>
      <c r="BO13" s="3">
        <f>'k=1200'!BW67</f>
        <v>9.4804281871939224</v>
      </c>
    </row>
    <row r="14" spans="1:68" ht="16.5" thickBot="1">
      <c r="A14" s="1"/>
      <c r="B14" s="13" t="s">
        <v>16</v>
      </c>
      <c r="C14" s="14">
        <f>1/(2*PI())*SQRT($C$2/(C11+C12))</f>
        <v>0.89282041412649438</v>
      </c>
      <c r="D14" s="2"/>
      <c r="E14" s="38">
        <v>42</v>
      </c>
      <c r="F14" s="20">
        <f t="shared" si="0"/>
        <v>0.83460000000000001</v>
      </c>
      <c r="G14" s="51">
        <f t="shared" si="1"/>
        <v>74643.8028169014</v>
      </c>
      <c r="H14" s="62">
        <f>'k=400'!X74</f>
        <v>1.6348450745244709</v>
      </c>
      <c r="I14" s="3">
        <f>'k=400'!Y74</f>
        <v>2.4522676117867066</v>
      </c>
      <c r="J14" s="3">
        <f>'k=400'!AH74</f>
        <v>2.7778057251409818</v>
      </c>
      <c r="K14" s="3">
        <f>'k=400'!AI74</f>
        <v>3.4722571564262266</v>
      </c>
      <c r="L14" s="3">
        <f>'k=400'!AR74</f>
        <v>3.2474952196249127</v>
      </c>
      <c r="M14" s="3">
        <f>'k=400'!AS74</f>
        <v>3.7887444228957317</v>
      </c>
      <c r="N14" s="3">
        <f>'k=400'!BB74</f>
        <v>3.7570154902480954</v>
      </c>
      <c r="O14" s="3">
        <f>'k=400'!BC74</f>
        <v>4.226642426529108</v>
      </c>
      <c r="P14" s="3">
        <f>'k=400'!BL74</f>
        <v>4.2924460683915857</v>
      </c>
      <c r="Q14" s="3">
        <f>'k=400'!BM74</f>
        <v>4.7216906752307448</v>
      </c>
      <c r="R14" s="3">
        <f>'k=400'!BV74</f>
        <v>4.7164419797063815</v>
      </c>
      <c r="S14" s="3">
        <f>'k=400'!BW74</f>
        <v>5.1094788113485805</v>
      </c>
      <c r="T14" s="66">
        <f>'k=600'!X74</f>
        <v>3.8675121064944711</v>
      </c>
      <c r="U14" s="66">
        <f>'k=600'!Y74</f>
        <v>5.8012681597417064</v>
      </c>
      <c r="V14" s="52">
        <f>'k=600'!AH74</f>
        <v>5.8089927139593929</v>
      </c>
      <c r="W14" s="52">
        <f>'k=600'!AI74</f>
        <v>7.2612408924492406</v>
      </c>
      <c r="X14" s="52">
        <f>'k=600'!AR74</f>
        <v>8.4358405896947968</v>
      </c>
      <c r="Y14" s="52">
        <f>'k=600'!AS74</f>
        <v>9.8418140213105971</v>
      </c>
      <c r="Z14" s="52">
        <f>'k=600'!BB74</f>
        <v>10.770249327400331</v>
      </c>
      <c r="AA14" s="52">
        <f>'k=600'!BC74</f>
        <v>12.116530493325373</v>
      </c>
      <c r="AB14" s="52">
        <f>'k=600'!BL74</f>
        <v>8.5628970508267948</v>
      </c>
      <c r="AC14" s="52">
        <f>'k=600'!BM74</f>
        <v>9.4191867559094753</v>
      </c>
      <c r="AD14" s="52">
        <f>'k=600'!BV74</f>
        <v>13.900616019511379</v>
      </c>
      <c r="AE14" s="52">
        <f>'k=600'!BW74</f>
        <v>15.059000687803994</v>
      </c>
      <c r="AF14" s="63">
        <f>'k=800'!X71</f>
        <v>4.7516668132672129</v>
      </c>
      <c r="AG14" s="66">
        <f>'k=800'!Y71</f>
        <v>7.1275002199008188</v>
      </c>
      <c r="AH14" s="52">
        <f>'k=800'!AH71</f>
        <v>7.2097472979388657</v>
      </c>
      <c r="AI14" s="52">
        <f>'k=800'!AI71</f>
        <v>9.0121841224235819</v>
      </c>
      <c r="AJ14" s="52">
        <f>'k=800'!AR71</f>
        <v>8.8058861843454377</v>
      </c>
      <c r="AK14" s="52">
        <f>'k=800'!AS71</f>
        <v>10.273533881736343</v>
      </c>
      <c r="AL14" s="52">
        <f>'k=800'!BB71</f>
        <v>12.347123078043005</v>
      </c>
      <c r="AM14" s="52">
        <f>'k=800'!BC71</f>
        <v>13.890513462798381</v>
      </c>
      <c r="AN14" s="52">
        <f>'k=800'!BL71</f>
        <v>10.085254080782523</v>
      </c>
      <c r="AO14" s="52">
        <f>'k=800'!BM71</f>
        <v>11.093779488860775</v>
      </c>
      <c r="AP14" s="52">
        <f>'k=800'!BV71</f>
        <v>9.0966860276088166</v>
      </c>
      <c r="AQ14" s="52">
        <f>'k=800'!BW71</f>
        <v>9.8547431965762176</v>
      </c>
      <c r="AR14" s="63">
        <f>'k=1000'!X71</f>
        <v>4.7809584802615905</v>
      </c>
      <c r="AS14" s="63">
        <f>'k=1000'!Y71</f>
        <v>7.1714377203923849</v>
      </c>
      <c r="AT14" s="52">
        <f>'k=1000'!AH71</f>
        <v>8.7219161939230911</v>
      </c>
      <c r="AU14" s="52">
        <f>'k=1000'!AI71</f>
        <v>10.902395242403863</v>
      </c>
      <c r="AV14" s="52">
        <f>'k=1000'!AR71</f>
        <v>10.039046301069035</v>
      </c>
      <c r="AW14" s="52">
        <f>'k=1000'!AS71</f>
        <v>11.712220684580542</v>
      </c>
      <c r="AX14" s="52">
        <f>'k=1000'!BB71</f>
        <v>12.34574731380534</v>
      </c>
      <c r="AY14" s="52">
        <f>'k=1000'!BC71</f>
        <v>13.888965728031007</v>
      </c>
      <c r="AZ14" s="52">
        <f>'k=1000'!BL71</f>
        <v>8.6259759726894671</v>
      </c>
      <c r="BA14" s="52">
        <f>'k=1000'!BM71</f>
        <v>9.4885735699584135</v>
      </c>
      <c r="BB14" s="52">
        <f>'k=1000'!BV71</f>
        <v>7.8534718598425535</v>
      </c>
      <c r="BC14" s="52">
        <f>'k=1000'!BW71</f>
        <v>8.5079278481627671</v>
      </c>
      <c r="BD14" s="64">
        <f>'k=1200'!X68</f>
        <v>3.7666103917397935</v>
      </c>
      <c r="BE14" s="64">
        <f>'k=1200'!Y68</f>
        <v>5.6499155876096898</v>
      </c>
      <c r="BF14" s="3">
        <f>'k=1200'!AH68</f>
        <v>6.3729866366429091</v>
      </c>
      <c r="BG14" s="3">
        <f>'k=1200'!AI68</f>
        <v>7.9662332958036366</v>
      </c>
      <c r="BH14" s="3">
        <f>'k=1200'!AR68</f>
        <v>8.1587361804367813</v>
      </c>
      <c r="BI14" s="3">
        <f>'k=1200'!AS68</f>
        <v>9.5185255438429124</v>
      </c>
      <c r="BJ14" s="3">
        <f>'k=1200'!BB68</f>
        <v>9.0725509929227677</v>
      </c>
      <c r="BK14" s="3">
        <f>'k=1200'!BC68</f>
        <v>10.206619867038114</v>
      </c>
      <c r="BL14" s="3">
        <f>'k=1200'!BL68</f>
        <v>9.2203007905864816</v>
      </c>
      <c r="BM14" s="3">
        <f>'k=1200'!BM68</f>
        <v>10.142330869645129</v>
      </c>
      <c r="BN14" s="3">
        <f>'k=1200'!BV68</f>
        <v>7.238893767030941</v>
      </c>
      <c r="BO14" s="3">
        <f>'k=1200'!BW68</f>
        <v>7.8421349142835197</v>
      </c>
    </row>
    <row r="15" spans="1:68" ht="16.5" thickBot="1">
      <c r="A15" s="1"/>
      <c r="B15" s="2"/>
      <c r="C15" s="2"/>
      <c r="D15" s="2"/>
      <c r="E15" s="38">
        <v>44</v>
      </c>
      <c r="F15" s="20">
        <f t="shared" si="0"/>
        <v>0.87460000000000004</v>
      </c>
      <c r="G15" s="51">
        <f t="shared" si="1"/>
        <v>78221.267605633795</v>
      </c>
      <c r="H15" s="62">
        <f>'k=400'!X75</f>
        <v>1.7288200595141268</v>
      </c>
      <c r="I15" s="3">
        <f>'k=400'!Y75</f>
        <v>2.5932300892711897</v>
      </c>
      <c r="J15" s="3">
        <f>'k=400'!AH75</f>
        <v>3.1201688867828548</v>
      </c>
      <c r="K15" s="3">
        <f>'k=400'!AI75</f>
        <v>3.9002111084785689</v>
      </c>
      <c r="L15" s="3">
        <f>'k=400'!AR75</f>
        <v>3.7409919725388914</v>
      </c>
      <c r="M15" s="3">
        <f>'k=400'!AS75</f>
        <v>4.3644906346287069</v>
      </c>
      <c r="N15" s="3">
        <f>'k=400'!BB75</f>
        <v>4.4642945346313727</v>
      </c>
      <c r="O15" s="3">
        <f>'k=400'!BC75</f>
        <v>5.0223313514602941</v>
      </c>
      <c r="P15" s="3">
        <f>'k=400'!BL75</f>
        <v>4.9845324930487962</v>
      </c>
      <c r="Q15" s="3">
        <f>'k=400'!BM75</f>
        <v>5.4829857423536765</v>
      </c>
      <c r="R15" s="3">
        <f>'k=400'!BV75</f>
        <v>5.0303193953630334</v>
      </c>
      <c r="S15" s="3">
        <f>'k=400'!BW75</f>
        <v>5.4495126783099526</v>
      </c>
      <c r="T15" s="66">
        <f>'k=600'!X75</f>
        <v>3.8245147794928895</v>
      </c>
      <c r="U15" s="66">
        <f>'k=600'!Y75</f>
        <v>5.7367721692393339</v>
      </c>
      <c r="V15" s="52">
        <f>'k=600'!AH75</f>
        <v>5.6201725679881402</v>
      </c>
      <c r="W15" s="52">
        <f>'k=600'!AI75</f>
        <v>7.025215709985174</v>
      </c>
      <c r="X15" s="52">
        <f>'k=600'!AR75</f>
        <v>6.8770863357203709</v>
      </c>
      <c r="Y15" s="52">
        <f>'k=600'!AS75</f>
        <v>8.023267391673766</v>
      </c>
      <c r="Z15" s="52">
        <f>'k=600'!BB75</f>
        <v>8.2002665546771745</v>
      </c>
      <c r="AA15" s="52">
        <f>'k=600'!BC75</f>
        <v>9.2252998740118208</v>
      </c>
      <c r="AB15" s="52">
        <f>'k=600'!BL75</f>
        <v>9.0542266445762021</v>
      </c>
      <c r="AC15" s="52">
        <f>'k=600'!BM75</f>
        <v>9.9596493090338232</v>
      </c>
      <c r="AD15" s="52">
        <f>'k=600'!BV75</f>
        <v>9.4907191763642835</v>
      </c>
      <c r="AE15" s="52">
        <f>'k=600'!BW75</f>
        <v>10.281612441061307</v>
      </c>
      <c r="AF15" s="63">
        <f>'k=800'!X72</f>
        <v>7.6151042849249508</v>
      </c>
      <c r="AG15" s="66">
        <f>'k=800'!Y72</f>
        <v>11.422656427387427</v>
      </c>
      <c r="AH15" s="52">
        <f>'k=800'!AH72</f>
        <v>12.269970453544614</v>
      </c>
      <c r="AI15" s="52">
        <f>'k=800'!AI72</f>
        <v>15.337463066930766</v>
      </c>
      <c r="AJ15" s="52">
        <f>'k=800'!AR72</f>
        <v>7.4063608464831736</v>
      </c>
      <c r="AK15" s="52">
        <f>'k=800'!AS72</f>
        <v>8.6407543208970363</v>
      </c>
      <c r="AL15" s="52">
        <f>'k=800'!BB72</f>
        <v>18.496334990276566</v>
      </c>
      <c r="AM15" s="52">
        <f>'k=800'!BC72</f>
        <v>20.808376864061138</v>
      </c>
      <c r="AN15" s="52">
        <f>'k=800'!BL72</f>
        <v>15.929772067716796</v>
      </c>
      <c r="AO15" s="52">
        <f>'k=800'!BM72</f>
        <v>17.522749274488476</v>
      </c>
      <c r="AP15" s="52">
        <f>'k=800'!BV72</f>
        <v>10.412557544920787</v>
      </c>
      <c r="AQ15" s="52">
        <f>'k=800'!BW72</f>
        <v>11.280270673664186</v>
      </c>
      <c r="AR15" s="63">
        <f>'k=1000'!X72</f>
        <v>8.3682776355356534</v>
      </c>
      <c r="AS15" s="63">
        <f>'k=1000'!Y72</f>
        <v>12.552416453303479</v>
      </c>
      <c r="AT15" s="52">
        <f>'k=1000'!AH72</f>
        <v>12.828374779659216</v>
      </c>
      <c r="AU15" s="52">
        <f>'k=1000'!AI72</f>
        <v>16.035468474574021</v>
      </c>
      <c r="AV15" s="52">
        <f>'k=1000'!AR72</f>
        <v>13.122583547746114</v>
      </c>
      <c r="AW15" s="52">
        <f>'k=1000'!AS72</f>
        <v>15.309680805703799</v>
      </c>
      <c r="AX15" s="52">
        <f>'k=1000'!BB72</f>
        <v>13.078032910326892</v>
      </c>
      <c r="AY15" s="52">
        <f>'k=1000'!BC72</f>
        <v>14.712787024117752</v>
      </c>
      <c r="AZ15" s="52">
        <f>'k=1000'!BL72</f>
        <v>12.349686093663024</v>
      </c>
      <c r="BA15" s="52">
        <f>'k=1000'!BM72</f>
        <v>13.584654703029326</v>
      </c>
      <c r="BB15" s="52">
        <f>'k=1000'!BV72</f>
        <v>11.044614363044355</v>
      </c>
      <c r="BC15" s="52">
        <f>'k=1000'!BW72</f>
        <v>11.96499889329805</v>
      </c>
      <c r="BD15" s="64">
        <f>'k=1200'!X69</f>
        <v>6.3486563029216407</v>
      </c>
      <c r="BE15" s="64">
        <f>'k=1200'!Y69</f>
        <v>9.5229844543824615</v>
      </c>
      <c r="BF15" s="3">
        <f>'k=1200'!AH69</f>
        <v>10.546438195759121</v>
      </c>
      <c r="BG15" s="3">
        <f>'k=1200'!AI69</f>
        <v>13.183047744698902</v>
      </c>
      <c r="BH15" s="3">
        <f>'k=1200'!AR69</f>
        <v>13.489289864536428</v>
      </c>
      <c r="BI15" s="3">
        <f>'k=1200'!AS69</f>
        <v>15.737504841959165</v>
      </c>
      <c r="BJ15" s="3">
        <f>'k=1200'!BB69</f>
        <v>14.274729649060106</v>
      </c>
      <c r="BK15" s="3">
        <f>'k=1200'!BC69</f>
        <v>16.059070855192619</v>
      </c>
      <c r="BL15" s="3">
        <f>'k=1200'!BL69</f>
        <v>15.389359653044771</v>
      </c>
      <c r="BM15" s="3">
        <f>'k=1200'!BM69</f>
        <v>16.928295618349246</v>
      </c>
      <c r="BN15" s="3">
        <f>'k=1200'!BV69</f>
        <v>11.043329583895394</v>
      </c>
      <c r="BO15" s="3">
        <f>'k=1200'!BW69</f>
        <v>11.963607049220009</v>
      </c>
    </row>
    <row r="16" spans="1:68" ht="15.75">
      <c r="A16" s="1"/>
      <c r="B16" s="4" t="s">
        <v>1</v>
      </c>
      <c r="C16" s="5">
        <v>600</v>
      </c>
      <c r="D16" s="2"/>
      <c r="E16" s="38">
        <v>46</v>
      </c>
      <c r="F16" s="20">
        <f t="shared" si="0"/>
        <v>0.91460000000000008</v>
      </c>
      <c r="G16" s="51">
        <f t="shared" si="1"/>
        <v>81798.732394366205</v>
      </c>
      <c r="H16" s="62">
        <f>'k=400'!X76</f>
        <v>3.8218162102908391</v>
      </c>
      <c r="I16" s="3">
        <f>'k=400'!Y76</f>
        <v>5.7327243154362595</v>
      </c>
      <c r="J16" s="3">
        <f>'k=400'!AH76</f>
        <v>6.3878811805200257</v>
      </c>
      <c r="K16" s="3">
        <f>'k=400'!AI76</f>
        <v>7.9848514756500322</v>
      </c>
      <c r="L16" s="3">
        <f>'k=400'!AR76</f>
        <v>7.9771660411166962</v>
      </c>
      <c r="M16" s="3">
        <f>'k=400'!AS76</f>
        <v>9.306693714636145</v>
      </c>
      <c r="N16" s="3">
        <f>'k=400'!BB76</f>
        <v>9.1967825823371268</v>
      </c>
      <c r="O16" s="3">
        <f>'k=400'!BC76</f>
        <v>10.346380405129267</v>
      </c>
      <c r="P16" s="3">
        <f>'k=400'!BL76</f>
        <v>9.9915697200621949</v>
      </c>
      <c r="Q16" s="3">
        <f>'k=400'!BM76</f>
        <v>10.990726692068415</v>
      </c>
      <c r="R16" s="3">
        <f>'k=400'!BV76</f>
        <v>6.6923998647869141</v>
      </c>
      <c r="S16" s="3">
        <f>'k=400'!BW76</f>
        <v>7.2500998535191572</v>
      </c>
      <c r="T16" s="66">
        <f>'k=600'!X76</f>
        <v>7.6326118450015592</v>
      </c>
      <c r="U16" s="66">
        <f>'k=600'!Y76</f>
        <v>11.448917767502341</v>
      </c>
      <c r="V16" s="52">
        <f>'k=600'!AH76</f>
        <v>12.723168179652717</v>
      </c>
      <c r="W16" s="52">
        <f>'k=600'!AI76</f>
        <v>15.903960224565896</v>
      </c>
      <c r="X16" s="52">
        <f>'k=600'!AR76</f>
        <v>14.867621913409291</v>
      </c>
      <c r="Y16" s="52">
        <f>'k=600'!AS76</f>
        <v>17.345558898977508</v>
      </c>
      <c r="Z16" s="52">
        <f>'k=600'!BB76</f>
        <v>16.328001512336055</v>
      </c>
      <c r="AA16" s="52">
        <f>'k=600'!BC76</f>
        <v>18.369001701378064</v>
      </c>
      <c r="AB16" s="52">
        <f>'k=600'!BL76</f>
        <v>17.636911986306046</v>
      </c>
      <c r="AC16" s="52">
        <f>'k=600'!BM76</f>
        <v>19.400603184936649</v>
      </c>
      <c r="AD16" s="52">
        <f>'k=600'!BV76</f>
        <v>18.56674531985912</v>
      </c>
      <c r="AE16" s="52">
        <f>'k=600'!BW76</f>
        <v>20.113974096514049</v>
      </c>
      <c r="AF16" s="63">
        <f>'k=800'!X73</f>
        <v>8.0552336017716044</v>
      </c>
      <c r="AG16" s="66">
        <f>'k=800'!Y73</f>
        <v>12.082850402657407</v>
      </c>
      <c r="AH16" s="52">
        <f>'k=800'!AH73</f>
        <v>13.805308801603438</v>
      </c>
      <c r="AI16" s="52">
        <f>'k=800'!AI73</f>
        <v>17.256636002004299</v>
      </c>
      <c r="AJ16" s="52">
        <f>'k=800'!AR73</f>
        <v>15.342206932743949</v>
      </c>
      <c r="AK16" s="52">
        <f>'k=800'!AS73</f>
        <v>17.899241421534608</v>
      </c>
      <c r="AL16" s="52">
        <f>'k=800'!BB73</f>
        <v>20.926469266217651</v>
      </c>
      <c r="AM16" s="52">
        <f>'k=800'!BC73</f>
        <v>23.542277924494861</v>
      </c>
      <c r="AN16" s="52">
        <f>'k=800'!BL73</f>
        <v>18.155709120343683</v>
      </c>
      <c r="AO16" s="52">
        <f>'k=800'!BM73</f>
        <v>19.971280032378054</v>
      </c>
      <c r="AP16" s="52">
        <f>'k=800'!BV73</f>
        <v>14.979217168393662</v>
      </c>
      <c r="AQ16" s="52">
        <f>'k=800'!BW73</f>
        <v>16.2274852657598</v>
      </c>
      <c r="AR16" s="63">
        <f>'k=1000'!X73</f>
        <v>9.2928609326317666</v>
      </c>
      <c r="AS16" s="63">
        <f>'k=1000'!Y73</f>
        <v>13.939291398947649</v>
      </c>
      <c r="AT16" s="52">
        <f>'k=1000'!AH73</f>
        <v>14.892500435236357</v>
      </c>
      <c r="AU16" s="52">
        <f>'k=1000'!AI73</f>
        <v>18.615625544045447</v>
      </c>
      <c r="AV16" s="52">
        <f>'k=1000'!AR73</f>
        <v>18.011068285069438</v>
      </c>
      <c r="AW16" s="52">
        <f>'k=1000'!AS73</f>
        <v>21.012912999247682</v>
      </c>
      <c r="AX16" s="52">
        <f>'k=1000'!BB73</f>
        <v>17.658964162860212</v>
      </c>
      <c r="AY16" s="52">
        <f>'k=1000'!BC73</f>
        <v>19.86633468321774</v>
      </c>
      <c r="AZ16" s="52">
        <f>'k=1000'!BL73</f>
        <v>10.810948030352526</v>
      </c>
      <c r="BA16" s="52">
        <f>'k=1000'!BM73</f>
        <v>11.892042833387778</v>
      </c>
      <c r="BB16" s="52">
        <f>'k=1000'!BV73</f>
        <v>11.025063275091128</v>
      </c>
      <c r="BC16" s="52">
        <f>'k=1000'!BW73</f>
        <v>11.94381854801539</v>
      </c>
      <c r="BD16" s="64">
        <f>'k=1200'!X70</f>
        <v>7.3390221868013565</v>
      </c>
      <c r="BE16" s="64">
        <f>'k=1200'!Y70</f>
        <v>11.008533280202034</v>
      </c>
      <c r="BF16" s="3">
        <f>'k=1200'!AH70</f>
        <v>12.870094570642452</v>
      </c>
      <c r="BG16" s="3">
        <f>'k=1200'!AI70</f>
        <v>16.087618213303067</v>
      </c>
      <c r="BH16" s="3">
        <f>'k=1200'!AR70</f>
        <v>16.108011772234843</v>
      </c>
      <c r="BI16" s="3">
        <f>'k=1200'!AS70</f>
        <v>18.79268040094065</v>
      </c>
      <c r="BJ16" s="3">
        <f>'k=1200'!BB70</f>
        <v>17.137327568953197</v>
      </c>
      <c r="BK16" s="3">
        <f>'k=1200'!BC70</f>
        <v>19.279493515072346</v>
      </c>
      <c r="BL16" s="3">
        <f>'k=1200'!BL70</f>
        <v>17.99382784967203</v>
      </c>
      <c r="BM16" s="3">
        <f>'k=1200'!BM70</f>
        <v>19.79321063463923</v>
      </c>
      <c r="BN16" s="3">
        <f>'k=1200'!BV70</f>
        <v>15.596714547248123</v>
      </c>
      <c r="BO16" s="3">
        <f>'k=1200'!BW70</f>
        <v>16.8964407595188</v>
      </c>
    </row>
    <row r="17" spans="1:68" ht="15.75">
      <c r="A17" s="1"/>
      <c r="B17" s="6" t="s">
        <v>24</v>
      </c>
      <c r="C17" s="7">
        <v>20.5</v>
      </c>
      <c r="D17" s="2"/>
      <c r="E17" s="38">
        <v>48</v>
      </c>
      <c r="F17" s="20">
        <f t="shared" si="0"/>
        <v>0.9546</v>
      </c>
      <c r="G17" s="51">
        <f t="shared" si="1"/>
        <v>85376.1971830986</v>
      </c>
      <c r="H17" s="62">
        <f>'k=400'!X77</f>
        <v>4.7446452304053723</v>
      </c>
      <c r="I17" s="3">
        <f>'k=400'!Y77</f>
        <v>7.1169678456080581</v>
      </c>
      <c r="J17" s="3">
        <f>'k=400'!AH77</f>
        <v>9.1412177207062246</v>
      </c>
      <c r="K17" s="3">
        <f>'k=400'!AI77</f>
        <v>11.42652215088278</v>
      </c>
      <c r="L17" s="3">
        <f>'k=400'!AR77</f>
        <v>8.4131454678501623</v>
      </c>
      <c r="M17" s="3">
        <f>'k=400'!AS77</f>
        <v>9.8153363791585218</v>
      </c>
      <c r="N17" s="3">
        <f>'k=400'!BB77</f>
        <v>7.508885690762769</v>
      </c>
      <c r="O17" s="3">
        <f>'k=400'!BC77</f>
        <v>8.4474964021081149</v>
      </c>
      <c r="P17" s="3">
        <f>'k=400'!BL77</f>
        <v>8.7692194566224071</v>
      </c>
      <c r="Q17" s="3">
        <f>'k=400'!BM77</f>
        <v>9.6461414022846483</v>
      </c>
      <c r="R17" s="3">
        <f>'k=400'!BV77</f>
        <v>8.5472986232841723</v>
      </c>
      <c r="S17" s="3">
        <f>'k=400'!BW77</f>
        <v>9.2595735085578532</v>
      </c>
      <c r="T17" s="66">
        <f>'k=600'!X77</f>
        <v>8.6558589387250517</v>
      </c>
      <c r="U17" s="66">
        <f>'k=600'!Y77</f>
        <v>12.983788408087577</v>
      </c>
      <c r="V17" s="52">
        <f>'k=600'!AH77</f>
        <v>13.712947328249573</v>
      </c>
      <c r="W17" s="52">
        <f>'k=600'!AI77</f>
        <v>17.141184160311965</v>
      </c>
      <c r="X17" s="52">
        <f>'k=600'!AR77</f>
        <v>15.88004510901963</v>
      </c>
      <c r="Y17" s="52">
        <f>'k=600'!AS77</f>
        <v>18.526719293856235</v>
      </c>
      <c r="Z17" s="52">
        <f>'k=600'!BB77</f>
        <v>17.370601155274006</v>
      </c>
      <c r="AA17" s="52">
        <f>'k=600'!BC77</f>
        <v>19.541926299683254</v>
      </c>
      <c r="AB17" s="52">
        <f>'k=600'!BL77</f>
        <v>18.746158696531481</v>
      </c>
      <c r="AC17" s="52">
        <f>'k=600'!BM77</f>
        <v>20.620774566184629</v>
      </c>
      <c r="AD17" s="52">
        <f>'k=600'!BV77</f>
        <v>19.524385814083313</v>
      </c>
      <c r="AE17" s="52">
        <f>'k=600'!BW77</f>
        <v>21.151417965256925</v>
      </c>
      <c r="AF17" s="63">
        <f>'k=800'!X74</f>
        <v>8.6058219235426598</v>
      </c>
      <c r="AG17" s="66">
        <f>'k=800'!Y74</f>
        <v>12.90873288531399</v>
      </c>
      <c r="AH17" s="52">
        <f>'k=800'!AH74</f>
        <v>14.478421121360142</v>
      </c>
      <c r="AI17" s="52">
        <f>'k=800'!AI74</f>
        <v>18.098026401700182</v>
      </c>
      <c r="AJ17" s="52">
        <f>'k=800'!AR74</f>
        <v>17.171476599440709</v>
      </c>
      <c r="AK17" s="52">
        <f>'k=800'!AS74</f>
        <v>20.033389366014163</v>
      </c>
      <c r="AL17" s="52">
        <f>'k=800'!BB74</f>
        <v>22.453957773592347</v>
      </c>
      <c r="AM17" s="52">
        <f>'k=800'!BC74</f>
        <v>25.26070249529139</v>
      </c>
      <c r="AN17" s="52">
        <f>'k=800'!BL74</f>
        <v>20.722300893551601</v>
      </c>
      <c r="AO17" s="52">
        <f>'k=800'!BM74</f>
        <v>22.794530982906764</v>
      </c>
      <c r="AP17" s="52">
        <f>'k=800'!BV74</f>
        <v>22.034590178286379</v>
      </c>
      <c r="AQ17" s="52">
        <f>'k=800'!BW74</f>
        <v>23.87080602647691</v>
      </c>
      <c r="AR17" s="63">
        <f>'k=1000'!X74</f>
        <v>9.8194766958260544</v>
      </c>
      <c r="AS17" s="63">
        <f>'k=1000'!Y74</f>
        <v>14.729215043739082</v>
      </c>
      <c r="AT17" s="52">
        <f>'k=1000'!AH74</f>
        <v>16.453616972598457</v>
      </c>
      <c r="AU17" s="52">
        <f>'k=1000'!AI74</f>
        <v>20.567021215748074</v>
      </c>
      <c r="AV17" s="52">
        <f>'k=1000'!AR74</f>
        <v>20.540249611816321</v>
      </c>
      <c r="AW17" s="52">
        <f>'k=1000'!AS74</f>
        <v>23.963624547119043</v>
      </c>
      <c r="AX17" s="52">
        <f>'k=1000'!BB74</f>
        <v>22.263372860004907</v>
      </c>
      <c r="AY17" s="52">
        <f>'k=1000'!BC74</f>
        <v>25.046294467505518</v>
      </c>
      <c r="AZ17" s="52">
        <f>'k=1000'!BL74</f>
        <v>22.967528178953273</v>
      </c>
      <c r="BA17" s="52">
        <f>'k=1000'!BM74</f>
        <v>25.264280996848598</v>
      </c>
      <c r="BB17" s="52">
        <f>'k=1000'!BV74</f>
        <v>23.108552575400786</v>
      </c>
      <c r="BC17" s="52">
        <f>'k=1000'!BW74</f>
        <v>25.034265290017515</v>
      </c>
      <c r="BD17" s="64">
        <f>'k=1200'!X71</f>
        <v>8.7658870695411313</v>
      </c>
      <c r="BE17" s="64">
        <f>'k=1200'!Y71</f>
        <v>13.148830604311698</v>
      </c>
      <c r="BF17" s="3">
        <f>'k=1200'!AH71</f>
        <v>14.697636055569047</v>
      </c>
      <c r="BG17" s="3">
        <f>'k=1200'!AI71</f>
        <v>18.372045069461308</v>
      </c>
      <c r="BH17" s="3">
        <f>'k=1200'!AR71</f>
        <v>19.299146405091058</v>
      </c>
      <c r="BI17" s="3">
        <f>'k=1200'!AS71</f>
        <v>22.515670805939564</v>
      </c>
      <c r="BJ17" s="3">
        <f>'k=1200'!BB71</f>
        <v>20.705665028986292</v>
      </c>
      <c r="BK17" s="3">
        <f>'k=1200'!BC71</f>
        <v>23.293873157609582</v>
      </c>
      <c r="BL17" s="3">
        <f>'k=1200'!BL71</f>
        <v>21.432661517314184</v>
      </c>
      <c r="BM17" s="3">
        <f>'k=1200'!BM71</f>
        <v>23.575927669045605</v>
      </c>
      <c r="BN17" s="3">
        <f>'k=1200'!BV71</f>
        <v>21.569915768162115</v>
      </c>
      <c r="BO17" s="3">
        <f>'k=1200'!BW71</f>
        <v>23.367408748842294</v>
      </c>
    </row>
    <row r="18" spans="1:68" ht="15.75">
      <c r="A18" s="1"/>
      <c r="B18" s="9" t="s">
        <v>2</v>
      </c>
      <c r="C18" s="10">
        <f>1.003887*10^-3</f>
        <v>1.003887E-3</v>
      </c>
      <c r="D18" s="2"/>
      <c r="E18" s="38">
        <v>50</v>
      </c>
      <c r="F18" s="20">
        <f t="shared" si="0"/>
        <v>0.99460000000000004</v>
      </c>
      <c r="G18" s="51">
        <f t="shared" si="1"/>
        <v>88953.661971830996</v>
      </c>
      <c r="H18" s="62">
        <f>'k=400'!X78</f>
        <v>5.9704065275367988</v>
      </c>
      <c r="I18" s="3">
        <f>'k=400'!Y78</f>
        <v>8.9556097913051964</v>
      </c>
      <c r="J18" s="3">
        <f>'k=400'!AH78</f>
        <v>6.8749205848995629</v>
      </c>
      <c r="K18" s="3">
        <f>'k=400'!AI78</f>
        <v>8.5936507311244519</v>
      </c>
      <c r="L18" s="3">
        <f>'k=400'!AR78</f>
        <v>8.7631729188422955</v>
      </c>
      <c r="M18" s="3">
        <f>'k=400'!AS78</f>
        <v>10.223701738649346</v>
      </c>
      <c r="N18" s="3">
        <f>'k=400'!BB78</f>
        <v>9.3398463029109049</v>
      </c>
      <c r="O18" s="3">
        <f>'k=400'!BC78</f>
        <v>10.507327090774769</v>
      </c>
      <c r="P18" s="3">
        <f>'k=400'!BL78</f>
        <v>9.7559571856624743</v>
      </c>
      <c r="Q18" s="3">
        <f>'k=400'!BM78</f>
        <v>10.731552904228721</v>
      </c>
      <c r="R18" s="3">
        <f>'k=400'!BV78</f>
        <v>10.30579324450385</v>
      </c>
      <c r="S18" s="3">
        <f>'k=400'!BW78</f>
        <v>11.164609348212505</v>
      </c>
      <c r="T18" s="66">
        <f>'k=600'!X78</f>
        <v>7.8376922013681174</v>
      </c>
      <c r="U18" s="66">
        <f>'k=600'!Y78</f>
        <v>11.756538302052176</v>
      </c>
      <c r="V18" s="52">
        <f>'k=600'!AH78</f>
        <v>11.772593705120322</v>
      </c>
      <c r="W18" s="52">
        <f>'k=600'!AI78</f>
        <v>14.715742131400402</v>
      </c>
      <c r="X18" s="52">
        <f>'k=600'!AR78</f>
        <v>15.740614730801273</v>
      </c>
      <c r="Y18" s="52">
        <f>'k=600'!AS78</f>
        <v>18.364050519268154</v>
      </c>
      <c r="Z18" s="52">
        <f>'k=600'!BB78</f>
        <v>13.65109147413567</v>
      </c>
      <c r="AA18" s="52">
        <f>'k=600'!BC78</f>
        <v>15.357477908402629</v>
      </c>
      <c r="AB18" s="52">
        <f>'k=600'!BL78</f>
        <v>16.739552518214502</v>
      </c>
      <c r="AC18" s="52">
        <f>'k=600'!BM78</f>
        <v>18.413507770035956</v>
      </c>
      <c r="AD18" s="52">
        <f>'k=600'!BV78</f>
        <v>20.54151279073276</v>
      </c>
      <c r="AE18" s="52">
        <f>'k=600'!BW78</f>
        <v>22.253305523293825</v>
      </c>
      <c r="AF18" s="63">
        <f>'k=800'!X75</f>
        <v>9.1213530831922967</v>
      </c>
      <c r="AG18" s="66">
        <f>'k=800'!Y75</f>
        <v>13.682029624788445</v>
      </c>
      <c r="AH18" s="52">
        <f>'k=800'!AH75</f>
        <v>14.705248985713006</v>
      </c>
      <c r="AI18" s="52">
        <f>'k=800'!AI75</f>
        <v>18.381561232141259</v>
      </c>
      <c r="AJ18" s="52">
        <f>'k=800'!AR75</f>
        <v>18.326046172915337</v>
      </c>
      <c r="AK18" s="52">
        <f>'k=800'!AS75</f>
        <v>21.380387201734557</v>
      </c>
      <c r="AL18" s="52">
        <f>'k=800'!BB75</f>
        <v>23.261104941926504</v>
      </c>
      <c r="AM18" s="52">
        <f>'k=800'!BC75</f>
        <v>26.168743059667321</v>
      </c>
      <c r="AN18" s="52">
        <f>'k=800'!BL75</f>
        <v>22.56608878550108</v>
      </c>
      <c r="AO18" s="52">
        <f>'k=800'!BM75</f>
        <v>24.822697664051187</v>
      </c>
      <c r="AP18" s="52">
        <f>'k=800'!BV75</f>
        <v>23.954812189555238</v>
      </c>
      <c r="AQ18" s="52">
        <f>'k=800'!BW75</f>
        <v>25.951046538684842</v>
      </c>
      <c r="AR18" s="63">
        <f>'k=1000'!X75</f>
        <v>10.553080951465294</v>
      </c>
      <c r="AS18" s="63">
        <f>'k=1000'!Y75</f>
        <v>15.829621427197939</v>
      </c>
      <c r="AT18" s="52">
        <f>'k=1000'!AH75</f>
        <v>17.693463741826392</v>
      </c>
      <c r="AU18" s="52">
        <f>'k=1000'!AI75</f>
        <v>22.11682967728299</v>
      </c>
      <c r="AV18" s="52">
        <f>'k=1000'!AR75</f>
        <v>21.857881620275009</v>
      </c>
      <c r="AW18" s="52">
        <f>'k=1000'!AS75</f>
        <v>25.500861890320849</v>
      </c>
      <c r="AX18" s="52">
        <f>'k=1000'!BB75</f>
        <v>24.187757524814359</v>
      </c>
      <c r="AY18" s="52">
        <f>'k=1000'!BC75</f>
        <v>27.211227215416159</v>
      </c>
      <c r="AZ18" s="52">
        <f>'k=1000'!BL75</f>
        <v>25.58177561763733</v>
      </c>
      <c r="BA18" s="52">
        <f>'k=1000'!BM75</f>
        <v>28.139953179401061</v>
      </c>
      <c r="BB18" s="52">
        <f>'k=1000'!BV75</f>
        <v>25.621252589035166</v>
      </c>
      <c r="BC18" s="52">
        <f>'k=1000'!BW75</f>
        <v>27.756356971454764</v>
      </c>
      <c r="BD18" s="64">
        <f>'k=1200'!X72</f>
        <v>9.514347910946503</v>
      </c>
      <c r="BE18" s="64">
        <f>'k=1200'!Y72</f>
        <v>14.271521866419754</v>
      </c>
      <c r="BF18" s="3">
        <f>'k=1200'!AH72</f>
        <v>16.589022801835213</v>
      </c>
      <c r="BG18" s="3">
        <f>'k=1200'!AI72</f>
        <v>20.736278502294017</v>
      </c>
      <c r="BH18" s="3">
        <f>'k=1200'!AR72</f>
        <v>21.853043191992633</v>
      </c>
      <c r="BI18" s="3">
        <f>'k=1200'!AS72</f>
        <v>25.495217057324737</v>
      </c>
      <c r="BJ18" s="3">
        <f>'k=1200'!BB72</f>
        <v>23.972794504668791</v>
      </c>
      <c r="BK18" s="3">
        <f>'k=1200'!BC72</f>
        <v>26.96939381775239</v>
      </c>
      <c r="BL18" s="3">
        <f>'k=1200'!BL72</f>
        <v>24.797926544923371</v>
      </c>
      <c r="BM18" s="3">
        <f>'k=1200'!BM72</f>
        <v>27.27771919941571</v>
      </c>
      <c r="BN18" s="3">
        <f>'k=1200'!BV72</f>
        <v>25.52407353527196</v>
      </c>
      <c r="BO18" s="3">
        <f>'k=1200'!BW72</f>
        <v>27.651079663211288</v>
      </c>
    </row>
    <row r="19" spans="1:68" ht="15.75">
      <c r="A19" s="1"/>
      <c r="B19" s="6" t="s">
        <v>3</v>
      </c>
      <c r="C19" s="11">
        <f>9.94*10^-7</f>
        <v>9.9399999999999993E-7</v>
      </c>
      <c r="D19" s="2"/>
      <c r="E19" s="38">
        <v>52</v>
      </c>
      <c r="F19" s="20">
        <f t="shared" si="0"/>
        <v>1.0346</v>
      </c>
      <c r="G19" s="51">
        <f t="shared" si="1"/>
        <v>92531.126760563377</v>
      </c>
      <c r="H19" s="62">
        <f>'k=400'!X79</f>
        <v>6.5355408548661948</v>
      </c>
      <c r="I19" s="3">
        <f>'k=400'!Y79</f>
        <v>9.8033112822992923</v>
      </c>
      <c r="J19" s="3">
        <f>'k=400'!AH79</f>
        <v>11.624645920708375</v>
      </c>
      <c r="K19" s="3">
        <f>'k=400'!AI79</f>
        <v>14.530807400885468</v>
      </c>
      <c r="L19" s="3">
        <f>'k=400'!AR79</f>
        <v>15.534383751102357</v>
      </c>
      <c r="M19" s="3">
        <f>'k=400'!AS79</f>
        <v>18.12344770961942</v>
      </c>
      <c r="N19" s="3">
        <f>'k=400'!BB79</f>
        <v>17.802754851261692</v>
      </c>
      <c r="O19" s="3">
        <f>'k=400'!BC79</f>
        <v>20.028099207669403</v>
      </c>
      <c r="P19" s="3">
        <f>'k=400'!BL79</f>
        <v>17.895639167328202</v>
      </c>
      <c r="Q19" s="3">
        <f>'k=400'!BM79</f>
        <v>19.685203084061023</v>
      </c>
      <c r="R19" s="3">
        <f>'k=400'!BV79</f>
        <v>14.603534641463554</v>
      </c>
      <c r="S19" s="3">
        <f>'k=400'!BW79</f>
        <v>15.820495861585517</v>
      </c>
      <c r="T19" s="66">
        <f>'k=600'!X79</f>
        <v>8.2382590359157106</v>
      </c>
      <c r="U19" s="66">
        <f>'k=600'!Y79</f>
        <v>12.357388553873566</v>
      </c>
      <c r="V19" s="52">
        <f>'k=600'!AH79</f>
        <v>13.540627601881804</v>
      </c>
      <c r="W19" s="52">
        <f>'k=600'!AI79</f>
        <v>16.925784502352254</v>
      </c>
      <c r="X19" s="52">
        <f>'k=600'!AR79</f>
        <v>16.787477431903739</v>
      </c>
      <c r="Y19" s="52">
        <f>'k=600'!AS79</f>
        <v>19.585390337221028</v>
      </c>
      <c r="Z19" s="52">
        <f>'k=600'!BB79</f>
        <v>18.908554039040279</v>
      </c>
      <c r="AA19" s="52">
        <f>'k=600'!BC79</f>
        <v>21.272123293920316</v>
      </c>
      <c r="AB19" s="52">
        <f>'k=600'!BL79</f>
        <v>20.464570227872116</v>
      </c>
      <c r="AC19" s="52">
        <f>'k=600'!BM79</f>
        <v>22.511027250659325</v>
      </c>
      <c r="AD19" s="52">
        <f>'k=600'!BV79</f>
        <v>20.759285676919291</v>
      </c>
      <c r="AE19" s="52">
        <f>'k=600'!BW79</f>
        <v>22.489226149995901</v>
      </c>
      <c r="AF19" s="63">
        <f>'k=800'!X76</f>
        <v>9.2797462419845012</v>
      </c>
      <c r="AG19" s="66">
        <f>'k=800'!Y76</f>
        <v>13.91961936297675</v>
      </c>
      <c r="AH19" s="52">
        <f>'k=800'!AH76</f>
        <v>15.131683474783618</v>
      </c>
      <c r="AI19" s="52">
        <f>'k=800'!AI76</f>
        <v>18.914604343479525</v>
      </c>
      <c r="AJ19" s="52">
        <f>'k=800'!AR76</f>
        <v>19.140902098739204</v>
      </c>
      <c r="AK19" s="52">
        <f>'k=800'!AS76</f>
        <v>22.331052448529071</v>
      </c>
      <c r="AL19" s="52">
        <f>'k=800'!BB76</f>
        <v>23.443442089852446</v>
      </c>
      <c r="AM19" s="52">
        <f>'k=800'!BC76</f>
        <v>26.373872351084</v>
      </c>
      <c r="AN19" s="52">
        <f>'k=800'!BL76</f>
        <v>23.735971543233291</v>
      </c>
      <c r="AO19" s="52">
        <f>'k=800'!BM76</f>
        <v>26.109568697556618</v>
      </c>
      <c r="AP19" s="52">
        <f>'k=800'!BV76</f>
        <v>24.742781715996205</v>
      </c>
      <c r="AQ19" s="52">
        <f>'k=800'!BW76</f>
        <v>26.804680192329222</v>
      </c>
      <c r="AR19" s="63">
        <f>'k=1000'!X76</f>
        <v>10.716424731805878</v>
      </c>
      <c r="AS19" s="63">
        <f>'k=1000'!Y76</f>
        <v>16.074637097708816</v>
      </c>
      <c r="AT19" s="52">
        <f>'k=1000'!AH76</f>
        <v>18.268349764328249</v>
      </c>
      <c r="AU19" s="52">
        <f>'k=1000'!AI76</f>
        <v>22.835437205410312</v>
      </c>
      <c r="AV19" s="52">
        <f>'k=1000'!AR76</f>
        <v>22.138105269357968</v>
      </c>
      <c r="AW19" s="52">
        <f>'k=1000'!AS76</f>
        <v>25.82778948091763</v>
      </c>
      <c r="AX19" s="52">
        <f>'k=1000'!BB76</f>
        <v>25.357372429692056</v>
      </c>
      <c r="AY19" s="52">
        <f>'k=1000'!BC76</f>
        <v>28.527043983403566</v>
      </c>
      <c r="AZ19" s="52">
        <f>'k=1000'!BL76</f>
        <v>26.957595289320992</v>
      </c>
      <c r="BA19" s="52">
        <f>'k=1000'!BM76</f>
        <v>29.653354818253092</v>
      </c>
      <c r="BB19" s="52">
        <f>'k=1000'!BV76</f>
        <v>27.506005026727447</v>
      </c>
      <c r="BC19" s="52">
        <f>'k=1000'!BW76</f>
        <v>29.798172112288071</v>
      </c>
      <c r="BD19" s="64">
        <f>'k=1200'!X73</f>
        <v>10.742736317401357</v>
      </c>
      <c r="BE19" s="64">
        <f>'k=1200'!Y73</f>
        <v>16.114104476102035</v>
      </c>
      <c r="BF19" s="3">
        <f>'k=1200'!AH73</f>
        <v>18.679848853150784</v>
      </c>
      <c r="BG19" s="3">
        <f>'k=1200'!AI73</f>
        <v>23.349811066438477</v>
      </c>
      <c r="BH19" s="3">
        <f>'k=1200'!AR73</f>
        <v>24.386452571140886</v>
      </c>
      <c r="BI19" s="3">
        <f>'k=1200'!AS73</f>
        <v>28.4508613329977</v>
      </c>
      <c r="BJ19" s="3">
        <f>'k=1200'!BB73</f>
        <v>26.345327904427435</v>
      </c>
      <c r="BK19" s="3">
        <f>'k=1200'!BC73</f>
        <v>29.638493892480867</v>
      </c>
      <c r="BL19" s="3">
        <f>'k=1200'!BL73</f>
        <v>27.272477805487888</v>
      </c>
      <c r="BM19" s="3">
        <f>'k=1200'!BM73</f>
        <v>29.999725586036675</v>
      </c>
      <c r="BN19" s="3">
        <f>'k=1200'!BV73</f>
        <v>27.838948429488717</v>
      </c>
      <c r="BO19" s="3">
        <f>'k=1200'!BW73</f>
        <v>30.158860798612771</v>
      </c>
    </row>
    <row r="20" spans="1:68" ht="15.75">
      <c r="A20" s="1"/>
      <c r="B20" s="9" t="s">
        <v>56</v>
      </c>
      <c r="C20" s="10">
        <v>999.72964999999999</v>
      </c>
      <c r="D20" s="2"/>
      <c r="E20" s="38">
        <v>54</v>
      </c>
      <c r="F20" s="20">
        <f t="shared" si="0"/>
        <v>1.0746</v>
      </c>
      <c r="G20" s="51">
        <f t="shared" si="1"/>
        <v>96108.591549295772</v>
      </c>
      <c r="H20" s="62">
        <f>'k=400'!X80</f>
        <v>6.8239576651825757</v>
      </c>
      <c r="I20" s="3">
        <f>'k=400'!Y80</f>
        <v>10.235936497773864</v>
      </c>
      <c r="J20" s="3">
        <f>'k=400'!AH80</f>
        <v>9.2413516625630159</v>
      </c>
      <c r="K20" s="3">
        <f>'k=400'!AI80</f>
        <v>11.551689578203771</v>
      </c>
      <c r="L20" s="3">
        <f>'k=400'!AR80</f>
        <v>9.184504500355068</v>
      </c>
      <c r="M20" s="3">
        <f>'k=400'!AS80</f>
        <v>10.715255250414247</v>
      </c>
      <c r="N20" s="3">
        <f>'k=400'!BB80</f>
        <v>10.265771926312929</v>
      </c>
      <c r="O20" s="3">
        <f>'k=400'!BC80</f>
        <v>11.548993417102047</v>
      </c>
      <c r="P20" s="3">
        <f>'k=400'!BL80</f>
        <v>10.831855802965231</v>
      </c>
      <c r="Q20" s="3">
        <f>'k=400'!BM80</f>
        <v>11.915041383261755</v>
      </c>
      <c r="R20" s="3">
        <f>'k=400'!BV80</f>
        <v>11.380751416058295</v>
      </c>
      <c r="S20" s="3">
        <f>'k=400'!BW80</f>
        <v>12.329147367396487</v>
      </c>
      <c r="T20" s="66">
        <f>'k=600'!X80</f>
        <v>8.4608217565666166</v>
      </c>
      <c r="U20" s="66">
        <f>'k=600'!Y80</f>
        <v>12.691232634849927</v>
      </c>
      <c r="V20" s="52">
        <f>'k=600'!AH80</f>
        <v>11.201506855753617</v>
      </c>
      <c r="W20" s="52">
        <f>'k=600'!AI80</f>
        <v>14.001883569692021</v>
      </c>
      <c r="X20" s="52">
        <f>'k=600'!AR80</f>
        <v>12.010930295444528</v>
      </c>
      <c r="Y20" s="52">
        <f>'k=600'!AS80</f>
        <v>14.012752011351949</v>
      </c>
      <c r="Z20" s="52">
        <f>'k=600'!BB80</f>
        <v>13.313171996313351</v>
      </c>
      <c r="AA20" s="52">
        <f>'k=600'!BC80</f>
        <v>14.977318495852519</v>
      </c>
      <c r="AB20" s="52">
        <f>'k=600'!BL80</f>
        <v>14.105686872941995</v>
      </c>
      <c r="AC20" s="52">
        <f>'k=600'!BM80</f>
        <v>15.516255560236194</v>
      </c>
      <c r="AD20" s="52">
        <f>'k=600'!BV80</f>
        <v>15.65877220378329</v>
      </c>
      <c r="AE20" s="52">
        <f>'k=600'!BW80</f>
        <v>16.963669887431898</v>
      </c>
      <c r="AF20" s="63">
        <f>'k=800'!X77</f>
        <v>9.6027345159420552</v>
      </c>
      <c r="AG20" s="66">
        <f>'k=800'!Y77</f>
        <v>14.404101773913082</v>
      </c>
      <c r="AH20" s="52">
        <f>'k=800'!AH77</f>
        <v>16.092897681119517</v>
      </c>
      <c r="AI20" s="52">
        <f>'k=800'!AI77</f>
        <v>20.116122101399398</v>
      </c>
      <c r="AJ20" s="52">
        <f>'k=800'!AR77</f>
        <v>19.056121407790602</v>
      </c>
      <c r="AK20" s="52">
        <f>'k=800'!AS77</f>
        <v>22.23214164242237</v>
      </c>
      <c r="AL20" s="52">
        <f>'k=800'!BB77</f>
        <v>25.429447916662486</v>
      </c>
      <c r="AM20" s="52">
        <f>'k=800'!BC77</f>
        <v>28.608128906245295</v>
      </c>
      <c r="AN20" s="52">
        <f>'k=800'!BL77</f>
        <v>25.330510246599673</v>
      </c>
      <c r="AO20" s="52">
        <f>'k=800'!BM77</f>
        <v>27.863561271259634</v>
      </c>
      <c r="AP20" s="52">
        <f>'k=800'!BV77</f>
        <v>26.642838453688427</v>
      </c>
      <c r="AQ20" s="52">
        <f>'k=800'!BW77</f>
        <v>28.8630749914958</v>
      </c>
      <c r="AR20" s="63">
        <f>'k=1000'!X77</f>
        <v>11.282804552386693</v>
      </c>
      <c r="AS20" s="63">
        <f>'k=1000'!Y77</f>
        <v>16.92420682858004</v>
      </c>
      <c r="AT20" s="52">
        <f>'k=1000'!AH77</f>
        <v>18.510877669113437</v>
      </c>
      <c r="AU20" s="52">
        <f>'k=1000'!AI77</f>
        <v>23.138597086391798</v>
      </c>
      <c r="AV20" s="52">
        <f>'k=1000'!AR77</f>
        <v>23.714860047708306</v>
      </c>
      <c r="AW20" s="52">
        <f>'k=1000'!AS77</f>
        <v>27.667336722326358</v>
      </c>
      <c r="AX20" s="52">
        <f>'k=1000'!BB77</f>
        <v>27.162480216069273</v>
      </c>
      <c r="AY20" s="52">
        <f>'k=1000'!BC77</f>
        <v>30.557790243077932</v>
      </c>
      <c r="AZ20" s="52">
        <f>'k=1000'!BL77</f>
        <v>29.545735661888177</v>
      </c>
      <c r="BA20" s="52">
        <f>'k=1000'!BM77</f>
        <v>32.500309228076993</v>
      </c>
      <c r="BB20" s="52">
        <f>'k=1000'!BV77</f>
        <v>30.640190809007798</v>
      </c>
      <c r="BC20" s="52">
        <f>'k=1000'!BW77</f>
        <v>33.19354004309178</v>
      </c>
      <c r="BD20" s="64">
        <f>'k=1200'!X74</f>
        <v>12.09621196418199</v>
      </c>
      <c r="BE20" s="64">
        <f>'k=1200'!Y74</f>
        <v>18.144317946272984</v>
      </c>
      <c r="BF20" s="3">
        <f>'k=1200'!AH74</f>
        <v>20.938885675549251</v>
      </c>
      <c r="BG20" s="3">
        <f>'k=1200'!AI74</f>
        <v>26.173607094436562</v>
      </c>
      <c r="BH20" s="3">
        <f>'k=1200'!AR74</f>
        <v>26.47360067837208</v>
      </c>
      <c r="BI20" s="3">
        <f>'k=1200'!AS74</f>
        <v>30.885867458100762</v>
      </c>
      <c r="BJ20" s="3">
        <f>'k=1200'!BB74</f>
        <v>29.135103240817653</v>
      </c>
      <c r="BK20" s="3">
        <f>'k=1200'!BC74</f>
        <v>32.776991145919858</v>
      </c>
      <c r="BL20" s="3">
        <f>'k=1200'!BL74</f>
        <v>30.317000996887327</v>
      </c>
      <c r="BM20" s="3">
        <f>'k=1200'!BM74</f>
        <v>33.348701096576065</v>
      </c>
      <c r="BN20" s="3">
        <f>'k=1200'!BV74</f>
        <v>31.468168515271838</v>
      </c>
      <c r="BO20" s="3">
        <f>'k=1200'!BW74</f>
        <v>34.090515891544491</v>
      </c>
    </row>
    <row r="21" spans="1:68" ht="15.75">
      <c r="A21" s="1"/>
      <c r="B21" s="9" t="s">
        <v>5</v>
      </c>
      <c r="C21" s="10">
        <f>3.5*0.0254</f>
        <v>8.8899999999999993E-2</v>
      </c>
      <c r="D21" s="16"/>
      <c r="E21" s="38">
        <v>56</v>
      </c>
      <c r="F21" s="20">
        <f t="shared" si="0"/>
        <v>1.1146</v>
      </c>
      <c r="G21" s="51">
        <f t="shared" si="1"/>
        <v>99686.056338028182</v>
      </c>
      <c r="H21" s="62">
        <f>'k=400'!X81</f>
        <v>6.3329420759749926</v>
      </c>
      <c r="I21" s="3">
        <f>'k=400'!Y81</f>
        <v>9.499413113962488</v>
      </c>
      <c r="J21" s="3">
        <f>'k=400'!AH81</f>
        <v>10.992661892215676</v>
      </c>
      <c r="K21" s="3">
        <f>'k=400'!AI81</f>
        <v>13.740827365269595</v>
      </c>
      <c r="L21" s="3">
        <f>'k=400'!AR81</f>
        <v>9.9371939218083334</v>
      </c>
      <c r="M21" s="3">
        <f>'k=400'!AS81</f>
        <v>11.593392908776387</v>
      </c>
      <c r="N21" s="3">
        <f>'k=400'!BB81</f>
        <v>10.678953953032039</v>
      </c>
      <c r="O21" s="3">
        <f>'k=400'!BC81</f>
        <v>12.013823197161045</v>
      </c>
      <c r="P21" s="3">
        <f>'k=400'!BL81</f>
        <v>11.944434738154659</v>
      </c>
      <c r="Q21" s="3">
        <f>'k=400'!BM81</f>
        <v>13.138878211970123</v>
      </c>
      <c r="R21" s="3">
        <f>'k=400'!BV81</f>
        <v>12.659465210150699</v>
      </c>
      <c r="S21" s="3">
        <f>'k=400'!BW81</f>
        <v>13.714420644329923</v>
      </c>
      <c r="T21" s="66">
        <f>'k=600'!X81</f>
        <v>9.2349002773466751</v>
      </c>
      <c r="U21" s="66">
        <f>'k=600'!Y81</f>
        <v>13.852350416020014</v>
      </c>
      <c r="V21" s="52">
        <f>'k=600'!AH81</f>
        <v>14.69517014280591</v>
      </c>
      <c r="W21" s="52">
        <f>'k=600'!AI81</f>
        <v>18.368962678507391</v>
      </c>
      <c r="X21" s="52">
        <f>'k=600'!AR81</f>
        <v>13.41849571119247</v>
      </c>
      <c r="Y21" s="52">
        <f>'k=600'!AS81</f>
        <v>15.654911663057884</v>
      </c>
      <c r="Z21" s="52">
        <f>'k=600'!BB81</f>
        <v>14.427040933223118</v>
      </c>
      <c r="AA21" s="52">
        <f>'k=600'!BC81</f>
        <v>16.230421049876007</v>
      </c>
      <c r="AB21" s="52">
        <f>'k=600'!BL81</f>
        <v>15.200424911069492</v>
      </c>
      <c r="AC21" s="52">
        <f>'k=600'!BM81</f>
        <v>16.720467402176439</v>
      </c>
      <c r="AD21" s="52">
        <f>'k=600'!BV81</f>
        <v>16.579679323778581</v>
      </c>
      <c r="AE21" s="52">
        <f>'k=600'!BW81</f>
        <v>17.961319267426799</v>
      </c>
      <c r="AF21" s="63">
        <f>'k=800'!X78</f>
        <v>8.5791472452803443</v>
      </c>
      <c r="AG21" s="66">
        <f>'k=800'!Y78</f>
        <v>12.868720867920516</v>
      </c>
      <c r="AH21" s="52">
        <f>'k=800'!AH78</f>
        <v>15.046922612039063</v>
      </c>
      <c r="AI21" s="52">
        <f>'k=800'!AI78</f>
        <v>18.808653265048829</v>
      </c>
      <c r="AJ21" s="52">
        <f>'k=800'!AR78</f>
        <v>20.946014223784562</v>
      </c>
      <c r="AK21" s="52">
        <f>'k=800'!AS78</f>
        <v>24.437016594415322</v>
      </c>
      <c r="AL21" s="52">
        <f>'k=800'!BB78</f>
        <v>25.324188361606435</v>
      </c>
      <c r="AM21" s="52">
        <f>'k=800'!BC78</f>
        <v>28.489711906807237</v>
      </c>
      <c r="AN21" s="52">
        <f>'k=800'!BL78</f>
        <v>26.891051247810609</v>
      </c>
      <c r="AO21" s="52">
        <f>'k=800'!BM78</f>
        <v>29.580156372591667</v>
      </c>
      <c r="AP21" s="52">
        <f>'k=800'!BV78</f>
        <v>28.05883389457334</v>
      </c>
      <c r="AQ21" s="52">
        <f>'k=800'!BW78</f>
        <v>30.397070052454453</v>
      </c>
      <c r="AR21" s="63">
        <f>'k=1000'!X78</f>
        <v>11.473526886700835</v>
      </c>
      <c r="AS21" s="63">
        <f>'k=1000'!Y78</f>
        <v>17.210290330051251</v>
      </c>
      <c r="AT21" s="52">
        <f>'k=1000'!AH78</f>
        <v>19.749164334109118</v>
      </c>
      <c r="AU21" s="52">
        <f>'k=1000'!AI78</f>
        <v>24.686455417636402</v>
      </c>
      <c r="AV21" s="52">
        <f>'k=1000'!AR78</f>
        <v>25.191490694048504</v>
      </c>
      <c r="AW21" s="52">
        <f>'k=1000'!AS78</f>
        <v>29.390072476389921</v>
      </c>
      <c r="AX21" s="52">
        <f>'k=1000'!BB78</f>
        <v>29.07111679429493</v>
      </c>
      <c r="AY21" s="52">
        <f>'k=1000'!BC78</f>
        <v>32.705006393581797</v>
      </c>
      <c r="AZ21" s="52">
        <f>'k=1000'!BL78</f>
        <v>31.607319920597973</v>
      </c>
      <c r="BA21" s="52">
        <f>'k=1000'!BM78</f>
        <v>34.768051912657768</v>
      </c>
      <c r="BB21" s="52">
        <f>'k=1000'!BV78</f>
        <v>32.308337356882554</v>
      </c>
      <c r="BC21" s="52">
        <f>'k=1000'!BW78</f>
        <v>35.000698803289431</v>
      </c>
      <c r="BD21" s="64">
        <f>'k=1200'!X75</f>
        <v>13.231358088391982</v>
      </c>
      <c r="BE21" s="64">
        <f>'k=1200'!Y75</f>
        <v>19.847037132587971</v>
      </c>
      <c r="BF21" s="3">
        <f>'k=1200'!AH75</f>
        <v>21.975437699524864</v>
      </c>
      <c r="BG21" s="3">
        <f>'k=1200'!AI75</f>
        <v>27.469297124406083</v>
      </c>
      <c r="BH21" s="3">
        <f>'k=1200'!AR75</f>
        <v>27.49908990401746</v>
      </c>
      <c r="BI21" s="3">
        <f>'k=1200'!AS75</f>
        <v>32.08227155468704</v>
      </c>
      <c r="BJ21" s="3">
        <f>'k=1200'!BB75</f>
        <v>30.939065066234484</v>
      </c>
      <c r="BK21" s="3">
        <f>'k=1200'!BC75</f>
        <v>34.806448199513795</v>
      </c>
      <c r="BL21" s="3">
        <f>'k=1200'!BL75</f>
        <v>32.88292427116464</v>
      </c>
      <c r="BM21" s="3">
        <f>'k=1200'!BM75</f>
        <v>36.171216698281107</v>
      </c>
      <c r="BN21" s="3">
        <f>'k=1200'!BV75</f>
        <v>34.537992838529377</v>
      </c>
      <c r="BO21" s="3">
        <f>'k=1200'!BW75</f>
        <v>37.416158908406821</v>
      </c>
    </row>
    <row r="22" spans="1:68" ht="15.75">
      <c r="A22" s="1"/>
      <c r="B22" s="9" t="s">
        <v>57</v>
      </c>
      <c r="C22" s="10">
        <f>35.25*0.0254</f>
        <v>0.89534999999999998</v>
      </c>
      <c r="D22" s="16"/>
      <c r="E22" s="38">
        <v>58</v>
      </c>
      <c r="F22" s="20">
        <f t="shared" si="0"/>
        <v>1.1545999999999998</v>
      </c>
      <c r="G22" s="51">
        <f t="shared" si="1"/>
        <v>103263.52112676055</v>
      </c>
      <c r="H22" s="62">
        <f>'k=400'!X82</f>
        <v>5.9205396848193743</v>
      </c>
      <c r="I22" s="3">
        <f>'k=400'!Y82</f>
        <v>8.8808095272290615</v>
      </c>
      <c r="J22" s="3">
        <f>'k=400'!AH82</f>
        <v>7.6063376561882325</v>
      </c>
      <c r="K22" s="3">
        <f>'k=400'!AI82</f>
        <v>9.5079220702352902</v>
      </c>
      <c r="L22" s="3">
        <f>'k=400'!AR82</f>
        <v>8.8009415710541674</v>
      </c>
      <c r="M22" s="3">
        <f>'k=400'!AS82</f>
        <v>10.267765166229861</v>
      </c>
      <c r="N22" s="3">
        <f>'k=400'!BB82</f>
        <v>10.364720697395672</v>
      </c>
      <c r="O22" s="3">
        <f>'k=400'!BC82</f>
        <v>11.660310784570132</v>
      </c>
      <c r="P22" s="3">
        <f>'k=400'!BL82</f>
        <v>11.248644969622195</v>
      </c>
      <c r="Q22" s="3">
        <f>'k=400'!BM82</f>
        <v>12.373509466584412</v>
      </c>
      <c r="R22" s="3">
        <f>'k=400'!BV82</f>
        <v>11.523362444520423</v>
      </c>
      <c r="S22" s="3">
        <f>'k=400'!BW82</f>
        <v>12.483642648230457</v>
      </c>
      <c r="T22" s="66">
        <f>'k=600'!X82</f>
        <v>8.6153031781107678</v>
      </c>
      <c r="U22" s="66">
        <f>'k=600'!Y82</f>
        <v>12.92295476716615</v>
      </c>
      <c r="V22" s="52">
        <f>'k=600'!AH82</f>
        <v>11.105889103857598</v>
      </c>
      <c r="W22" s="52">
        <f>'k=600'!AI82</f>
        <v>13.882361379821997</v>
      </c>
      <c r="X22" s="52">
        <f>'k=600'!AR82</f>
        <v>12.956649825797857</v>
      </c>
      <c r="Y22" s="52">
        <f>'k=600'!AS82</f>
        <v>15.116091463430834</v>
      </c>
      <c r="Z22" s="52">
        <f>'k=600'!BB82</f>
        <v>14.304599797805214</v>
      </c>
      <c r="AA22" s="52">
        <f>'k=600'!BC82</f>
        <v>16.092674772530867</v>
      </c>
      <c r="AB22" s="52">
        <f>'k=600'!BL82</f>
        <v>15.508189245185562</v>
      </c>
      <c r="AC22" s="52">
        <f>'k=600'!BM82</f>
        <v>17.059008169704118</v>
      </c>
      <c r="AD22" s="52">
        <f>'k=600'!BV82</f>
        <v>16.869777934022036</v>
      </c>
      <c r="AE22" s="52">
        <f>'k=600'!BW82</f>
        <v>18.275592761857204</v>
      </c>
      <c r="AF22" s="63">
        <f>'k=800'!X79</f>
        <v>8.8434844364434078</v>
      </c>
      <c r="AG22" s="66">
        <f>'k=800'!Y79</f>
        <v>13.265226654665112</v>
      </c>
      <c r="AH22" s="52">
        <f>'k=800'!AH79</f>
        <v>13.888353475913894</v>
      </c>
      <c r="AI22" s="52">
        <f>'k=800'!AI79</f>
        <v>17.360441844892367</v>
      </c>
      <c r="AJ22" s="52">
        <f>'k=800'!AR79</f>
        <v>20.562952346625245</v>
      </c>
      <c r="AK22" s="52">
        <f>'k=800'!AS79</f>
        <v>23.990111071062785</v>
      </c>
      <c r="AL22" s="52">
        <f>'k=800'!BB79</f>
        <v>24.8256566312551</v>
      </c>
      <c r="AM22" s="52">
        <f>'k=800'!BC79</f>
        <v>27.928863710161991</v>
      </c>
      <c r="AN22" s="52">
        <f>'k=800'!BL79</f>
        <v>26.196916788891624</v>
      </c>
      <c r="AO22" s="52">
        <f>'k=800'!BM79</f>
        <v>28.816608467780789</v>
      </c>
      <c r="AP22" s="52">
        <f>'k=800'!BV79</f>
        <v>27.081869175178301</v>
      </c>
      <c r="AQ22" s="52">
        <f>'k=800'!BW79</f>
        <v>29.338691606443163</v>
      </c>
      <c r="AR22" s="63">
        <f>'k=1000'!X79</f>
        <v>11.750358280379992</v>
      </c>
      <c r="AS22" s="63">
        <f>'k=1000'!Y79</f>
        <v>17.625537420569987</v>
      </c>
      <c r="AT22" s="52">
        <f>'k=1000'!AH79</f>
        <v>18.707052232867348</v>
      </c>
      <c r="AU22" s="52">
        <f>'k=1000'!AI79</f>
        <v>23.383815291084183</v>
      </c>
      <c r="AV22" s="52">
        <f>'k=1000'!AR79</f>
        <v>24.557496438670768</v>
      </c>
      <c r="AW22" s="52">
        <f>'k=1000'!AS79</f>
        <v>28.650412511782566</v>
      </c>
      <c r="AX22" s="52">
        <f>'k=1000'!BB79</f>
        <v>28.664750096117537</v>
      </c>
      <c r="AY22" s="52">
        <f>'k=1000'!BC79</f>
        <v>32.247843858132228</v>
      </c>
      <c r="AZ22" s="52">
        <f>'k=1000'!BL79</f>
        <v>31.693342393997231</v>
      </c>
      <c r="BA22" s="52">
        <f>'k=1000'!BM79</f>
        <v>34.862676633396951</v>
      </c>
      <c r="BB22" s="52">
        <f>'k=1000'!BV79</f>
        <v>32.743251830421116</v>
      </c>
      <c r="BC22" s="52">
        <f>'k=1000'!BW79</f>
        <v>35.471856149622873</v>
      </c>
      <c r="BD22" s="64">
        <f>'k=1200'!X76</f>
        <v>13.739734047644548</v>
      </c>
      <c r="BE22" s="64">
        <f>'k=1200'!Y76</f>
        <v>20.60960107146682</v>
      </c>
      <c r="BF22" s="3">
        <f>'k=1200'!AH76</f>
        <v>22.584012361870769</v>
      </c>
      <c r="BG22" s="3">
        <f>'k=1200'!AI76</f>
        <v>28.230015452338463</v>
      </c>
      <c r="BH22" s="3">
        <f>'k=1200'!AR76</f>
        <v>27.843943753995362</v>
      </c>
      <c r="BI22" s="3">
        <f>'k=1200'!AS76</f>
        <v>32.484601046327924</v>
      </c>
      <c r="BJ22" s="3">
        <f>'k=1200'!BB76</f>
        <v>31.823224498139176</v>
      </c>
      <c r="BK22" s="3">
        <f>'k=1200'!BC76</f>
        <v>35.801127560406577</v>
      </c>
      <c r="BL22" s="3">
        <f>'k=1200'!BL76</f>
        <v>34.523699071557857</v>
      </c>
      <c r="BM22" s="3">
        <f>'k=1200'!BM76</f>
        <v>37.976068978713641</v>
      </c>
      <c r="BN22" s="3">
        <f>'k=1200'!BV76</f>
        <v>36.524026120428807</v>
      </c>
      <c r="BO22" s="3">
        <f>'k=1200'!BW76</f>
        <v>39.567694963797869</v>
      </c>
    </row>
    <row r="23" spans="1:68" ht="15.75">
      <c r="A23" s="1"/>
      <c r="B23" s="9" t="s">
        <v>15</v>
      </c>
      <c r="C23" s="10">
        <v>5.4249999999999998</v>
      </c>
      <c r="D23" s="16"/>
      <c r="E23" s="38">
        <v>60</v>
      </c>
      <c r="F23" s="20">
        <f t="shared" si="0"/>
        <v>1.1945999999999999</v>
      </c>
      <c r="G23" s="51">
        <f t="shared" si="1"/>
        <v>106840.98591549294</v>
      </c>
      <c r="H23" s="62">
        <f>'k=400'!X83</f>
        <v>5.7136232823949431</v>
      </c>
      <c r="I23" s="3">
        <f>'k=400'!Y83</f>
        <v>8.5704349235924155</v>
      </c>
      <c r="J23" s="3">
        <f>'k=400'!AH83</f>
        <v>7.3886732791388283</v>
      </c>
      <c r="K23" s="3">
        <f>'k=400'!AI83</f>
        <v>9.2358415989235354</v>
      </c>
      <c r="L23" s="3">
        <f>'k=400'!AR83</f>
        <v>8.9053913281958046</v>
      </c>
      <c r="M23" s="3">
        <f>'k=400'!AS83</f>
        <v>10.389623216228438</v>
      </c>
      <c r="N23" s="3">
        <f>'k=400'!BB83</f>
        <v>9.9205780219585158</v>
      </c>
      <c r="O23" s="3">
        <f>'k=400'!BC83</f>
        <v>11.160650274703331</v>
      </c>
      <c r="P23" s="3">
        <f>'k=400'!BL83</f>
        <v>10.728132302454028</v>
      </c>
      <c r="Q23" s="3">
        <f>'k=400'!BM83</f>
        <v>11.800945532699432</v>
      </c>
      <c r="R23" s="3">
        <f>'k=400'!BV83</f>
        <v>12.661168808409798</v>
      </c>
      <c r="S23" s="3">
        <f>'k=400'!BW83</f>
        <v>13.716266209110614</v>
      </c>
      <c r="T23" s="66">
        <f>'k=600'!X83</f>
        <v>7.438410681257265</v>
      </c>
      <c r="U23" s="66">
        <f>'k=600'!Y83</f>
        <v>11.157616021885897</v>
      </c>
      <c r="V23" s="52">
        <f>'k=600'!AH83</f>
        <v>10.463003293516476</v>
      </c>
      <c r="W23" s="52">
        <f>'k=600'!AI83</f>
        <v>13.078754116895595</v>
      </c>
      <c r="X23" s="52">
        <f>'k=600'!AR83</f>
        <v>12.751657834869626</v>
      </c>
      <c r="Y23" s="52">
        <f>'k=600'!AS83</f>
        <v>14.876934140681231</v>
      </c>
      <c r="Z23" s="52">
        <f>'k=600'!BB83</f>
        <v>14.16149073597049</v>
      </c>
      <c r="AA23" s="52">
        <f>'k=600'!BC83</f>
        <v>15.931677077966803</v>
      </c>
      <c r="AB23" s="52">
        <f>'k=600'!BL83</f>
        <v>16.213033470521616</v>
      </c>
      <c r="AC23" s="52">
        <f>'k=600'!BM83</f>
        <v>17.834336817573778</v>
      </c>
      <c r="AD23" s="52">
        <f>'k=600'!BV83</f>
        <v>17.495810151773792</v>
      </c>
      <c r="AE23" s="52">
        <f>'k=600'!BW83</f>
        <v>18.953794331088275</v>
      </c>
      <c r="AF23" s="63">
        <f>'k=800'!X80</f>
        <v>8.2993687998643644</v>
      </c>
      <c r="AG23" s="66">
        <f>'k=800'!Y80</f>
        <v>12.449053199796547</v>
      </c>
      <c r="AH23" s="52">
        <f>'k=800'!AH80</f>
        <v>12.622168571140794</v>
      </c>
      <c r="AI23" s="52">
        <f>'k=800'!AI80</f>
        <v>15.777710713925993</v>
      </c>
      <c r="AJ23" s="52">
        <f>'k=800'!AR80</f>
        <v>13.857721666241025</v>
      </c>
      <c r="AK23" s="52">
        <f>'k=800'!AS80</f>
        <v>16.167341943947861</v>
      </c>
      <c r="AL23" s="52">
        <f>'k=800'!BB80</f>
        <v>16.796265847546994</v>
      </c>
      <c r="AM23" s="52">
        <f>'k=800'!BC80</f>
        <v>18.89579907849037</v>
      </c>
      <c r="AN23" s="52">
        <f>'k=800'!BL80</f>
        <v>16.216110642123201</v>
      </c>
      <c r="AO23" s="52">
        <f>'k=800'!BM80</f>
        <v>17.837721706335522</v>
      </c>
      <c r="AP23" s="52">
        <f>'k=800'!BV80</f>
        <v>18.765511323495407</v>
      </c>
      <c r="AQ23" s="52">
        <f>'k=800'!BW80</f>
        <v>20.32930393378669</v>
      </c>
      <c r="AR23" s="63">
        <f>'k=1000'!X80</f>
        <v>10.343769047517307</v>
      </c>
      <c r="AS23" s="63">
        <f>'k=1000'!Y80</f>
        <v>15.515653571275962</v>
      </c>
      <c r="AT23" s="52">
        <f>'k=1000'!AH80</f>
        <v>17.702660265950207</v>
      </c>
      <c r="AU23" s="52">
        <f>'k=1000'!AI80</f>
        <v>22.128325332437754</v>
      </c>
      <c r="AV23" s="52">
        <f>'k=1000'!AR80</f>
        <v>24.288188447084487</v>
      </c>
      <c r="AW23" s="52">
        <f>'k=1000'!AS80</f>
        <v>28.336219854931901</v>
      </c>
      <c r="AX23" s="52">
        <f>'k=1000'!BB80</f>
        <v>28.663102717504838</v>
      </c>
      <c r="AY23" s="52">
        <f>'k=1000'!BC80</f>
        <v>32.24599055719294</v>
      </c>
      <c r="AZ23" s="52">
        <f>'k=1000'!BL80</f>
        <v>31.032087781952374</v>
      </c>
      <c r="BA23" s="52">
        <f>'k=1000'!BM80</f>
        <v>34.135296560147609</v>
      </c>
      <c r="BB23" s="52">
        <f>'k=1000'!BV80</f>
        <v>32.275654137519581</v>
      </c>
      <c r="BC23" s="52">
        <f>'k=1000'!BW80</f>
        <v>34.965291982312877</v>
      </c>
      <c r="BD23" s="64">
        <f>'k=1200'!X77</f>
        <v>13.762550442938482</v>
      </c>
      <c r="BE23" s="64">
        <f>'k=1200'!Y77</f>
        <v>20.643825664407721</v>
      </c>
      <c r="BF23" s="3">
        <f>'k=1200'!AH77</f>
        <v>22.253151616192902</v>
      </c>
      <c r="BG23" s="3">
        <f>'k=1200'!AI77</f>
        <v>27.816439520241129</v>
      </c>
      <c r="BH23" s="3">
        <f>'k=1200'!AR77</f>
        <v>28.244470471924359</v>
      </c>
      <c r="BI23" s="3">
        <f>'k=1200'!AS77</f>
        <v>32.951882217245085</v>
      </c>
      <c r="BJ23" s="3">
        <f>'k=1200'!BB77</f>
        <v>32.194130033151303</v>
      </c>
      <c r="BK23" s="3">
        <f>'k=1200'!BC77</f>
        <v>36.218396287295214</v>
      </c>
      <c r="BL23" s="3">
        <f>'k=1200'!BL77</f>
        <v>35.321335940211171</v>
      </c>
      <c r="BM23" s="3">
        <f>'k=1200'!BM77</f>
        <v>38.853469534232289</v>
      </c>
      <c r="BN23" s="3">
        <f>'k=1200'!BV77</f>
        <v>37.502490378840882</v>
      </c>
      <c r="BO23" s="3">
        <f>'k=1200'!BW77</f>
        <v>40.627697910410959</v>
      </c>
    </row>
    <row r="24" spans="1:68" ht="15.75">
      <c r="A24" s="1"/>
      <c r="B24" s="9" t="s">
        <v>7</v>
      </c>
      <c r="C24" s="10">
        <v>1.343</v>
      </c>
      <c r="D24" s="16"/>
      <c r="E24" s="38">
        <v>62</v>
      </c>
      <c r="F24" s="20">
        <f t="shared" si="0"/>
        <v>1.2345999999999999</v>
      </c>
      <c r="G24" s="51">
        <f t="shared" si="1"/>
        <v>110418.45070422534</v>
      </c>
      <c r="H24" s="62">
        <f>'k=400'!X84</f>
        <v>7.1691129157258953</v>
      </c>
      <c r="I24" s="3">
        <f>'k=400'!Y84</f>
        <v>10.753669373588842</v>
      </c>
      <c r="J24" s="3">
        <f>'k=400'!AH84</f>
        <v>12.279475659887717</v>
      </c>
      <c r="K24" s="3">
        <f>'k=400'!AI84</f>
        <v>15.349344574859646</v>
      </c>
      <c r="L24" s="3">
        <f>'k=400'!AR84</f>
        <v>18.233401415473374</v>
      </c>
      <c r="M24" s="3">
        <f>'k=400'!AS84</f>
        <v>21.2723016513856</v>
      </c>
      <c r="N24" s="3">
        <f>'k=400'!BB84</f>
        <v>16.382836396576092</v>
      </c>
      <c r="O24" s="3">
        <f>'k=400'!BC84</f>
        <v>18.430690946148104</v>
      </c>
      <c r="P24" s="3">
        <f>'k=400'!BL84</f>
        <v>17.715815158476268</v>
      </c>
      <c r="Q24" s="3">
        <f>'k=400'!BM84</f>
        <v>19.487396674323897</v>
      </c>
      <c r="R24" s="3">
        <f>'k=400'!BV84</f>
        <v>14.04221972924568</v>
      </c>
      <c r="S24" s="3">
        <f>'k=400'!BW84</f>
        <v>15.212404706682818</v>
      </c>
      <c r="T24" s="66">
        <f>'k=600'!X84</f>
        <v>6.730826326331365</v>
      </c>
      <c r="U24" s="66">
        <f>'k=600'!Y84</f>
        <v>10.096239489497048</v>
      </c>
      <c r="V24" s="52">
        <f>'k=600'!AH84</f>
        <v>11.399450917217266</v>
      </c>
      <c r="W24" s="52">
        <f>'k=600'!AI84</f>
        <v>14.249313646521582</v>
      </c>
      <c r="X24" s="52">
        <f>'k=600'!AR84</f>
        <v>13.995533597255852</v>
      </c>
      <c r="Y24" s="52">
        <f>'k=600'!AS84</f>
        <v>16.328122530131829</v>
      </c>
      <c r="Z24" s="52">
        <f>'k=600'!BB84</f>
        <v>15.687790287785829</v>
      </c>
      <c r="AA24" s="52">
        <f>'k=600'!BC84</f>
        <v>17.648764073759057</v>
      </c>
      <c r="AB24" s="52">
        <f>'k=600'!BL84</f>
        <v>17.506985853736321</v>
      </c>
      <c r="AC24" s="52">
        <f>'k=600'!BM84</f>
        <v>19.257684439109951</v>
      </c>
      <c r="AD24" s="52">
        <f>'k=600'!BV84</f>
        <v>18.688126038335252</v>
      </c>
      <c r="AE24" s="52">
        <f>'k=600'!BW84</f>
        <v>20.24546987486319</v>
      </c>
      <c r="AF24" s="63">
        <f>'k=800'!X81</f>
        <v>8.6559233129047808</v>
      </c>
      <c r="AG24" s="66">
        <f>'k=800'!Y81</f>
        <v>12.983884969357172</v>
      </c>
      <c r="AH24" s="52">
        <f>'k=800'!AH81</f>
        <v>13.558801468689008</v>
      </c>
      <c r="AI24" s="52">
        <f>'k=800'!AI81</f>
        <v>16.948501835861261</v>
      </c>
      <c r="AJ24" s="52">
        <f>'k=800'!AR81</f>
        <v>14.676607559749295</v>
      </c>
      <c r="AK24" s="52">
        <f>'k=800'!AS81</f>
        <v>17.122708819707508</v>
      </c>
      <c r="AL24" s="52">
        <f>'k=800'!BB81</f>
        <v>17.596052679908322</v>
      </c>
      <c r="AM24" s="52">
        <f>'k=800'!BC81</f>
        <v>19.795559264896859</v>
      </c>
      <c r="AN24" s="52">
        <f>'k=800'!BL81</f>
        <v>17.485802105407643</v>
      </c>
      <c r="AO24" s="52">
        <f>'k=800'!BM81</f>
        <v>19.234382315948405</v>
      </c>
      <c r="AP24" s="52">
        <f>'k=800'!BV81</f>
        <v>19.696703762372927</v>
      </c>
      <c r="AQ24" s="52">
        <f>'k=800'!BW81</f>
        <v>21.338095742570673</v>
      </c>
      <c r="AR24" s="63">
        <f>'k=1000'!X81</f>
        <v>10.144014191486928</v>
      </c>
      <c r="AS24" s="63">
        <f>'k=1000'!Y81</f>
        <v>15.216021287230394</v>
      </c>
      <c r="AT24" s="52">
        <f>'k=1000'!AH81</f>
        <v>17.872856552759352</v>
      </c>
      <c r="AU24" s="52">
        <f>'k=1000'!AI81</f>
        <v>22.341070690949188</v>
      </c>
      <c r="AV24" s="52">
        <f>'k=1000'!AR81</f>
        <v>16.170192494956407</v>
      </c>
      <c r="AW24" s="52">
        <f>'k=1000'!AS81</f>
        <v>18.86522457744914</v>
      </c>
      <c r="AX24" s="52">
        <f>'k=1000'!BB81</f>
        <v>18.337066308053863</v>
      </c>
      <c r="AY24" s="52">
        <f>'k=1000'!BC81</f>
        <v>20.629199596560596</v>
      </c>
      <c r="AZ24" s="52">
        <f>'k=1000'!BL81</f>
        <v>19.142381989156682</v>
      </c>
      <c r="BA24" s="52">
        <f>'k=1000'!BM81</f>
        <v>21.056620188072351</v>
      </c>
      <c r="BB24" s="52">
        <f>'k=1000'!BV81</f>
        <v>20.702121738539443</v>
      </c>
      <c r="BC24" s="52">
        <f>'k=1000'!BW81</f>
        <v>22.427298550084398</v>
      </c>
      <c r="BD24" s="64">
        <f>'k=1200'!X78</f>
        <v>13.368766179654347</v>
      </c>
      <c r="BE24" s="64">
        <f>'k=1200'!Y78</f>
        <v>20.053149269481523</v>
      </c>
      <c r="BF24" s="3">
        <f>'k=1200'!AH78</f>
        <v>22.572710602450144</v>
      </c>
      <c r="BG24" s="3">
        <f>'k=1200'!AI78</f>
        <v>28.21588825306268</v>
      </c>
      <c r="BH24" s="3">
        <f>'k=1200'!AR78</f>
        <v>28.869549773377177</v>
      </c>
      <c r="BI24" s="3">
        <f>'k=1200'!AS78</f>
        <v>33.681141402273369</v>
      </c>
      <c r="BJ24" s="3">
        <f>'k=1200'!BB78</f>
        <v>33.417617597021732</v>
      </c>
      <c r="BK24" s="3">
        <f>'k=1200'!BC78</f>
        <v>37.594819796649446</v>
      </c>
      <c r="BL24" s="3">
        <f>'k=1200'!BL78</f>
        <v>36.81210907188165</v>
      </c>
      <c r="BM24" s="3">
        <f>'k=1200'!BM78</f>
        <v>40.49331997906981</v>
      </c>
      <c r="BN24" s="3">
        <f>'k=1200'!BV78</f>
        <v>38.357470737834248</v>
      </c>
      <c r="BO24" s="3">
        <f>'k=1200'!BW78</f>
        <v>41.55392663265377</v>
      </c>
    </row>
    <row r="25" spans="1:68" ht="16.5" thickBot="1">
      <c r="A25" s="1"/>
      <c r="B25" s="12" t="s">
        <v>8</v>
      </c>
      <c r="C25" s="10">
        <f>C23*C24</f>
        <v>7.2857749999999992</v>
      </c>
      <c r="D25" s="18"/>
      <c r="E25" s="38">
        <v>64</v>
      </c>
      <c r="F25" s="24">
        <f t="shared" si="0"/>
        <v>1.2746</v>
      </c>
      <c r="G25" s="51">
        <f t="shared" si="1"/>
        <v>113995.91549295773</v>
      </c>
      <c r="H25" s="62">
        <f>'k=400'!X85</f>
        <v>6.4902940939498261</v>
      </c>
      <c r="I25" s="3">
        <f>'k=400'!Y85</f>
        <v>9.7354411409247383</v>
      </c>
      <c r="J25" s="3">
        <f>'k=400'!AH85</f>
        <v>14.449767402539688</v>
      </c>
      <c r="K25" s="3">
        <f>'k=400'!AI85</f>
        <v>18.062209253174611</v>
      </c>
      <c r="L25" s="3">
        <f>'k=400'!AR85</f>
        <v>18.550698370845403</v>
      </c>
      <c r="M25" s="3">
        <f>'k=400'!AS85</f>
        <v>21.642481432652971</v>
      </c>
      <c r="N25" s="3">
        <f>'k=400'!BB85</f>
        <v>13.070905723778971</v>
      </c>
      <c r="O25" s="3">
        <f>'k=400'!BC85</f>
        <v>14.704768939251341</v>
      </c>
      <c r="P25" s="3">
        <f>'k=400'!BL85</f>
        <v>13.491389998304285</v>
      </c>
      <c r="Q25" s="3">
        <f>'k=400'!BM85</f>
        <v>14.840528998134712</v>
      </c>
      <c r="R25" s="3">
        <f>'k=400'!BV85</f>
        <v>14.190617437763304</v>
      </c>
      <c r="S25" s="3">
        <f>'k=400'!BW85</f>
        <v>15.373168890910247</v>
      </c>
      <c r="T25" s="66">
        <f>'k=600'!X85</f>
        <v>7.425838955945304</v>
      </c>
      <c r="U25" s="66">
        <f>'k=600'!Y85</f>
        <v>11.138758433917955</v>
      </c>
      <c r="V25" s="52">
        <f>'k=600'!AH85</f>
        <v>12.794399526402373</v>
      </c>
      <c r="W25" s="52">
        <f>'k=600'!AI85</f>
        <v>15.992999408002966</v>
      </c>
      <c r="X25" s="52">
        <f>'k=600'!AR85</f>
        <v>15.754513781987946</v>
      </c>
      <c r="Y25" s="52">
        <f>'k=600'!AS85</f>
        <v>18.380266078985937</v>
      </c>
      <c r="Z25" s="52">
        <f>'k=600'!BB85</f>
        <v>16.006554391236655</v>
      </c>
      <c r="AA25" s="52">
        <f>'k=600'!BC85</f>
        <v>18.007373690141236</v>
      </c>
      <c r="AB25" s="52">
        <f>'k=600'!BL85</f>
        <v>18.583588115598534</v>
      </c>
      <c r="AC25" s="52">
        <f>'k=600'!BM85</f>
        <v>20.441946927158387</v>
      </c>
      <c r="AD25" s="52">
        <f>'k=600'!BV85</f>
        <v>19.940944578420417</v>
      </c>
      <c r="AE25" s="52">
        <f>'k=600'!BW85</f>
        <v>21.602689959955452</v>
      </c>
      <c r="AF25" s="63">
        <f>'k=800'!X82</f>
        <v>9.3127456941880613</v>
      </c>
      <c r="AG25" s="66">
        <f>'k=800'!Y82</f>
        <v>13.969118541282093</v>
      </c>
      <c r="AH25" s="52">
        <f>'k=800'!AH82</f>
        <v>10.508459418047652</v>
      </c>
      <c r="AI25" s="52">
        <f>'k=800'!AI82</f>
        <v>13.135574272559566</v>
      </c>
      <c r="AJ25" s="52">
        <f>'k=800'!AR82</f>
        <v>16.654711266995726</v>
      </c>
      <c r="AK25" s="52">
        <f>'k=800'!AS82</f>
        <v>19.430496478161682</v>
      </c>
      <c r="AL25" s="52">
        <f>'k=800'!BB82</f>
        <v>18.623351002784915</v>
      </c>
      <c r="AM25" s="52">
        <f>'k=800'!BC82</f>
        <v>20.951269878133033</v>
      </c>
      <c r="AN25" s="52">
        <f>'k=800'!BL82</f>
        <v>18.356453227489276</v>
      </c>
      <c r="AO25" s="52">
        <f>'k=800'!BM82</f>
        <v>20.192098550238203</v>
      </c>
      <c r="AP25" s="52">
        <f>'k=800'!BV82</f>
        <v>20.740147928917413</v>
      </c>
      <c r="AQ25" s="52">
        <f>'k=800'!BW82</f>
        <v>22.468493589660532</v>
      </c>
      <c r="AR25" s="63">
        <f>'k=1000'!X82</f>
        <v>10.547175142807818</v>
      </c>
      <c r="AS25" s="63">
        <f>'k=1000'!Y82</f>
        <v>15.820762714211728</v>
      </c>
      <c r="AT25" s="52">
        <f>'k=1000'!AH82</f>
        <v>19.122932571247425</v>
      </c>
      <c r="AU25" s="52">
        <f>'k=1000'!AI82</f>
        <v>23.903665714059287</v>
      </c>
      <c r="AV25" s="52">
        <f>'k=1000'!AR82</f>
        <v>24.133003897378813</v>
      </c>
      <c r="AW25" s="52">
        <f>'k=1000'!AS82</f>
        <v>28.155171213608618</v>
      </c>
      <c r="AX25" s="52">
        <f>'k=1000'!BB82</f>
        <v>29.779020075751582</v>
      </c>
      <c r="AY25" s="52">
        <f>'k=1000'!BC82</f>
        <v>33.501397585220531</v>
      </c>
      <c r="AZ25" s="52">
        <f>'k=1000'!BL82</f>
        <v>32.851606961077529</v>
      </c>
      <c r="BA25" s="52">
        <f>'k=1000'!BM82</f>
        <v>36.136767657185288</v>
      </c>
      <c r="BB25" s="52">
        <f>'k=1000'!BV82</f>
        <v>34.57272018330476</v>
      </c>
      <c r="BC25" s="52">
        <f>'k=1000'!BW82</f>
        <v>37.453780198580162</v>
      </c>
      <c r="BD25" s="64">
        <f>'k=1200'!X79</f>
        <v>13.412571366481156</v>
      </c>
      <c r="BE25" s="64">
        <f>'k=1200'!Y79</f>
        <v>20.118857049721733</v>
      </c>
      <c r="BF25" s="3">
        <f>'k=1200'!AH79</f>
        <v>22.93517307076543</v>
      </c>
      <c r="BG25" s="3">
        <f>'k=1200'!AI79</f>
        <v>28.668966338456787</v>
      </c>
      <c r="BH25" s="3">
        <f>'k=1200'!AR79</f>
        <v>29.632578351843037</v>
      </c>
      <c r="BI25" s="3">
        <f>'k=1200'!AS79</f>
        <v>34.571341410483541</v>
      </c>
      <c r="BJ25" s="3">
        <f>'k=1200'!BB79</f>
        <v>34.755029175594778</v>
      </c>
      <c r="BK25" s="3">
        <f>'k=1200'!BC79</f>
        <v>39.099407822544123</v>
      </c>
      <c r="BL25" s="3">
        <f>'k=1200'!BL79</f>
        <v>38.009007697773292</v>
      </c>
      <c r="BM25" s="3">
        <f>'k=1200'!BM79</f>
        <v>41.809908467550628</v>
      </c>
      <c r="BN25" s="3">
        <f>'k=1200'!BV79</f>
        <v>40.177736338392585</v>
      </c>
      <c r="BO25" s="3">
        <f>'k=1200'!BW79</f>
        <v>43.525881033258628</v>
      </c>
    </row>
    <row r="26" spans="1:68" ht="16.5" thickBot="1">
      <c r="A26" s="1"/>
      <c r="B26" s="12" t="s">
        <v>17</v>
      </c>
      <c r="C26" s="10">
        <f>1*C23</f>
        <v>5.4249999999999998</v>
      </c>
      <c r="D26" s="18"/>
      <c r="E26" s="38">
        <v>66</v>
      </c>
      <c r="F26" s="24">
        <f t="shared" si="0"/>
        <v>1.3146</v>
      </c>
      <c r="G26" s="51">
        <f t="shared" si="1"/>
        <v>117573.38028169014</v>
      </c>
      <c r="H26" s="62">
        <f>'k=400'!X86</f>
        <v>6.5010898074906116</v>
      </c>
      <c r="I26" s="3">
        <f>'k=400'!Y86</f>
        <v>9.7516347112359174</v>
      </c>
      <c r="J26" s="3">
        <f>'k=400'!AH86</f>
        <v>9.9014834977520234</v>
      </c>
      <c r="K26" s="3">
        <f>'k=400'!AI86</f>
        <v>12.376854372190028</v>
      </c>
      <c r="L26" s="3">
        <f>'k=400'!AR86</f>
        <v>12.267318250478846</v>
      </c>
      <c r="M26" s="3">
        <f>'k=400'!AS86</f>
        <v>14.31187129222532</v>
      </c>
      <c r="N26" s="3">
        <f>'k=400'!BB86</f>
        <v>13.530903931019665</v>
      </c>
      <c r="O26" s="3">
        <f>'k=400'!BC86</f>
        <v>15.222266922397122</v>
      </c>
      <c r="P26" s="3">
        <f>'k=400'!BL86</f>
        <v>15.251371098175817</v>
      </c>
      <c r="Q26" s="3">
        <f>'k=400'!BM86</f>
        <v>16.776508207993398</v>
      </c>
      <c r="R26" s="3">
        <f>'k=400'!BV86</f>
        <v>16.962517470101378</v>
      </c>
      <c r="S26" s="3">
        <f>'k=400'!BW86</f>
        <v>18.376060592609825</v>
      </c>
      <c r="T26" s="66">
        <f>'k=600'!X86</f>
        <v>9.0705341894985683</v>
      </c>
      <c r="U26" s="66">
        <f>'k=600'!Y86</f>
        <v>13.605801284247853</v>
      </c>
      <c r="V26" s="52">
        <f>'k=600'!AH86</f>
        <v>13.874814758559495</v>
      </c>
      <c r="W26" s="52">
        <f>'k=600'!AI86</f>
        <v>17.343518448199369</v>
      </c>
      <c r="X26" s="52">
        <f>'k=600'!AR86</f>
        <v>17.299539633088365</v>
      </c>
      <c r="Y26" s="52">
        <f>'k=600'!AS86</f>
        <v>20.182796238603089</v>
      </c>
      <c r="Z26" s="52">
        <f>'k=600'!BB86</f>
        <v>18.172809742491619</v>
      </c>
      <c r="AA26" s="52">
        <f>'k=600'!BC86</f>
        <v>20.44441096030307</v>
      </c>
      <c r="AB26" s="52">
        <f>'k=600'!BL86</f>
        <v>19.878060732718595</v>
      </c>
      <c r="AC26" s="52">
        <f>'k=600'!BM86</f>
        <v>21.865866805990457</v>
      </c>
      <c r="AD26" s="52">
        <f>'k=600'!BV86</f>
        <v>20.897587832539909</v>
      </c>
      <c r="AE26" s="52">
        <f>'k=600'!BW86</f>
        <v>22.639053485251566</v>
      </c>
      <c r="AF26" s="63">
        <f>'k=800'!X83</f>
        <v>9.8376266131829517</v>
      </c>
      <c r="AG26" s="66">
        <f>'k=800'!Y83</f>
        <v>14.756439919774426</v>
      </c>
      <c r="AH26" s="52">
        <f>'k=800'!AH83</f>
        <v>13.567966272787714</v>
      </c>
      <c r="AI26" s="52">
        <f>'k=800'!AI83</f>
        <v>16.959957840984643</v>
      </c>
      <c r="AJ26" s="52">
        <f>'k=800'!AR83</f>
        <v>17.254363087467816</v>
      </c>
      <c r="AK26" s="52">
        <f>'k=800'!AS83</f>
        <v>20.130090268712451</v>
      </c>
      <c r="AL26" s="52">
        <f>'k=800'!BB83</f>
        <v>20.323822415730845</v>
      </c>
      <c r="AM26" s="52">
        <f>'k=800'!BC83</f>
        <v>22.864300217697203</v>
      </c>
      <c r="AN26" s="52">
        <f>'k=800'!BL83</f>
        <v>19.564109447132267</v>
      </c>
      <c r="AO26" s="52">
        <f>'k=800'!BM83</f>
        <v>21.520520391845491</v>
      </c>
      <c r="AP26" s="52">
        <f>'k=800'!BV83</f>
        <v>21.884541168032392</v>
      </c>
      <c r="AQ26" s="52">
        <f>'k=800'!BW83</f>
        <v>23.708252932035094</v>
      </c>
      <c r="AR26" s="63">
        <f>'k=1000'!X83</f>
        <v>11.571598748305064</v>
      </c>
      <c r="AS26" s="63">
        <f>'k=1000'!Y83</f>
        <v>17.357398122457596</v>
      </c>
      <c r="AT26" s="52">
        <f>'k=1000'!AH83</f>
        <v>18.239493087747331</v>
      </c>
      <c r="AU26" s="52">
        <f>'k=1000'!AI83</f>
        <v>22.799366359684164</v>
      </c>
      <c r="AV26" s="52">
        <f>'k=1000'!AR83</f>
        <v>25.688430645104219</v>
      </c>
      <c r="AW26" s="52">
        <f>'k=1000'!AS83</f>
        <v>29.969835752621591</v>
      </c>
      <c r="AX26" s="52">
        <f>'k=1000'!BB83</f>
        <v>19.48485559580395</v>
      </c>
      <c r="AY26" s="52">
        <f>'k=1000'!BC83</f>
        <v>21.920462545279445</v>
      </c>
      <c r="AZ26" s="52">
        <f>'k=1000'!BL83</f>
        <v>20.603497413805531</v>
      </c>
      <c r="BA26" s="52">
        <f>'k=1000'!BM83</f>
        <v>22.663847155186083</v>
      </c>
      <c r="BB26" s="52">
        <f>'k=1000'!BV83</f>
        <v>22.801261932636439</v>
      </c>
      <c r="BC26" s="52">
        <f>'k=1000'!BW83</f>
        <v>24.701367093689477</v>
      </c>
      <c r="BD26" s="64">
        <f>'k=1200'!X80</f>
        <v>12.608519301876438</v>
      </c>
      <c r="BE26" s="64">
        <f>'k=1200'!Y80</f>
        <v>18.912778952814655</v>
      </c>
      <c r="BF26" s="3">
        <f>'k=1200'!AH80</f>
        <v>23.383433454314073</v>
      </c>
      <c r="BG26" s="3">
        <f>'k=1200'!AI80</f>
        <v>29.229291817892587</v>
      </c>
      <c r="BH26" s="3">
        <f>'k=1200'!AR80</f>
        <v>30.5388106704956</v>
      </c>
      <c r="BI26" s="3">
        <f>'k=1200'!AS80</f>
        <v>35.628612448911532</v>
      </c>
      <c r="BJ26" s="3">
        <f>'k=1200'!BB80</f>
        <v>35.87335885159856</v>
      </c>
      <c r="BK26" s="3">
        <f>'k=1200'!BC80</f>
        <v>40.357528708048378</v>
      </c>
      <c r="BL26" s="3">
        <f>'k=1200'!BL80</f>
        <v>40.142768866789979</v>
      </c>
      <c r="BM26" s="3">
        <f>'k=1200'!BM80</f>
        <v>44.157045753468978</v>
      </c>
      <c r="BN26" s="3">
        <f>'k=1200'!BV80</f>
        <v>41.503791256575362</v>
      </c>
      <c r="BO26" s="3">
        <f>'k=1200'!BW80</f>
        <v>44.962440527956645</v>
      </c>
    </row>
    <row r="27" spans="1:68" ht="15.75">
      <c r="A27" s="1"/>
      <c r="B27" s="33" t="s">
        <v>22</v>
      </c>
      <c r="C27" s="34">
        <v>0.02</v>
      </c>
      <c r="D27" s="18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68" ht="16.5" thickBot="1">
      <c r="B28" s="13" t="s">
        <v>16</v>
      </c>
      <c r="C28" s="14">
        <f>1/(2*PI())*SQRT($C$16/(C25+C26))</f>
        <v>1.0934772232751386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68" ht="32.25" thickBot="1">
      <c r="E29" s="71" t="s">
        <v>65</v>
      </c>
      <c r="BD29" s="54" t="s">
        <v>58</v>
      </c>
      <c r="BE29" s="55" t="s">
        <v>59</v>
      </c>
      <c r="BF29" s="55" t="s">
        <v>60</v>
      </c>
      <c r="BG29" s="56"/>
      <c r="BH29" s="55" t="s">
        <v>61</v>
      </c>
      <c r="BI29" s="57" t="s">
        <v>62</v>
      </c>
      <c r="BJ29" s="55" t="s">
        <v>63</v>
      </c>
    </row>
    <row r="30" spans="1:68" ht="16.5" thickBot="1">
      <c r="E30" s="84" t="s">
        <v>19</v>
      </c>
      <c r="F30" s="85"/>
      <c r="G30" s="85"/>
      <c r="H30" s="89"/>
      <c r="I30" s="90" t="s">
        <v>38</v>
      </c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 t="s">
        <v>39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4"/>
      <c r="AG30" s="95" t="s">
        <v>64</v>
      </c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7"/>
      <c r="AS30" s="92" t="s">
        <v>40</v>
      </c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4"/>
      <c r="BE30" s="87" t="s">
        <v>41</v>
      </c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8"/>
    </row>
    <row r="31" spans="1:68" ht="18.75">
      <c r="B31" s="4" t="s">
        <v>1</v>
      </c>
      <c r="C31" s="5">
        <v>755</v>
      </c>
      <c r="E31" s="22" t="s">
        <v>25</v>
      </c>
      <c r="F31" s="19" t="s">
        <v>27</v>
      </c>
      <c r="G31" s="44" t="s">
        <v>28</v>
      </c>
      <c r="H31" s="58" t="s">
        <v>44</v>
      </c>
      <c r="I31" s="59" t="s">
        <v>45</v>
      </c>
      <c r="J31" s="59" t="s">
        <v>46</v>
      </c>
      <c r="K31" s="59" t="s">
        <v>47</v>
      </c>
      <c r="L31" s="59" t="s">
        <v>48</v>
      </c>
      <c r="M31" s="59" t="s">
        <v>49</v>
      </c>
      <c r="N31" s="59" t="s">
        <v>50</v>
      </c>
      <c r="O31" s="59" t="s">
        <v>51</v>
      </c>
      <c r="P31" s="59" t="s">
        <v>52</v>
      </c>
      <c r="Q31" s="59" t="s">
        <v>53</v>
      </c>
      <c r="R31" s="59" t="s">
        <v>54</v>
      </c>
      <c r="S31" s="59" t="s">
        <v>55</v>
      </c>
      <c r="T31" s="58" t="s">
        <v>44</v>
      </c>
      <c r="U31" s="58" t="s">
        <v>45</v>
      </c>
      <c r="V31" s="59" t="s">
        <v>46</v>
      </c>
      <c r="W31" s="59" t="s">
        <v>47</v>
      </c>
      <c r="X31" s="59" t="s">
        <v>48</v>
      </c>
      <c r="Y31" s="59" t="s">
        <v>49</v>
      </c>
      <c r="Z31" s="59" t="s">
        <v>50</v>
      </c>
      <c r="AA31" s="59" t="s">
        <v>51</v>
      </c>
      <c r="AB31" s="59" t="s">
        <v>52</v>
      </c>
      <c r="AC31" s="59" t="s">
        <v>53</v>
      </c>
      <c r="AD31" s="59" t="s">
        <v>54</v>
      </c>
      <c r="AE31" s="60" t="s">
        <v>55</v>
      </c>
      <c r="AF31" s="61" t="s">
        <v>44</v>
      </c>
      <c r="AG31" s="67" t="s">
        <v>45</v>
      </c>
      <c r="AH31" s="45" t="s">
        <v>46</v>
      </c>
      <c r="AI31" s="45" t="s">
        <v>47</v>
      </c>
      <c r="AJ31" s="45" t="s">
        <v>48</v>
      </c>
      <c r="AK31" s="45" t="s">
        <v>49</v>
      </c>
      <c r="AL31" s="45" t="s">
        <v>50</v>
      </c>
      <c r="AM31" s="45" t="s">
        <v>51</v>
      </c>
      <c r="AN31" s="45" t="s">
        <v>52</v>
      </c>
      <c r="AO31" s="45" t="s">
        <v>53</v>
      </c>
      <c r="AP31" s="45" t="s">
        <v>54</v>
      </c>
      <c r="AQ31" s="46" t="s">
        <v>55</v>
      </c>
      <c r="AR31" s="68" t="s">
        <v>44</v>
      </c>
      <c r="AS31" s="65" t="s">
        <v>45</v>
      </c>
      <c r="AT31" s="47" t="s">
        <v>46</v>
      </c>
      <c r="AU31" s="47" t="s">
        <v>47</v>
      </c>
      <c r="AV31" s="47" t="s">
        <v>48</v>
      </c>
      <c r="AW31" s="47" t="s">
        <v>49</v>
      </c>
      <c r="AX31" s="47" t="s">
        <v>50</v>
      </c>
      <c r="AY31" s="47" t="s">
        <v>51</v>
      </c>
      <c r="AZ31" s="47" t="s">
        <v>52</v>
      </c>
      <c r="BA31" s="47" t="s">
        <v>53</v>
      </c>
      <c r="BB31" s="47" t="s">
        <v>54</v>
      </c>
      <c r="BC31" s="48" t="s">
        <v>55</v>
      </c>
      <c r="BD31" s="69" t="s">
        <v>44</v>
      </c>
      <c r="BE31" s="49" t="s">
        <v>45</v>
      </c>
      <c r="BF31" s="49" t="s">
        <v>46</v>
      </c>
      <c r="BG31" s="49" t="s">
        <v>47</v>
      </c>
      <c r="BH31" s="49" t="s">
        <v>48</v>
      </c>
      <c r="BI31" s="49" t="s">
        <v>49</v>
      </c>
      <c r="BJ31" s="49" t="s">
        <v>50</v>
      </c>
      <c r="BK31" s="49" t="s">
        <v>51</v>
      </c>
      <c r="BL31" s="49" t="s">
        <v>52</v>
      </c>
      <c r="BM31" s="49" t="s">
        <v>53</v>
      </c>
      <c r="BN31" s="49" t="s">
        <v>54</v>
      </c>
      <c r="BO31" s="50" t="s">
        <v>55</v>
      </c>
    </row>
    <row r="32" spans="1:68" ht="15.75">
      <c r="B32" s="6" t="s">
        <v>24</v>
      </c>
      <c r="C32" s="7">
        <v>20.5</v>
      </c>
      <c r="E32" s="38">
        <v>20</v>
      </c>
      <c r="F32" s="20">
        <f t="shared" ref="F32:F55" si="2">0.02*E32-0.0054</f>
        <v>0.39460000000000001</v>
      </c>
      <c r="G32" s="51">
        <f t="shared" ref="G32:G55" si="3">F32*$C$7/$C$5</f>
        <v>35291.690140845072</v>
      </c>
      <c r="H32" s="62">
        <f>'k=400'!X4</f>
        <v>0.25152421293259081</v>
      </c>
      <c r="I32" s="62">
        <f>'k=400'!Y4</f>
        <v>0.37728631939888624</v>
      </c>
      <c r="J32" s="3">
        <f>'k=400'!AH4</f>
        <v>0.35500104724849463</v>
      </c>
      <c r="K32" s="3">
        <f>'k=400'!AI4</f>
        <v>0.44375130906061827</v>
      </c>
      <c r="L32" s="3">
        <f>'k=400'!AR4</f>
        <v>0.39893527856832417</v>
      </c>
      <c r="M32" s="3">
        <f>'k=400'!AS4</f>
        <v>0.46542449166304489</v>
      </c>
      <c r="N32" s="3">
        <f>'k=400'!BB4</f>
        <v>0.4214560427933936</v>
      </c>
      <c r="O32" s="3">
        <f>'k=400'!BC4</f>
        <v>0.47413804814256783</v>
      </c>
      <c r="P32" s="3">
        <f>'k=400'!BL4</f>
        <v>0.42813278943504995</v>
      </c>
      <c r="Q32" s="3">
        <f>'k=400'!BM4</f>
        <v>0.47094606837855496</v>
      </c>
      <c r="R32" s="3">
        <f>'k=400'!BV4</f>
        <v>0.45361389904271404</v>
      </c>
      <c r="S32" s="3">
        <f>'k=400'!BW4</f>
        <v>0.49141505729627355</v>
      </c>
      <c r="T32" s="66">
        <f>'k=600'!X92</f>
        <v>0</v>
      </c>
      <c r="U32" s="66">
        <f>'k=600'!Y92</f>
        <v>0</v>
      </c>
      <c r="V32" s="52">
        <f>'k=600'!AH92</f>
        <v>0</v>
      </c>
      <c r="W32" s="52">
        <f>'k=600'!AI92</f>
        <v>0</v>
      </c>
      <c r="X32" s="52">
        <f>'k=600'!AR92</f>
        <v>0</v>
      </c>
      <c r="Y32" s="52">
        <f>'k=600'!AS92</f>
        <v>0</v>
      </c>
      <c r="Z32" s="52">
        <f>'k=600'!BB92</f>
        <v>0</v>
      </c>
      <c r="AA32" s="52">
        <f>'k=600'!BC92</f>
        <v>0</v>
      </c>
      <c r="AB32" s="52">
        <f>'k=600'!BL92</f>
        <v>0</v>
      </c>
      <c r="AC32" s="52">
        <f>'k=600'!BM92</f>
        <v>0</v>
      </c>
      <c r="AD32" s="52">
        <f>'k=600'!BV92</f>
        <v>0</v>
      </c>
      <c r="AE32" s="52">
        <f>'k=600'!BW92</f>
        <v>0</v>
      </c>
      <c r="AF32" s="63">
        <f>'k=800'!X89</f>
        <v>0</v>
      </c>
      <c r="AG32" s="66">
        <f>'k=800'!Y89</f>
        <v>0</v>
      </c>
      <c r="AH32" s="52">
        <f>'k=800'!AH89</f>
        <v>0</v>
      </c>
      <c r="AI32" s="52">
        <f>'k=800'!AI89</f>
        <v>0</v>
      </c>
      <c r="AJ32" s="52">
        <f>'k=800'!AR89</f>
        <v>0</v>
      </c>
      <c r="AK32" s="52">
        <f>'k=800'!AS89</f>
        <v>0</v>
      </c>
      <c r="AL32" s="52">
        <f>'k=800'!BB89</f>
        <v>0</v>
      </c>
      <c r="AM32" s="52">
        <f>'k=800'!BC89</f>
        <v>0</v>
      </c>
      <c r="AN32" s="52">
        <f>'k=800'!BL89</f>
        <v>0</v>
      </c>
      <c r="AO32" s="52">
        <f>'k=800'!BM89</f>
        <v>0</v>
      </c>
      <c r="AP32" s="52">
        <f>'k=800'!BV89</f>
        <v>0</v>
      </c>
      <c r="AQ32" s="52">
        <f>'k=800'!BW89</f>
        <v>0</v>
      </c>
      <c r="AR32" s="63">
        <f>'k=1000'!X89</f>
        <v>0</v>
      </c>
      <c r="AS32" s="63">
        <f>'k=1000'!Y89</f>
        <v>0</v>
      </c>
      <c r="AT32" s="52">
        <f>'k=1000'!AH89</f>
        <v>0</v>
      </c>
      <c r="AU32" s="52">
        <f>'k=1000'!AI89</f>
        <v>0</v>
      </c>
      <c r="AV32" s="52">
        <f>'k=1000'!AR89</f>
        <v>0</v>
      </c>
      <c r="AW32" s="52">
        <f>'k=1000'!AS89</f>
        <v>0</v>
      </c>
      <c r="AX32" s="52">
        <f>'k=1000'!BB89</f>
        <v>0</v>
      </c>
      <c r="AY32" s="52">
        <f>'k=1000'!BC89</f>
        <v>0</v>
      </c>
      <c r="AZ32" s="52">
        <f>'k=1000'!BL89</f>
        <v>0</v>
      </c>
      <c r="BA32" s="52">
        <f>'k=1000'!BM89</f>
        <v>0</v>
      </c>
      <c r="BB32" s="52">
        <f>'k=1000'!BV89</f>
        <v>0</v>
      </c>
      <c r="BC32" s="52">
        <f>'k=1000'!BW89</f>
        <v>0</v>
      </c>
      <c r="BD32" s="63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0</v>
      </c>
      <c r="BK32" s="52">
        <v>0</v>
      </c>
      <c r="BL32" s="52">
        <v>0</v>
      </c>
      <c r="BM32" s="52">
        <v>0</v>
      </c>
      <c r="BN32" s="52">
        <v>0</v>
      </c>
      <c r="BO32" s="53">
        <v>0</v>
      </c>
    </row>
    <row r="33" spans="2:67" ht="15.75">
      <c r="B33" s="9" t="s">
        <v>2</v>
      </c>
      <c r="C33" s="10">
        <f>1.003887*10^-3</f>
        <v>1.003887E-3</v>
      </c>
      <c r="E33" s="38">
        <v>22</v>
      </c>
      <c r="F33" s="20">
        <f t="shared" si="2"/>
        <v>0.43459999999999999</v>
      </c>
      <c r="G33" s="51">
        <f t="shared" si="3"/>
        <v>38869.15492957746</v>
      </c>
      <c r="H33" s="62">
        <f>'k=400'!X5</f>
        <v>0.3664786001946943</v>
      </c>
      <c r="I33" s="62">
        <f>'k=400'!Y5</f>
        <v>0.54971790029204148</v>
      </c>
      <c r="J33" s="3">
        <f>'k=400'!AH5</f>
        <v>0.71338904427258276</v>
      </c>
      <c r="K33" s="3">
        <f>'k=400'!AI5</f>
        <v>0.89173630534072845</v>
      </c>
      <c r="L33" s="3">
        <f>'k=400'!AR5</f>
        <v>0.80145360216445538</v>
      </c>
      <c r="M33" s="3">
        <f>'k=400'!AS5</f>
        <v>0.93502920252519794</v>
      </c>
      <c r="N33" s="3">
        <f>'k=400'!BB5</f>
        <v>0.79971174496890207</v>
      </c>
      <c r="O33" s="3">
        <f>'k=400'!BC5</f>
        <v>0.89967571309001482</v>
      </c>
      <c r="P33" s="3">
        <f>'k=400'!BL5</f>
        <v>0.83726423506231151</v>
      </c>
      <c r="Q33" s="3">
        <f>'k=400'!BM5</f>
        <v>0.92099065856854267</v>
      </c>
      <c r="R33" s="3">
        <f>'k=400'!BV5</f>
        <v>0.78904836953700408</v>
      </c>
      <c r="S33" s="3">
        <f>'k=400'!BW5</f>
        <v>0.85480240033175448</v>
      </c>
      <c r="T33" s="66">
        <f>'k=600'!X93</f>
        <v>0</v>
      </c>
      <c r="U33" s="66">
        <f>'k=600'!Y93</f>
        <v>0</v>
      </c>
      <c r="V33" s="52">
        <f>'k=600'!AH93</f>
        <v>0</v>
      </c>
      <c r="W33" s="52">
        <f>'k=600'!AI93</f>
        <v>0</v>
      </c>
      <c r="X33" s="52">
        <f>'k=600'!AR93</f>
        <v>0</v>
      </c>
      <c r="Y33" s="52">
        <f>'k=600'!AS93</f>
        <v>0</v>
      </c>
      <c r="Z33" s="52">
        <f>'k=600'!BB93</f>
        <v>0</v>
      </c>
      <c r="AA33" s="52">
        <f>'k=600'!BC93</f>
        <v>0</v>
      </c>
      <c r="AB33" s="52">
        <f>'k=600'!BL93</f>
        <v>0</v>
      </c>
      <c r="AC33" s="52">
        <f>'k=600'!BM93</f>
        <v>0</v>
      </c>
      <c r="AD33" s="52">
        <f>'k=600'!BV93</f>
        <v>0</v>
      </c>
      <c r="AE33" s="52">
        <f>'k=600'!BW93</f>
        <v>0</v>
      </c>
      <c r="AF33" s="63">
        <f>'k=800'!X90</f>
        <v>0</v>
      </c>
      <c r="AG33" s="66">
        <f>'k=800'!Y90</f>
        <v>0</v>
      </c>
      <c r="AH33" s="52">
        <f>'k=800'!AH90</f>
        <v>0</v>
      </c>
      <c r="AI33" s="52">
        <f>'k=800'!AI90</f>
        <v>0</v>
      </c>
      <c r="AJ33" s="52">
        <f>'k=800'!AR90</f>
        <v>0</v>
      </c>
      <c r="AK33" s="52">
        <f>'k=800'!AS90</f>
        <v>0</v>
      </c>
      <c r="AL33" s="52">
        <f>'k=800'!BB90</f>
        <v>0</v>
      </c>
      <c r="AM33" s="52">
        <f>'k=800'!BC90</f>
        <v>0</v>
      </c>
      <c r="AN33" s="52">
        <f>'k=800'!BL90</f>
        <v>0</v>
      </c>
      <c r="AO33" s="52">
        <f>'k=800'!BM90</f>
        <v>0</v>
      </c>
      <c r="AP33" s="52">
        <f>'k=800'!BV90</f>
        <v>0</v>
      </c>
      <c r="AQ33" s="52">
        <f>'k=800'!BW90</f>
        <v>0</v>
      </c>
      <c r="AR33" s="63">
        <f>'k=1000'!X90</f>
        <v>0</v>
      </c>
      <c r="AS33" s="63">
        <f>'k=1000'!Y90</f>
        <v>0</v>
      </c>
      <c r="AT33" s="52">
        <f>'k=1000'!AH90</f>
        <v>0</v>
      </c>
      <c r="AU33" s="52">
        <f>'k=1000'!AI90</f>
        <v>0</v>
      </c>
      <c r="AV33" s="52">
        <f>'k=1000'!AR90</f>
        <v>0</v>
      </c>
      <c r="AW33" s="52">
        <f>'k=1000'!AS90</f>
        <v>0</v>
      </c>
      <c r="AX33" s="52">
        <f>'k=1000'!BB90</f>
        <v>0</v>
      </c>
      <c r="AY33" s="52">
        <f>'k=1000'!BC90</f>
        <v>0</v>
      </c>
      <c r="AZ33" s="52">
        <f>'k=1000'!BL90</f>
        <v>0</v>
      </c>
      <c r="BA33" s="52">
        <f>'k=1000'!BM90</f>
        <v>0</v>
      </c>
      <c r="BB33" s="52">
        <f>'k=1000'!BV90</f>
        <v>0</v>
      </c>
      <c r="BC33" s="52">
        <f>'k=1000'!BW90</f>
        <v>0</v>
      </c>
      <c r="BD33" s="64">
        <f>'k=1200'!X87</f>
        <v>0</v>
      </c>
      <c r="BE33" s="64">
        <f>'k=1200'!Y87</f>
        <v>0</v>
      </c>
      <c r="BF33" s="3">
        <f>'k=1200'!AH87</f>
        <v>0</v>
      </c>
      <c r="BG33" s="3">
        <f>'k=1200'!AI87</f>
        <v>0</v>
      </c>
      <c r="BH33" s="3">
        <f>'k=1200'!AR87</f>
        <v>0</v>
      </c>
      <c r="BI33" s="3">
        <f>'k=1200'!AS87</f>
        <v>0</v>
      </c>
      <c r="BJ33" s="3">
        <f>'k=1200'!BB87</f>
        <v>0</v>
      </c>
      <c r="BK33" s="3">
        <f>'k=1200'!BC87</f>
        <v>0</v>
      </c>
      <c r="BL33" s="3">
        <f>'k=1200'!BL87</f>
        <v>0</v>
      </c>
      <c r="BM33" s="3">
        <f>'k=1200'!BM87</f>
        <v>0</v>
      </c>
      <c r="BN33" s="3">
        <f>'k=1200'!BV87</f>
        <v>0</v>
      </c>
      <c r="BO33" s="3">
        <f>'k=1200'!BW87</f>
        <v>0</v>
      </c>
    </row>
    <row r="34" spans="2:67" ht="15.75">
      <c r="B34" s="6" t="s">
        <v>3</v>
      </c>
      <c r="C34" s="11">
        <f>9.94*10^-7</f>
        <v>9.9399999999999993E-7</v>
      </c>
      <c r="E34" s="38">
        <v>24</v>
      </c>
      <c r="F34" s="20">
        <f t="shared" si="2"/>
        <v>0.47459999999999997</v>
      </c>
      <c r="G34" s="51">
        <f t="shared" si="3"/>
        <v>42446.619718309856</v>
      </c>
      <c r="H34" s="62">
        <f>'k=400'!X6</f>
        <v>0.52775961891165202</v>
      </c>
      <c r="I34" s="62">
        <f>'k=400'!Y6</f>
        <v>0.79163942836747803</v>
      </c>
      <c r="J34" s="3">
        <f>'k=400'!AH6</f>
        <v>0.91599335993149533</v>
      </c>
      <c r="K34" s="3">
        <f>'k=400'!AI6</f>
        <v>1.1449916999143692</v>
      </c>
      <c r="L34" s="3">
        <f>'k=400'!AR6</f>
        <v>1.1433550370598404</v>
      </c>
      <c r="M34" s="3">
        <f>'k=400'!AS6</f>
        <v>1.3339142099031471</v>
      </c>
      <c r="N34" s="3">
        <f>'k=400'!BB6</f>
        <v>1.2121559958027439</v>
      </c>
      <c r="O34" s="3">
        <f>'k=400'!BC6</f>
        <v>1.363675495278087</v>
      </c>
      <c r="P34" s="3">
        <f>'k=400'!BL6</f>
        <v>1.2526276922716124</v>
      </c>
      <c r="Q34" s="3">
        <f>'k=400'!BM6</f>
        <v>1.3778904614987737</v>
      </c>
      <c r="R34" s="3">
        <f>'k=400'!BV6</f>
        <v>1.4245255742876706</v>
      </c>
      <c r="S34" s="3">
        <f>'k=400'!BW6</f>
        <v>1.5432360388116431</v>
      </c>
      <c r="T34" s="66">
        <f>'k=600'!X94</f>
        <v>0</v>
      </c>
      <c r="U34" s="66">
        <f>'k=600'!Y94</f>
        <v>0</v>
      </c>
      <c r="V34" s="52">
        <f>'k=600'!AH94</f>
        <v>0</v>
      </c>
      <c r="W34" s="52">
        <f>'k=600'!AI94</f>
        <v>0</v>
      </c>
      <c r="X34" s="52">
        <f>'k=600'!AR94</f>
        <v>0</v>
      </c>
      <c r="Y34" s="52">
        <f>'k=600'!AS94</f>
        <v>0</v>
      </c>
      <c r="Z34" s="52">
        <f>'k=600'!BB94</f>
        <v>0</v>
      </c>
      <c r="AA34" s="52">
        <f>'k=600'!BC94</f>
        <v>0</v>
      </c>
      <c r="AB34" s="52">
        <f>'k=600'!BL94</f>
        <v>0</v>
      </c>
      <c r="AC34" s="52">
        <f>'k=600'!BM94</f>
        <v>0</v>
      </c>
      <c r="AD34" s="52">
        <f>'k=600'!BV94</f>
        <v>0</v>
      </c>
      <c r="AE34" s="52">
        <f>'k=600'!BW94</f>
        <v>0</v>
      </c>
      <c r="AF34" s="63">
        <f>'k=800'!X91</f>
        <v>0</v>
      </c>
      <c r="AG34" s="66">
        <f>'k=800'!Y91</f>
        <v>0</v>
      </c>
      <c r="AH34" s="52">
        <f>'k=800'!AH91</f>
        <v>0</v>
      </c>
      <c r="AI34" s="52">
        <f>'k=800'!AI91</f>
        <v>0</v>
      </c>
      <c r="AJ34" s="52">
        <f>'k=800'!AR91</f>
        <v>0</v>
      </c>
      <c r="AK34" s="52">
        <f>'k=800'!AS91</f>
        <v>0</v>
      </c>
      <c r="AL34" s="52">
        <f>'k=800'!BB91</f>
        <v>0</v>
      </c>
      <c r="AM34" s="52">
        <f>'k=800'!BC91</f>
        <v>0</v>
      </c>
      <c r="AN34" s="52">
        <f>'k=800'!BL91</f>
        <v>0</v>
      </c>
      <c r="AO34" s="52">
        <f>'k=800'!BM91</f>
        <v>0</v>
      </c>
      <c r="AP34" s="52">
        <f>'k=800'!BV91</f>
        <v>0</v>
      </c>
      <c r="AQ34" s="52">
        <f>'k=800'!BW91</f>
        <v>0</v>
      </c>
      <c r="AR34" s="63">
        <f>'k=1000'!X91</f>
        <v>0</v>
      </c>
      <c r="AS34" s="63">
        <f>'k=1000'!Y91</f>
        <v>0</v>
      </c>
      <c r="AT34" s="52">
        <f>'k=1000'!AH91</f>
        <v>0</v>
      </c>
      <c r="AU34" s="52">
        <f>'k=1000'!AI91</f>
        <v>0</v>
      </c>
      <c r="AV34" s="52">
        <f>'k=1000'!AR91</f>
        <v>0</v>
      </c>
      <c r="AW34" s="52">
        <f>'k=1000'!AS91</f>
        <v>0</v>
      </c>
      <c r="AX34" s="52">
        <f>'k=1000'!BB91</f>
        <v>0</v>
      </c>
      <c r="AY34" s="52">
        <f>'k=1000'!BC91</f>
        <v>0</v>
      </c>
      <c r="AZ34" s="52">
        <f>'k=1000'!BL91</f>
        <v>0</v>
      </c>
      <c r="BA34" s="52">
        <f>'k=1000'!BM91</f>
        <v>0</v>
      </c>
      <c r="BB34" s="52">
        <f>'k=1000'!BV91</f>
        <v>0</v>
      </c>
      <c r="BC34" s="52">
        <f>'k=1000'!BW91</f>
        <v>0</v>
      </c>
      <c r="BD34" s="64">
        <f>'k=1200'!X88</f>
        <v>0</v>
      </c>
      <c r="BE34" s="64">
        <f>'k=1200'!Y88</f>
        <v>0</v>
      </c>
      <c r="BF34" s="3">
        <f>'k=1200'!AH88</f>
        <v>0</v>
      </c>
      <c r="BG34" s="3">
        <f>'k=1200'!AI88</f>
        <v>0</v>
      </c>
      <c r="BH34" s="3">
        <f>'k=1200'!AR88</f>
        <v>0</v>
      </c>
      <c r="BI34" s="3">
        <f>'k=1200'!AS88</f>
        <v>0</v>
      </c>
      <c r="BJ34" s="3">
        <f>'k=1200'!BB88</f>
        <v>0</v>
      </c>
      <c r="BK34" s="3">
        <f>'k=1200'!BC88</f>
        <v>0</v>
      </c>
      <c r="BL34" s="3">
        <f>'k=1200'!BL88</f>
        <v>0</v>
      </c>
      <c r="BM34" s="3">
        <f>'k=1200'!BM88</f>
        <v>0</v>
      </c>
      <c r="BN34" s="3">
        <f>'k=1200'!BV88</f>
        <v>0</v>
      </c>
      <c r="BO34" s="3">
        <f>'k=1200'!BW88</f>
        <v>0</v>
      </c>
    </row>
    <row r="35" spans="2:67" ht="15.75">
      <c r="B35" s="9" t="s">
        <v>56</v>
      </c>
      <c r="C35" s="10">
        <v>999.72964999999999</v>
      </c>
      <c r="E35" s="38">
        <v>26</v>
      </c>
      <c r="F35" s="20">
        <f t="shared" si="2"/>
        <v>0.51460000000000006</v>
      </c>
      <c r="G35" s="51">
        <f t="shared" si="3"/>
        <v>46024.084507042258</v>
      </c>
      <c r="H35" s="62">
        <f>'k=400'!X7</f>
        <v>0.63998892133428398</v>
      </c>
      <c r="I35" s="62">
        <f>'k=400'!Y7</f>
        <v>0.95998338200142597</v>
      </c>
      <c r="J35" s="3">
        <f>'k=400'!AH7</f>
        <v>1.126617402359458</v>
      </c>
      <c r="K35" s="3">
        <f>'k=400'!AI7</f>
        <v>1.4082717529493225</v>
      </c>
      <c r="L35" s="3">
        <f>'k=400'!AR7</f>
        <v>1.5349943992365447</v>
      </c>
      <c r="M35" s="3">
        <f>'k=400'!AS7</f>
        <v>1.7908267991093021</v>
      </c>
      <c r="N35" s="3">
        <f>'k=400'!BB7</f>
        <v>1.7574086026467435</v>
      </c>
      <c r="O35" s="3">
        <f>'k=400'!BC7</f>
        <v>1.9770846779775864</v>
      </c>
      <c r="P35" s="3">
        <f>'k=400'!BL7</f>
        <v>2.0042169319043408</v>
      </c>
      <c r="Q35" s="3">
        <f>'k=400'!BM7</f>
        <v>2.2046386250947747</v>
      </c>
      <c r="R35" s="3">
        <f>'k=400'!BV7</f>
        <v>2.0900105343470265</v>
      </c>
      <c r="S35" s="3">
        <f>'k=400'!BW7</f>
        <v>2.2641780788759456</v>
      </c>
      <c r="T35" s="66">
        <f>'k=600'!X95</f>
        <v>0</v>
      </c>
      <c r="U35" s="66">
        <f>'k=600'!Y95</f>
        <v>0</v>
      </c>
      <c r="V35" s="52">
        <f>'k=600'!AH95</f>
        <v>0</v>
      </c>
      <c r="W35" s="52">
        <f>'k=600'!AI95</f>
        <v>0</v>
      </c>
      <c r="X35" s="52">
        <f>'k=600'!AR95</f>
        <v>0</v>
      </c>
      <c r="Y35" s="52">
        <f>'k=600'!AS95</f>
        <v>0</v>
      </c>
      <c r="Z35" s="52">
        <f>'k=600'!BB95</f>
        <v>0</v>
      </c>
      <c r="AA35" s="52">
        <f>'k=600'!BC95</f>
        <v>0</v>
      </c>
      <c r="AB35" s="52">
        <f>'k=600'!BL95</f>
        <v>0</v>
      </c>
      <c r="AC35" s="52">
        <f>'k=600'!BM95</f>
        <v>0</v>
      </c>
      <c r="AD35" s="52">
        <f>'k=600'!BV95</f>
        <v>0</v>
      </c>
      <c r="AE35" s="52">
        <f>'k=600'!BW95</f>
        <v>0</v>
      </c>
      <c r="AF35" s="63">
        <f>'k=800'!X92</f>
        <v>0</v>
      </c>
      <c r="AG35" s="66">
        <f>'k=800'!Y92</f>
        <v>0</v>
      </c>
      <c r="AH35" s="52">
        <f>'k=800'!AH92</f>
        <v>0</v>
      </c>
      <c r="AI35" s="52">
        <f>'k=800'!AI92</f>
        <v>0</v>
      </c>
      <c r="AJ35" s="52">
        <f>'k=800'!AR92</f>
        <v>0</v>
      </c>
      <c r="AK35" s="52">
        <f>'k=800'!AS92</f>
        <v>0</v>
      </c>
      <c r="AL35" s="52">
        <f>'k=800'!BB92</f>
        <v>0</v>
      </c>
      <c r="AM35" s="52">
        <f>'k=800'!BC92</f>
        <v>0</v>
      </c>
      <c r="AN35" s="52">
        <f>'k=800'!BL92</f>
        <v>0</v>
      </c>
      <c r="AO35" s="52">
        <f>'k=800'!BM92</f>
        <v>0</v>
      </c>
      <c r="AP35" s="52">
        <f>'k=800'!BV92</f>
        <v>0</v>
      </c>
      <c r="AQ35" s="52">
        <f>'k=800'!BW92</f>
        <v>0</v>
      </c>
      <c r="AR35" s="63">
        <f>'k=1000'!X92</f>
        <v>0</v>
      </c>
      <c r="AS35" s="63">
        <f>'k=1000'!Y92</f>
        <v>0</v>
      </c>
      <c r="AT35" s="52">
        <f>'k=1000'!AH92</f>
        <v>0</v>
      </c>
      <c r="AU35" s="52">
        <f>'k=1000'!AI92</f>
        <v>0</v>
      </c>
      <c r="AV35" s="52">
        <f>'k=1000'!AR92</f>
        <v>0</v>
      </c>
      <c r="AW35" s="52">
        <f>'k=1000'!AS92</f>
        <v>0</v>
      </c>
      <c r="AX35" s="52">
        <f>'k=1000'!BB92</f>
        <v>0</v>
      </c>
      <c r="AY35" s="52">
        <f>'k=1000'!BC92</f>
        <v>0</v>
      </c>
      <c r="AZ35" s="52">
        <f>'k=1000'!BL92</f>
        <v>0</v>
      </c>
      <c r="BA35" s="52">
        <f>'k=1000'!BM92</f>
        <v>0</v>
      </c>
      <c r="BB35" s="52">
        <f>'k=1000'!BV92</f>
        <v>0</v>
      </c>
      <c r="BC35" s="52">
        <f>'k=1000'!BW92</f>
        <v>0</v>
      </c>
      <c r="BD35" s="64">
        <f>'k=1200'!X89</f>
        <v>0</v>
      </c>
      <c r="BE35" s="64">
        <f>'k=1200'!Y89</f>
        <v>0</v>
      </c>
      <c r="BF35" s="3">
        <f>'k=1200'!AH89</f>
        <v>0</v>
      </c>
      <c r="BG35" s="3">
        <f>'k=1200'!AI89</f>
        <v>0</v>
      </c>
      <c r="BH35" s="3">
        <f>'k=1200'!AR89</f>
        <v>0</v>
      </c>
      <c r="BI35" s="3">
        <f>'k=1200'!AS89</f>
        <v>0</v>
      </c>
      <c r="BJ35" s="3">
        <f>'k=1200'!BB89</f>
        <v>0</v>
      </c>
      <c r="BK35" s="3">
        <f>'k=1200'!BC89</f>
        <v>0</v>
      </c>
      <c r="BL35" s="3">
        <f>'k=1200'!BL89</f>
        <v>0</v>
      </c>
      <c r="BM35" s="3">
        <f>'k=1200'!BM89</f>
        <v>0</v>
      </c>
      <c r="BN35" s="3">
        <f>'k=1200'!BV89</f>
        <v>0</v>
      </c>
      <c r="BO35" s="3">
        <f>'k=1200'!BW89</f>
        <v>0</v>
      </c>
    </row>
    <row r="36" spans="2:67" ht="15.75">
      <c r="B36" s="9" t="s">
        <v>5</v>
      </c>
      <c r="C36" s="10">
        <f>3.5*0.0254</f>
        <v>8.8899999999999993E-2</v>
      </c>
      <c r="E36" s="38">
        <v>28</v>
      </c>
      <c r="F36" s="20">
        <f t="shared" si="2"/>
        <v>0.55460000000000009</v>
      </c>
      <c r="G36" s="51">
        <f t="shared" si="3"/>
        <v>49601.549295774654</v>
      </c>
      <c r="H36" s="62">
        <f>'k=400'!X8</f>
        <v>0.7161852746795434</v>
      </c>
      <c r="I36" s="62">
        <f>'k=400'!Y8</f>
        <v>1.0742779120193151</v>
      </c>
      <c r="J36" s="3">
        <f>'k=400'!AH8</f>
        <v>1.3099964046233306</v>
      </c>
      <c r="K36" s="3">
        <f>'k=400'!AI8</f>
        <v>1.6374955057791631</v>
      </c>
      <c r="L36" s="3">
        <f>'k=400'!AR8</f>
        <v>1.7139817678385518</v>
      </c>
      <c r="M36" s="3">
        <f>'k=400'!AS8</f>
        <v>1.9996453958116438</v>
      </c>
      <c r="N36" s="3">
        <f>'k=400'!BB8</f>
        <v>2.1686789308336598</v>
      </c>
      <c r="O36" s="3">
        <f>'k=400'!BC8</f>
        <v>2.4397637971878674</v>
      </c>
      <c r="P36" s="3">
        <f>'k=400'!BL8</f>
        <v>2.3979203590359259</v>
      </c>
      <c r="Q36" s="3">
        <f>'k=400'!BM8</f>
        <v>2.6377123949395185</v>
      </c>
      <c r="R36" s="3">
        <f>'k=400'!BV8</f>
        <v>2.534241030990743</v>
      </c>
      <c r="S36" s="3">
        <f>'k=400'!BW8</f>
        <v>2.7454277835733052</v>
      </c>
      <c r="T36" s="66">
        <f>'k=600'!X96</f>
        <v>0</v>
      </c>
      <c r="U36" s="66">
        <f>'k=600'!Y96</f>
        <v>0</v>
      </c>
      <c r="V36" s="52">
        <f>'k=600'!AH96</f>
        <v>0</v>
      </c>
      <c r="W36" s="52">
        <f>'k=600'!AI96</f>
        <v>0</v>
      </c>
      <c r="X36" s="52">
        <f>'k=600'!AR96</f>
        <v>0</v>
      </c>
      <c r="Y36" s="52">
        <f>'k=600'!AS96</f>
        <v>0</v>
      </c>
      <c r="Z36" s="52">
        <f>'k=600'!BB96</f>
        <v>0</v>
      </c>
      <c r="AA36" s="52">
        <f>'k=600'!BC96</f>
        <v>0</v>
      </c>
      <c r="AB36" s="52">
        <f>'k=600'!BL96</f>
        <v>0</v>
      </c>
      <c r="AC36" s="52">
        <f>'k=600'!BM96</f>
        <v>0</v>
      </c>
      <c r="AD36" s="52">
        <f>'k=600'!BV96</f>
        <v>0</v>
      </c>
      <c r="AE36" s="52">
        <f>'k=600'!BW96</f>
        <v>0</v>
      </c>
      <c r="AF36" s="63">
        <f>'k=800'!X93</f>
        <v>0</v>
      </c>
      <c r="AG36" s="66">
        <f>'k=800'!Y93</f>
        <v>0</v>
      </c>
      <c r="AH36" s="52">
        <f>'k=800'!AH93</f>
        <v>0</v>
      </c>
      <c r="AI36" s="52">
        <f>'k=800'!AI93</f>
        <v>0</v>
      </c>
      <c r="AJ36" s="52">
        <f>'k=800'!AR93</f>
        <v>0</v>
      </c>
      <c r="AK36" s="52">
        <f>'k=800'!AS93</f>
        <v>0</v>
      </c>
      <c r="AL36" s="52">
        <f>'k=800'!BB93</f>
        <v>0</v>
      </c>
      <c r="AM36" s="52">
        <f>'k=800'!BC93</f>
        <v>0</v>
      </c>
      <c r="AN36" s="52">
        <f>'k=800'!BL93</f>
        <v>0</v>
      </c>
      <c r="AO36" s="52">
        <f>'k=800'!BM93</f>
        <v>0</v>
      </c>
      <c r="AP36" s="52">
        <f>'k=800'!BV93</f>
        <v>0</v>
      </c>
      <c r="AQ36" s="52">
        <f>'k=800'!BW93</f>
        <v>0</v>
      </c>
      <c r="AR36" s="63">
        <f>'k=1000'!X93</f>
        <v>0</v>
      </c>
      <c r="AS36" s="63">
        <f>'k=1000'!Y93</f>
        <v>0</v>
      </c>
      <c r="AT36" s="52">
        <f>'k=1000'!AH93</f>
        <v>0</v>
      </c>
      <c r="AU36" s="52">
        <f>'k=1000'!AI93</f>
        <v>0</v>
      </c>
      <c r="AV36" s="52">
        <f>'k=1000'!AR93</f>
        <v>0</v>
      </c>
      <c r="AW36" s="52">
        <f>'k=1000'!AS93</f>
        <v>0</v>
      </c>
      <c r="AX36" s="52">
        <f>'k=1000'!BB93</f>
        <v>0</v>
      </c>
      <c r="AY36" s="52">
        <f>'k=1000'!BC93</f>
        <v>0</v>
      </c>
      <c r="AZ36" s="52">
        <f>'k=1000'!BL93</f>
        <v>0</v>
      </c>
      <c r="BA36" s="52">
        <f>'k=1000'!BM93</f>
        <v>0</v>
      </c>
      <c r="BB36" s="52">
        <f>'k=1000'!BV93</f>
        <v>0</v>
      </c>
      <c r="BC36" s="52">
        <f>'k=1000'!BW93</f>
        <v>0</v>
      </c>
      <c r="BD36" s="64">
        <f>'k=1200'!X90</f>
        <v>0</v>
      </c>
      <c r="BE36" s="64">
        <f>'k=1200'!Y90</f>
        <v>0</v>
      </c>
      <c r="BF36" s="3">
        <f>'k=1200'!AH90</f>
        <v>0</v>
      </c>
      <c r="BG36" s="3">
        <f>'k=1200'!AI90</f>
        <v>0</v>
      </c>
      <c r="BH36" s="3">
        <f>'k=1200'!AR90</f>
        <v>0</v>
      </c>
      <c r="BI36" s="3">
        <f>'k=1200'!AS90</f>
        <v>0</v>
      </c>
      <c r="BJ36" s="3">
        <f>'k=1200'!BB90</f>
        <v>0</v>
      </c>
      <c r="BK36" s="3">
        <f>'k=1200'!BC90</f>
        <v>0</v>
      </c>
      <c r="BL36" s="3">
        <f>'k=1200'!BL90</f>
        <v>0</v>
      </c>
      <c r="BM36" s="3">
        <f>'k=1200'!BM90</f>
        <v>0</v>
      </c>
      <c r="BN36" s="3">
        <f>'k=1200'!BV90</f>
        <v>0</v>
      </c>
      <c r="BO36" s="3">
        <f>'k=1200'!BW90</f>
        <v>0</v>
      </c>
    </row>
    <row r="37" spans="2:67" ht="15.75">
      <c r="B37" s="9" t="s">
        <v>57</v>
      </c>
      <c r="C37" s="10">
        <f>35.25*0.0254</f>
        <v>0.89534999999999998</v>
      </c>
      <c r="E37" s="38">
        <v>30</v>
      </c>
      <c r="F37" s="20">
        <f t="shared" si="2"/>
        <v>0.59460000000000002</v>
      </c>
      <c r="G37" s="51">
        <f t="shared" si="3"/>
        <v>53179.014084507042</v>
      </c>
      <c r="H37" s="62">
        <f>'k=400'!X9</f>
        <v>0.52461633468745805</v>
      </c>
      <c r="I37" s="62">
        <f>'k=400'!Y9</f>
        <v>0.78692450203118702</v>
      </c>
      <c r="J37" s="3">
        <f>'k=400'!AH9</f>
        <v>0.90440228846999549</v>
      </c>
      <c r="K37" s="3">
        <f>'k=400'!AI9</f>
        <v>1.1305028605874943</v>
      </c>
      <c r="L37" s="3">
        <f>'k=400'!AR9</f>
        <v>1.8135230635029189</v>
      </c>
      <c r="M37" s="3">
        <f>'k=400'!AS9</f>
        <v>2.1157769074200719</v>
      </c>
      <c r="N37" s="3">
        <f>'k=400'!BB9</f>
        <v>2.6525318846770691</v>
      </c>
      <c r="O37" s="3">
        <f>'k=400'!BC9</f>
        <v>2.9840983702617025</v>
      </c>
      <c r="P37" s="3">
        <f>'k=400'!BL9</f>
        <v>3.0773649564543697</v>
      </c>
      <c r="Q37" s="3">
        <f>'k=400'!BM9</f>
        <v>3.3851014520998066</v>
      </c>
      <c r="R37" s="3">
        <f>'k=400'!BV9</f>
        <v>3.3169911094160756</v>
      </c>
      <c r="S37" s="3">
        <f>'k=400'!BW9</f>
        <v>3.5934070352007486</v>
      </c>
      <c r="T37" s="66">
        <f>'k=600'!X97</f>
        <v>0</v>
      </c>
      <c r="U37" s="66">
        <f>'k=600'!Y97</f>
        <v>0</v>
      </c>
      <c r="V37" s="52">
        <f>'k=600'!AH97</f>
        <v>0</v>
      </c>
      <c r="W37" s="52">
        <f>'k=600'!AI97</f>
        <v>0</v>
      </c>
      <c r="X37" s="52">
        <f>'k=600'!AR97</f>
        <v>0</v>
      </c>
      <c r="Y37" s="52">
        <f>'k=600'!AS97</f>
        <v>0</v>
      </c>
      <c r="Z37" s="52">
        <f>'k=600'!BB97</f>
        <v>0</v>
      </c>
      <c r="AA37" s="52">
        <f>'k=600'!BC97</f>
        <v>0</v>
      </c>
      <c r="AB37" s="52">
        <f>'k=600'!BL97</f>
        <v>0</v>
      </c>
      <c r="AC37" s="52">
        <f>'k=600'!BM97</f>
        <v>0</v>
      </c>
      <c r="AD37" s="52">
        <f>'k=600'!BV97</f>
        <v>0</v>
      </c>
      <c r="AE37" s="52">
        <f>'k=600'!BW97</f>
        <v>0</v>
      </c>
      <c r="AF37" s="63">
        <f>'k=800'!X94</f>
        <v>0</v>
      </c>
      <c r="AG37" s="66">
        <f>'k=800'!Y94</f>
        <v>0</v>
      </c>
      <c r="AH37" s="52">
        <f>'k=800'!AH94</f>
        <v>0</v>
      </c>
      <c r="AI37" s="52">
        <f>'k=800'!AI94</f>
        <v>0</v>
      </c>
      <c r="AJ37" s="52">
        <f>'k=800'!AR94</f>
        <v>0</v>
      </c>
      <c r="AK37" s="52">
        <f>'k=800'!AS94</f>
        <v>0</v>
      </c>
      <c r="AL37" s="52">
        <f>'k=800'!BB94</f>
        <v>0</v>
      </c>
      <c r="AM37" s="52">
        <f>'k=800'!BC94</f>
        <v>0</v>
      </c>
      <c r="AN37" s="52">
        <f>'k=800'!BL94</f>
        <v>0</v>
      </c>
      <c r="AO37" s="52">
        <f>'k=800'!BM94</f>
        <v>0</v>
      </c>
      <c r="AP37" s="52">
        <f>'k=800'!BV94</f>
        <v>0</v>
      </c>
      <c r="AQ37" s="52">
        <f>'k=800'!BW94</f>
        <v>0</v>
      </c>
      <c r="AR37" s="63">
        <f>'k=1000'!X94</f>
        <v>0</v>
      </c>
      <c r="AS37" s="63">
        <f>'k=1000'!Y94</f>
        <v>0</v>
      </c>
      <c r="AT37" s="52">
        <f>'k=1000'!AH94</f>
        <v>0</v>
      </c>
      <c r="AU37" s="52">
        <f>'k=1000'!AI94</f>
        <v>0</v>
      </c>
      <c r="AV37" s="52">
        <f>'k=1000'!AR94</f>
        <v>0</v>
      </c>
      <c r="AW37" s="52">
        <f>'k=1000'!AS94</f>
        <v>0</v>
      </c>
      <c r="AX37" s="52">
        <f>'k=1000'!BB94</f>
        <v>0</v>
      </c>
      <c r="AY37" s="52">
        <f>'k=1000'!BC94</f>
        <v>0</v>
      </c>
      <c r="AZ37" s="52">
        <f>'k=1000'!BL94</f>
        <v>0</v>
      </c>
      <c r="BA37" s="52">
        <f>'k=1000'!BM94</f>
        <v>0</v>
      </c>
      <c r="BB37" s="52">
        <f>'k=1000'!BV94</f>
        <v>0</v>
      </c>
      <c r="BC37" s="52">
        <f>'k=1000'!BW94</f>
        <v>0</v>
      </c>
      <c r="BD37" s="64">
        <f>'k=1200'!X91</f>
        <v>0</v>
      </c>
      <c r="BE37" s="64">
        <f>'k=1200'!Y91</f>
        <v>0</v>
      </c>
      <c r="BF37" s="3">
        <f>'k=1200'!AH91</f>
        <v>0</v>
      </c>
      <c r="BG37" s="3">
        <f>'k=1200'!AI91</f>
        <v>0</v>
      </c>
      <c r="BH37" s="3">
        <f>'k=1200'!AR91</f>
        <v>0</v>
      </c>
      <c r="BI37" s="3">
        <f>'k=1200'!AS91</f>
        <v>0</v>
      </c>
      <c r="BJ37" s="3">
        <f>'k=1200'!BB91</f>
        <v>0</v>
      </c>
      <c r="BK37" s="3">
        <f>'k=1200'!BC91</f>
        <v>0</v>
      </c>
      <c r="BL37" s="3">
        <f>'k=1200'!BL91</f>
        <v>0</v>
      </c>
      <c r="BM37" s="3">
        <f>'k=1200'!BM91</f>
        <v>0</v>
      </c>
      <c r="BN37" s="3">
        <f>'k=1200'!BV91</f>
        <v>0</v>
      </c>
      <c r="BO37" s="3">
        <f>'k=1200'!BW91</f>
        <v>0</v>
      </c>
    </row>
    <row r="38" spans="2:67" ht="15.75">
      <c r="B38" s="9" t="s">
        <v>15</v>
      </c>
      <c r="C38" s="10">
        <v>5.4249999999999998</v>
      </c>
      <c r="E38" s="38">
        <v>32</v>
      </c>
      <c r="F38" s="20">
        <f t="shared" si="2"/>
        <v>0.63460000000000005</v>
      </c>
      <c r="G38" s="51">
        <f t="shared" si="3"/>
        <v>56756.478873239437</v>
      </c>
      <c r="H38" s="62">
        <f>'k=400'!X10</f>
        <v>0.54985042541599349</v>
      </c>
      <c r="I38" s="62">
        <f>'k=400'!Y10</f>
        <v>0.82477563812399024</v>
      </c>
      <c r="J38" s="3">
        <f>'k=400'!AH10</f>
        <v>1.3576034337348484</v>
      </c>
      <c r="K38" s="3">
        <f>'k=400'!AI10</f>
        <v>1.6970042921685604</v>
      </c>
      <c r="L38" s="3">
        <f>'k=400'!AR10</f>
        <v>1.9303742342556847</v>
      </c>
      <c r="M38" s="3">
        <f>'k=400'!AS10</f>
        <v>2.2521032732982986</v>
      </c>
      <c r="N38" s="3">
        <f>'k=400'!BB10</f>
        <v>2.8788863332914389</v>
      </c>
      <c r="O38" s="3">
        <f>'k=400'!BC10</f>
        <v>3.238747124952869</v>
      </c>
      <c r="P38" s="3">
        <f>'k=400'!BL10</f>
        <v>3.4614679339979686</v>
      </c>
      <c r="Q38" s="3">
        <f>'k=400'!BM10</f>
        <v>3.8076147273977656</v>
      </c>
      <c r="R38" s="3">
        <f>'k=400'!BV10</f>
        <v>3.2284553770720161</v>
      </c>
      <c r="S38" s="3">
        <f>'k=400'!BW10</f>
        <v>3.4974933251613507</v>
      </c>
      <c r="T38" s="66">
        <f>'k=600'!X98</f>
        <v>0</v>
      </c>
      <c r="U38" s="66">
        <f>'k=600'!Y98</f>
        <v>0</v>
      </c>
      <c r="V38" s="52">
        <f>'k=600'!AH98</f>
        <v>0</v>
      </c>
      <c r="W38" s="52">
        <f>'k=600'!AI98</f>
        <v>0</v>
      </c>
      <c r="X38" s="52">
        <f>'k=600'!AR98</f>
        <v>0</v>
      </c>
      <c r="Y38" s="52">
        <f>'k=600'!AS98</f>
        <v>0</v>
      </c>
      <c r="Z38" s="52">
        <f>'k=600'!BB98</f>
        <v>0</v>
      </c>
      <c r="AA38" s="52">
        <f>'k=600'!BC98</f>
        <v>0</v>
      </c>
      <c r="AB38" s="52">
        <f>'k=600'!BL98</f>
        <v>0</v>
      </c>
      <c r="AC38" s="52">
        <f>'k=600'!BM98</f>
        <v>0</v>
      </c>
      <c r="AD38" s="52">
        <f>'k=600'!BV98</f>
        <v>0</v>
      </c>
      <c r="AE38" s="52">
        <f>'k=600'!BW98</f>
        <v>0</v>
      </c>
      <c r="AF38" s="63">
        <f>'k=800'!X95</f>
        <v>0</v>
      </c>
      <c r="AG38" s="66">
        <f>'k=800'!Y95</f>
        <v>0</v>
      </c>
      <c r="AH38" s="52">
        <f>'k=800'!AH95</f>
        <v>0</v>
      </c>
      <c r="AI38" s="52">
        <f>'k=800'!AI95</f>
        <v>0</v>
      </c>
      <c r="AJ38" s="52">
        <f>'k=800'!AR95</f>
        <v>0</v>
      </c>
      <c r="AK38" s="52">
        <f>'k=800'!AS95</f>
        <v>0</v>
      </c>
      <c r="AL38" s="52">
        <f>'k=800'!BB95</f>
        <v>0</v>
      </c>
      <c r="AM38" s="52">
        <f>'k=800'!BC95</f>
        <v>0</v>
      </c>
      <c r="AN38" s="52">
        <f>'k=800'!BL95</f>
        <v>0</v>
      </c>
      <c r="AO38" s="52">
        <f>'k=800'!BM95</f>
        <v>0</v>
      </c>
      <c r="AP38" s="52">
        <f>'k=800'!BV95</f>
        <v>0</v>
      </c>
      <c r="AQ38" s="52">
        <f>'k=800'!BW95</f>
        <v>0</v>
      </c>
      <c r="AR38" s="63">
        <f>'k=1000'!X95</f>
        <v>0</v>
      </c>
      <c r="AS38" s="63">
        <f>'k=1000'!Y95</f>
        <v>0</v>
      </c>
      <c r="AT38" s="52">
        <f>'k=1000'!AH95</f>
        <v>0</v>
      </c>
      <c r="AU38" s="52">
        <f>'k=1000'!AI95</f>
        <v>0</v>
      </c>
      <c r="AV38" s="52">
        <f>'k=1000'!AR95</f>
        <v>0</v>
      </c>
      <c r="AW38" s="52">
        <f>'k=1000'!AS95</f>
        <v>0</v>
      </c>
      <c r="AX38" s="52">
        <f>'k=1000'!BB95</f>
        <v>0</v>
      </c>
      <c r="AY38" s="52">
        <f>'k=1000'!BC95</f>
        <v>0</v>
      </c>
      <c r="AZ38" s="52">
        <f>'k=1000'!BL95</f>
        <v>0</v>
      </c>
      <c r="BA38" s="52">
        <f>'k=1000'!BM95</f>
        <v>0</v>
      </c>
      <c r="BB38" s="52">
        <f>'k=1000'!BV95</f>
        <v>0</v>
      </c>
      <c r="BC38" s="52">
        <f>'k=1000'!BW95</f>
        <v>0</v>
      </c>
      <c r="BD38" s="64">
        <f>'k=1200'!X92</f>
        <v>0</v>
      </c>
      <c r="BE38" s="64">
        <f>'k=1200'!Y92</f>
        <v>0</v>
      </c>
      <c r="BF38" s="3">
        <f>'k=1200'!AH92</f>
        <v>0</v>
      </c>
      <c r="BG38" s="3">
        <f>'k=1200'!AI92</f>
        <v>0</v>
      </c>
      <c r="BH38" s="3">
        <f>'k=1200'!AR92</f>
        <v>0</v>
      </c>
      <c r="BI38" s="3">
        <f>'k=1200'!AS92</f>
        <v>0</v>
      </c>
      <c r="BJ38" s="3">
        <f>'k=1200'!BB92</f>
        <v>0</v>
      </c>
      <c r="BK38" s="3">
        <f>'k=1200'!BC92</f>
        <v>0</v>
      </c>
      <c r="BL38" s="3">
        <f>'k=1200'!BL92</f>
        <v>0</v>
      </c>
      <c r="BM38" s="3">
        <f>'k=1200'!BM92</f>
        <v>0</v>
      </c>
      <c r="BN38" s="3">
        <f>'k=1200'!BV92</f>
        <v>0</v>
      </c>
      <c r="BO38" s="3">
        <f>'k=1200'!BW92</f>
        <v>0</v>
      </c>
    </row>
    <row r="39" spans="2:67" ht="15.75">
      <c r="B39" s="9" t="s">
        <v>7</v>
      </c>
      <c r="C39" s="10">
        <v>1.343</v>
      </c>
      <c r="E39" s="38">
        <v>34</v>
      </c>
      <c r="F39" s="20">
        <f t="shared" si="2"/>
        <v>0.67460000000000009</v>
      </c>
      <c r="G39" s="51">
        <f t="shared" si="3"/>
        <v>60333.94366197184</v>
      </c>
      <c r="H39" s="62">
        <f>'k=400'!X11</f>
        <v>0.50149417351376113</v>
      </c>
      <c r="I39" s="62">
        <f>'k=400'!Y11</f>
        <v>0.75224126027064164</v>
      </c>
      <c r="J39" s="3">
        <f>'k=400'!AH11</f>
        <v>1.1877438536427032</v>
      </c>
      <c r="K39" s="3">
        <f>'k=400'!AI11</f>
        <v>1.484679817053379</v>
      </c>
      <c r="L39" s="3">
        <f>'k=400'!AR11</f>
        <v>1.4948317461288265</v>
      </c>
      <c r="M39" s="3">
        <f>'k=400'!AS11</f>
        <v>1.7439703704836309</v>
      </c>
      <c r="N39" s="3">
        <f>'k=400'!BB11</f>
        <v>1.9725900112046058</v>
      </c>
      <c r="O39" s="3">
        <f>'k=400'!BC11</f>
        <v>2.2191637626051817</v>
      </c>
      <c r="P39" s="3">
        <f>'k=400'!BL11</f>
        <v>2.1702580876605548</v>
      </c>
      <c r="Q39" s="3">
        <f>'k=400'!BM11</f>
        <v>2.3872838964266103</v>
      </c>
      <c r="R39" s="3">
        <f>'k=400'!BV11</f>
        <v>2.5159992521847405</v>
      </c>
      <c r="S39" s="3">
        <f>'k=400'!BW11</f>
        <v>2.7256658565334688</v>
      </c>
      <c r="T39" s="66">
        <f>'k=600'!X99</f>
        <v>0</v>
      </c>
      <c r="U39" s="66">
        <f>'k=600'!Y99</f>
        <v>0</v>
      </c>
      <c r="V39" s="52">
        <f>'k=600'!AH99</f>
        <v>0</v>
      </c>
      <c r="W39" s="52">
        <f>'k=600'!AI99</f>
        <v>0</v>
      </c>
      <c r="X39" s="52">
        <f>'k=600'!AR99</f>
        <v>0</v>
      </c>
      <c r="Y39" s="52">
        <f>'k=600'!AS99</f>
        <v>0</v>
      </c>
      <c r="Z39" s="52">
        <f>'k=600'!BB99</f>
        <v>0</v>
      </c>
      <c r="AA39" s="52">
        <f>'k=600'!BC99</f>
        <v>0</v>
      </c>
      <c r="AB39" s="52">
        <f>'k=600'!BL99</f>
        <v>0</v>
      </c>
      <c r="AC39" s="52">
        <f>'k=600'!BM99</f>
        <v>0</v>
      </c>
      <c r="AD39" s="52">
        <f>'k=600'!BV99</f>
        <v>0</v>
      </c>
      <c r="AE39" s="52">
        <f>'k=600'!BW99</f>
        <v>0</v>
      </c>
      <c r="AF39" s="63">
        <f>'k=800'!X96</f>
        <v>0</v>
      </c>
      <c r="AG39" s="66">
        <f>'k=800'!Y96</f>
        <v>0</v>
      </c>
      <c r="AH39" s="52">
        <f>'k=800'!AH96</f>
        <v>0</v>
      </c>
      <c r="AI39" s="52">
        <f>'k=800'!AI96</f>
        <v>0</v>
      </c>
      <c r="AJ39" s="52">
        <f>'k=800'!AR96</f>
        <v>0</v>
      </c>
      <c r="AK39" s="52">
        <f>'k=800'!AS96</f>
        <v>0</v>
      </c>
      <c r="AL39" s="52">
        <f>'k=800'!BB96</f>
        <v>0</v>
      </c>
      <c r="AM39" s="52">
        <f>'k=800'!BC96</f>
        <v>0</v>
      </c>
      <c r="AN39" s="52">
        <f>'k=800'!BL96</f>
        <v>0</v>
      </c>
      <c r="AO39" s="52">
        <f>'k=800'!BM96</f>
        <v>0</v>
      </c>
      <c r="AP39" s="52">
        <f>'k=800'!BV96</f>
        <v>0</v>
      </c>
      <c r="AQ39" s="52">
        <f>'k=800'!BW96</f>
        <v>0</v>
      </c>
      <c r="AR39" s="63">
        <f>'k=1000'!X96</f>
        <v>0</v>
      </c>
      <c r="AS39" s="63">
        <f>'k=1000'!Y96</f>
        <v>0</v>
      </c>
      <c r="AT39" s="52">
        <f>'k=1000'!AH96</f>
        <v>0</v>
      </c>
      <c r="AU39" s="52">
        <f>'k=1000'!AI96</f>
        <v>0</v>
      </c>
      <c r="AV39" s="52">
        <f>'k=1000'!AR96</f>
        <v>0</v>
      </c>
      <c r="AW39" s="52">
        <f>'k=1000'!AS96</f>
        <v>0</v>
      </c>
      <c r="AX39" s="52">
        <f>'k=1000'!BB96</f>
        <v>0</v>
      </c>
      <c r="AY39" s="52">
        <f>'k=1000'!BC96</f>
        <v>0</v>
      </c>
      <c r="AZ39" s="52">
        <f>'k=1000'!BL96</f>
        <v>0</v>
      </c>
      <c r="BA39" s="52">
        <f>'k=1000'!BM96</f>
        <v>0</v>
      </c>
      <c r="BB39" s="52">
        <f>'k=1000'!BV96</f>
        <v>0</v>
      </c>
      <c r="BC39" s="52">
        <f>'k=1000'!BW96</f>
        <v>0</v>
      </c>
      <c r="BD39" s="64">
        <f>'k=1200'!X93</f>
        <v>0</v>
      </c>
      <c r="BE39" s="64">
        <f>'k=1200'!Y93</f>
        <v>0</v>
      </c>
      <c r="BF39" s="3">
        <f>'k=1200'!AH93</f>
        <v>0</v>
      </c>
      <c r="BG39" s="3">
        <f>'k=1200'!AI93</f>
        <v>0</v>
      </c>
      <c r="BH39" s="3">
        <f>'k=1200'!AR93</f>
        <v>0</v>
      </c>
      <c r="BI39" s="3">
        <f>'k=1200'!AS93</f>
        <v>0</v>
      </c>
      <c r="BJ39" s="3">
        <f>'k=1200'!BB93</f>
        <v>0</v>
      </c>
      <c r="BK39" s="3">
        <f>'k=1200'!BC93</f>
        <v>0</v>
      </c>
      <c r="BL39" s="3">
        <f>'k=1200'!BL93</f>
        <v>0</v>
      </c>
      <c r="BM39" s="3">
        <f>'k=1200'!BM93</f>
        <v>0</v>
      </c>
      <c r="BN39" s="3">
        <f>'k=1200'!BV93</f>
        <v>0</v>
      </c>
      <c r="BO39" s="3">
        <f>'k=1200'!BW93</f>
        <v>0</v>
      </c>
    </row>
    <row r="40" spans="2:67" ht="15.75">
      <c r="B40" s="12" t="s">
        <v>8</v>
      </c>
      <c r="C40" s="10">
        <f>C38*C39</f>
        <v>7.2857749999999992</v>
      </c>
      <c r="E40" s="38">
        <v>36</v>
      </c>
      <c r="F40" s="20">
        <f t="shared" si="2"/>
        <v>0.71460000000000001</v>
      </c>
      <c r="G40" s="51">
        <f t="shared" si="3"/>
        <v>63911.408450704221</v>
      </c>
      <c r="H40" s="62">
        <f>'k=400'!X12</f>
        <v>0.57633095757900821</v>
      </c>
      <c r="I40" s="62">
        <f>'k=400'!Y12</f>
        <v>0.86449643636851237</v>
      </c>
      <c r="J40" s="3">
        <f>'k=400'!AH12</f>
        <v>1.2918047161553692</v>
      </c>
      <c r="K40" s="3">
        <f>'k=400'!AI12</f>
        <v>1.6147558951942114</v>
      </c>
      <c r="L40" s="3">
        <f>'k=400'!AR12</f>
        <v>1.8926790954032069</v>
      </c>
      <c r="M40" s="3">
        <f>'k=400'!AS12</f>
        <v>2.2081256113037413</v>
      </c>
      <c r="N40" s="3">
        <f>'k=400'!BB12</f>
        <v>2.1843092954270316</v>
      </c>
      <c r="O40" s="3">
        <f>'k=400'!BC12</f>
        <v>2.4573479573554105</v>
      </c>
      <c r="P40" s="3">
        <f>'k=400'!BL12</f>
        <v>2.2561444231082346</v>
      </c>
      <c r="Q40" s="3">
        <f>'k=400'!BM12</f>
        <v>2.4817588654190583</v>
      </c>
      <c r="R40" s="3">
        <f>'k=400'!BV12</f>
        <v>2.8262944786607109</v>
      </c>
      <c r="S40" s="3">
        <f>'k=400'!BW12</f>
        <v>3.0618190185491034</v>
      </c>
      <c r="T40" s="66">
        <f>'k=600'!X100</f>
        <v>0</v>
      </c>
      <c r="U40" s="66">
        <f>'k=600'!Y100</f>
        <v>0</v>
      </c>
      <c r="V40" s="52">
        <f>'k=600'!AH100</f>
        <v>0</v>
      </c>
      <c r="W40" s="52">
        <f>'k=600'!AI100</f>
        <v>0</v>
      </c>
      <c r="X40" s="52">
        <f>'k=600'!AR100</f>
        <v>0</v>
      </c>
      <c r="Y40" s="52">
        <f>'k=600'!AS100</f>
        <v>0</v>
      </c>
      <c r="Z40" s="52">
        <f>'k=600'!BB100</f>
        <v>0</v>
      </c>
      <c r="AA40" s="52">
        <f>'k=600'!BC100</f>
        <v>0</v>
      </c>
      <c r="AB40" s="52">
        <f>'k=600'!BL100</f>
        <v>0</v>
      </c>
      <c r="AC40" s="52">
        <f>'k=600'!BM100</f>
        <v>0</v>
      </c>
      <c r="AD40" s="52">
        <f>'k=600'!BV100</f>
        <v>0</v>
      </c>
      <c r="AE40" s="52">
        <f>'k=600'!BW100</f>
        <v>0</v>
      </c>
      <c r="AF40" s="63">
        <f>'k=800'!X97</f>
        <v>0</v>
      </c>
      <c r="AG40" s="66">
        <f>'k=800'!Y97</f>
        <v>0</v>
      </c>
      <c r="AH40" s="52">
        <f>'k=800'!AH97</f>
        <v>0</v>
      </c>
      <c r="AI40" s="52">
        <f>'k=800'!AI97</f>
        <v>0</v>
      </c>
      <c r="AJ40" s="52">
        <f>'k=800'!AR97</f>
        <v>0</v>
      </c>
      <c r="AK40" s="52">
        <f>'k=800'!AS97</f>
        <v>0</v>
      </c>
      <c r="AL40" s="52">
        <f>'k=800'!BB97</f>
        <v>0</v>
      </c>
      <c r="AM40" s="52">
        <f>'k=800'!BC97</f>
        <v>0</v>
      </c>
      <c r="AN40" s="52">
        <f>'k=800'!BL97</f>
        <v>0</v>
      </c>
      <c r="AO40" s="52">
        <f>'k=800'!BM97</f>
        <v>0</v>
      </c>
      <c r="AP40" s="52">
        <f>'k=800'!BV97</f>
        <v>0</v>
      </c>
      <c r="AQ40" s="52">
        <f>'k=800'!BW97</f>
        <v>0</v>
      </c>
      <c r="AR40" s="63">
        <f>'k=1000'!X97</f>
        <v>0</v>
      </c>
      <c r="AS40" s="63">
        <f>'k=1000'!Y97</f>
        <v>0</v>
      </c>
      <c r="AT40" s="52">
        <f>'k=1000'!AH97</f>
        <v>0</v>
      </c>
      <c r="AU40" s="52">
        <f>'k=1000'!AI97</f>
        <v>0</v>
      </c>
      <c r="AV40" s="52">
        <f>'k=1000'!AR97</f>
        <v>0</v>
      </c>
      <c r="AW40" s="52">
        <f>'k=1000'!AS97</f>
        <v>0</v>
      </c>
      <c r="AX40" s="52">
        <f>'k=1000'!BB97</f>
        <v>0</v>
      </c>
      <c r="AY40" s="52">
        <f>'k=1000'!BC97</f>
        <v>0</v>
      </c>
      <c r="AZ40" s="52">
        <f>'k=1000'!BL97</f>
        <v>0</v>
      </c>
      <c r="BA40" s="52">
        <f>'k=1000'!BM97</f>
        <v>0</v>
      </c>
      <c r="BB40" s="52">
        <f>'k=1000'!BV97</f>
        <v>0</v>
      </c>
      <c r="BC40" s="52">
        <f>'k=1000'!BW97</f>
        <v>0</v>
      </c>
      <c r="BD40" s="64">
        <f>'k=1200'!X94</f>
        <v>0</v>
      </c>
      <c r="BE40" s="64">
        <f>'k=1200'!Y94</f>
        <v>0</v>
      </c>
      <c r="BF40" s="3">
        <f>'k=1200'!AH94</f>
        <v>0</v>
      </c>
      <c r="BG40" s="3">
        <f>'k=1200'!AI94</f>
        <v>0</v>
      </c>
      <c r="BH40" s="3">
        <f>'k=1200'!AR94</f>
        <v>0</v>
      </c>
      <c r="BI40" s="3">
        <f>'k=1200'!AS94</f>
        <v>0</v>
      </c>
      <c r="BJ40" s="3">
        <f>'k=1200'!BB94</f>
        <v>0</v>
      </c>
      <c r="BK40" s="3">
        <f>'k=1200'!BC94</f>
        <v>0</v>
      </c>
      <c r="BL40" s="3">
        <f>'k=1200'!BL94</f>
        <v>0</v>
      </c>
      <c r="BM40" s="3">
        <f>'k=1200'!BM94</f>
        <v>0</v>
      </c>
      <c r="BN40" s="3">
        <f>'k=1200'!BV94</f>
        <v>0</v>
      </c>
      <c r="BO40" s="3">
        <f>'k=1200'!BW94</f>
        <v>0</v>
      </c>
    </row>
    <row r="41" spans="2:67" ht="15.75">
      <c r="B41" s="12" t="s">
        <v>17</v>
      </c>
      <c r="C41" s="10">
        <f>1*C38</f>
        <v>5.4249999999999998</v>
      </c>
      <c r="E41" s="38">
        <v>38</v>
      </c>
      <c r="F41" s="20">
        <f t="shared" si="2"/>
        <v>0.75460000000000005</v>
      </c>
      <c r="G41" s="51">
        <f t="shared" si="3"/>
        <v>67488.873239436623</v>
      </c>
      <c r="H41" s="62">
        <f>'k=400'!X13</f>
        <v>0.69672756411346604</v>
      </c>
      <c r="I41" s="62">
        <f>'k=400'!Y13</f>
        <v>1.0450913461701989</v>
      </c>
      <c r="J41" s="3">
        <f>'k=400'!AH13</f>
        <v>1.2585606462857004</v>
      </c>
      <c r="K41" s="3">
        <f>'k=400'!AI13</f>
        <v>1.5732008078571256</v>
      </c>
      <c r="L41" s="3">
        <f>'k=400'!AR13</f>
        <v>1.5622303010099368</v>
      </c>
      <c r="M41" s="3">
        <f>'k=400'!AS13</f>
        <v>1.8226020178449263</v>
      </c>
      <c r="N41" s="3">
        <f>'k=400'!BB13</f>
        <v>1.6611185448467469</v>
      </c>
      <c r="O41" s="3">
        <f>'k=400'!BC13</f>
        <v>1.8687583629525903</v>
      </c>
      <c r="P41" s="3">
        <f>'k=400'!BL13</f>
        <v>1.7653282862026216</v>
      </c>
      <c r="Q41" s="3">
        <f>'k=400'!BM13</f>
        <v>1.9418611148228837</v>
      </c>
      <c r="R41" s="3">
        <f>'k=400'!BV13</f>
        <v>1.9412715140222507</v>
      </c>
      <c r="S41" s="3">
        <f>'k=400'!BW13</f>
        <v>2.1030441401907716</v>
      </c>
      <c r="T41" s="66">
        <f>'k=600'!X101</f>
        <v>0</v>
      </c>
      <c r="U41" s="66">
        <f>'k=600'!Y101</f>
        <v>0</v>
      </c>
      <c r="V41" s="52">
        <f>'k=600'!AH101</f>
        <v>0</v>
      </c>
      <c r="W41" s="52">
        <f>'k=600'!AI101</f>
        <v>0</v>
      </c>
      <c r="X41" s="52">
        <f>'k=600'!AR101</f>
        <v>0</v>
      </c>
      <c r="Y41" s="52">
        <f>'k=600'!AS101</f>
        <v>0</v>
      </c>
      <c r="Z41" s="52">
        <f>'k=600'!BB101</f>
        <v>0</v>
      </c>
      <c r="AA41" s="52">
        <f>'k=600'!BC101</f>
        <v>0</v>
      </c>
      <c r="AB41" s="52">
        <f>'k=600'!BL101</f>
        <v>0</v>
      </c>
      <c r="AC41" s="52">
        <f>'k=600'!BM101</f>
        <v>0</v>
      </c>
      <c r="AD41" s="52">
        <f>'k=600'!BV101</f>
        <v>0</v>
      </c>
      <c r="AE41" s="52">
        <f>'k=600'!BW101</f>
        <v>0</v>
      </c>
      <c r="AF41" s="63">
        <f>'k=800'!X98</f>
        <v>0</v>
      </c>
      <c r="AG41" s="66">
        <f>'k=800'!Y98</f>
        <v>0</v>
      </c>
      <c r="AH41" s="52">
        <f>'k=800'!AH98</f>
        <v>0</v>
      </c>
      <c r="AI41" s="52">
        <f>'k=800'!AI98</f>
        <v>0</v>
      </c>
      <c r="AJ41" s="52">
        <f>'k=800'!AR98</f>
        <v>0</v>
      </c>
      <c r="AK41" s="52">
        <f>'k=800'!AS98</f>
        <v>0</v>
      </c>
      <c r="AL41" s="52">
        <f>'k=800'!BB98</f>
        <v>0</v>
      </c>
      <c r="AM41" s="52">
        <f>'k=800'!BC98</f>
        <v>0</v>
      </c>
      <c r="AN41" s="52">
        <f>'k=800'!BL98</f>
        <v>0</v>
      </c>
      <c r="AO41" s="52">
        <f>'k=800'!BM98</f>
        <v>0</v>
      </c>
      <c r="AP41" s="52">
        <f>'k=800'!BV98</f>
        <v>0</v>
      </c>
      <c r="AQ41" s="52">
        <f>'k=800'!BW98</f>
        <v>0</v>
      </c>
      <c r="AR41" s="63">
        <f>'k=1000'!X98</f>
        <v>0</v>
      </c>
      <c r="AS41" s="63">
        <f>'k=1000'!Y98</f>
        <v>0</v>
      </c>
      <c r="AT41" s="52">
        <f>'k=1000'!AH98</f>
        <v>0</v>
      </c>
      <c r="AU41" s="52">
        <f>'k=1000'!AI98</f>
        <v>0</v>
      </c>
      <c r="AV41" s="52">
        <f>'k=1000'!AR98</f>
        <v>0</v>
      </c>
      <c r="AW41" s="52">
        <f>'k=1000'!AS98</f>
        <v>0</v>
      </c>
      <c r="AX41" s="52">
        <f>'k=1000'!BB98</f>
        <v>0</v>
      </c>
      <c r="AY41" s="52">
        <f>'k=1000'!BC98</f>
        <v>0</v>
      </c>
      <c r="AZ41" s="52">
        <f>'k=1000'!BL98</f>
        <v>0</v>
      </c>
      <c r="BA41" s="52">
        <f>'k=1000'!BM98</f>
        <v>0</v>
      </c>
      <c r="BB41" s="52">
        <f>'k=1000'!BV98</f>
        <v>0</v>
      </c>
      <c r="BC41" s="52">
        <f>'k=1000'!BW98</f>
        <v>0</v>
      </c>
      <c r="BD41" s="64">
        <f>'k=1200'!X95</f>
        <v>0</v>
      </c>
      <c r="BE41" s="64">
        <f>'k=1200'!Y95</f>
        <v>0</v>
      </c>
      <c r="BF41" s="3">
        <f>'k=1200'!AH95</f>
        <v>0</v>
      </c>
      <c r="BG41" s="3">
        <f>'k=1200'!AI95</f>
        <v>0</v>
      </c>
      <c r="BH41" s="3">
        <f>'k=1200'!AR95</f>
        <v>0</v>
      </c>
      <c r="BI41" s="3">
        <f>'k=1200'!AS95</f>
        <v>0</v>
      </c>
      <c r="BJ41" s="3">
        <f>'k=1200'!BB95</f>
        <v>0</v>
      </c>
      <c r="BK41" s="3">
        <f>'k=1200'!BC95</f>
        <v>0</v>
      </c>
      <c r="BL41" s="3">
        <f>'k=1200'!BL95</f>
        <v>0</v>
      </c>
      <c r="BM41" s="3">
        <f>'k=1200'!BM95</f>
        <v>0</v>
      </c>
      <c r="BN41" s="3">
        <f>'k=1200'!BV95</f>
        <v>0</v>
      </c>
      <c r="BO41" s="3">
        <f>'k=1200'!BW95</f>
        <v>0</v>
      </c>
    </row>
    <row r="42" spans="2:67" ht="15.75">
      <c r="B42" s="33" t="s">
        <v>22</v>
      </c>
      <c r="C42" s="34">
        <v>0.02</v>
      </c>
      <c r="E42" s="38">
        <v>40</v>
      </c>
      <c r="F42" s="20">
        <f t="shared" si="2"/>
        <v>0.79460000000000008</v>
      </c>
      <c r="G42" s="51">
        <f t="shared" si="3"/>
        <v>71066.338028169019</v>
      </c>
      <c r="H42" s="62">
        <f>'k=400'!X14</f>
        <v>0.16818466700673224</v>
      </c>
      <c r="I42" s="62">
        <f>'k=400'!Y14</f>
        <v>0.25227700051009838</v>
      </c>
      <c r="J42" s="3">
        <f>'k=400'!AH14</f>
        <v>0.58980640745743806</v>
      </c>
      <c r="K42" s="3">
        <f>'k=400'!AI14</f>
        <v>0.73725800932179753</v>
      </c>
      <c r="L42" s="3">
        <f>'k=400'!AR14</f>
        <v>0.69130339955295983</v>
      </c>
      <c r="M42" s="3">
        <f>'k=400'!AS14</f>
        <v>0.80652063281178643</v>
      </c>
      <c r="N42" s="3">
        <f>'k=400'!BB14</f>
        <v>1.5688396642530582</v>
      </c>
      <c r="O42" s="3">
        <f>'k=400'!BC14</f>
        <v>1.7649446222846905</v>
      </c>
      <c r="P42" s="3">
        <f>'k=400'!BL14</f>
        <v>1.3289063458876569</v>
      </c>
      <c r="Q42" s="3">
        <f>'k=400'!BM14</f>
        <v>1.4617969804764226</v>
      </c>
      <c r="R42" s="3">
        <f>'k=400'!BV14</f>
        <v>1.3896940500294197</v>
      </c>
      <c r="S42" s="3">
        <f>'k=400'!BW14</f>
        <v>1.5055018875318713</v>
      </c>
      <c r="T42" s="66">
        <f>'k=600'!X102</f>
        <v>0</v>
      </c>
      <c r="U42" s="66">
        <f>'k=600'!Y102</f>
        <v>0</v>
      </c>
      <c r="V42" s="52">
        <f>'k=600'!AH102</f>
        <v>0</v>
      </c>
      <c r="W42" s="52">
        <f>'k=600'!AI102</f>
        <v>0</v>
      </c>
      <c r="X42" s="52">
        <f>'k=600'!AR102</f>
        <v>0</v>
      </c>
      <c r="Y42" s="52">
        <f>'k=600'!AS102</f>
        <v>0</v>
      </c>
      <c r="Z42" s="52">
        <f>'k=600'!BB102</f>
        <v>0</v>
      </c>
      <c r="AA42" s="52">
        <f>'k=600'!BC102</f>
        <v>0</v>
      </c>
      <c r="AB42" s="52">
        <f>'k=600'!BL102</f>
        <v>0</v>
      </c>
      <c r="AC42" s="52">
        <f>'k=600'!BM102</f>
        <v>0</v>
      </c>
      <c r="AD42" s="52">
        <f>'k=600'!BV102</f>
        <v>0</v>
      </c>
      <c r="AE42" s="52">
        <f>'k=600'!BW102</f>
        <v>0</v>
      </c>
      <c r="AF42" s="63">
        <f>'k=800'!X99</f>
        <v>0</v>
      </c>
      <c r="AG42" s="66">
        <f>'k=800'!Y99</f>
        <v>0</v>
      </c>
      <c r="AH42" s="52">
        <f>'k=800'!AH99</f>
        <v>0</v>
      </c>
      <c r="AI42" s="52">
        <f>'k=800'!AI99</f>
        <v>0</v>
      </c>
      <c r="AJ42" s="52">
        <f>'k=800'!AR99</f>
        <v>0</v>
      </c>
      <c r="AK42" s="52">
        <f>'k=800'!AS99</f>
        <v>0</v>
      </c>
      <c r="AL42" s="52">
        <f>'k=800'!BB99</f>
        <v>0</v>
      </c>
      <c r="AM42" s="52">
        <f>'k=800'!BC99</f>
        <v>0</v>
      </c>
      <c r="AN42" s="52">
        <f>'k=800'!BL99</f>
        <v>0</v>
      </c>
      <c r="AO42" s="52">
        <f>'k=800'!BM99</f>
        <v>0</v>
      </c>
      <c r="AP42" s="52">
        <f>'k=800'!BV99</f>
        <v>0</v>
      </c>
      <c r="AQ42" s="52">
        <f>'k=800'!BW99</f>
        <v>0</v>
      </c>
      <c r="AR42" s="63">
        <f>'k=1000'!X99</f>
        <v>0</v>
      </c>
      <c r="AS42" s="63">
        <f>'k=1000'!Y99</f>
        <v>0</v>
      </c>
      <c r="AT42" s="52">
        <f>'k=1000'!AH99</f>
        <v>0</v>
      </c>
      <c r="AU42" s="52">
        <f>'k=1000'!AI99</f>
        <v>0</v>
      </c>
      <c r="AV42" s="52">
        <f>'k=1000'!AR99</f>
        <v>0</v>
      </c>
      <c r="AW42" s="52">
        <f>'k=1000'!AS99</f>
        <v>0</v>
      </c>
      <c r="AX42" s="52">
        <f>'k=1000'!BB99</f>
        <v>0</v>
      </c>
      <c r="AY42" s="52">
        <f>'k=1000'!BC99</f>
        <v>0</v>
      </c>
      <c r="AZ42" s="52">
        <f>'k=1000'!BL99</f>
        <v>0</v>
      </c>
      <c r="BA42" s="52">
        <f>'k=1000'!BM99</f>
        <v>0</v>
      </c>
      <c r="BB42" s="52">
        <f>'k=1000'!BV99</f>
        <v>0</v>
      </c>
      <c r="BC42" s="52">
        <f>'k=1000'!BW99</f>
        <v>0</v>
      </c>
      <c r="BD42" s="64">
        <f>'k=1200'!X96</f>
        <v>0</v>
      </c>
      <c r="BE42" s="64">
        <f>'k=1200'!Y96</f>
        <v>0</v>
      </c>
      <c r="BF42" s="3">
        <f>'k=1200'!AH96</f>
        <v>0</v>
      </c>
      <c r="BG42" s="3">
        <f>'k=1200'!AI96</f>
        <v>0</v>
      </c>
      <c r="BH42" s="3">
        <f>'k=1200'!AR96</f>
        <v>0</v>
      </c>
      <c r="BI42" s="3">
        <f>'k=1200'!AS96</f>
        <v>0</v>
      </c>
      <c r="BJ42" s="3">
        <f>'k=1200'!BB96</f>
        <v>0</v>
      </c>
      <c r="BK42" s="3">
        <f>'k=1200'!BC96</f>
        <v>0</v>
      </c>
      <c r="BL42" s="3">
        <f>'k=1200'!BL96</f>
        <v>0</v>
      </c>
      <c r="BM42" s="3">
        <f>'k=1200'!BM96</f>
        <v>0</v>
      </c>
      <c r="BN42" s="3">
        <f>'k=1200'!BV96</f>
        <v>0</v>
      </c>
      <c r="BO42" s="3">
        <f>'k=1200'!BW96</f>
        <v>0</v>
      </c>
    </row>
    <row r="43" spans="2:67" ht="16.5" thickBot="1">
      <c r="B43" s="13" t="s">
        <v>16</v>
      </c>
      <c r="C43" s="14">
        <f>1/(2*PI())*SQRT($C$31/(C40+C41))</f>
        <v>1.226613081181428</v>
      </c>
      <c r="E43" s="38">
        <v>42</v>
      </c>
      <c r="F43" s="20">
        <f t="shared" si="2"/>
        <v>0.83460000000000001</v>
      </c>
      <c r="G43" s="51">
        <f t="shared" si="3"/>
        <v>74643.8028169014</v>
      </c>
      <c r="H43" s="62">
        <f>'k=400'!X15</f>
        <v>0.1738853532743708</v>
      </c>
      <c r="I43" s="62">
        <f>'k=400'!Y15</f>
        <v>0.26082802991155618</v>
      </c>
      <c r="J43" s="3">
        <f>'k=400'!AH15</f>
        <v>0.53781860003258841</v>
      </c>
      <c r="K43" s="3">
        <f>'k=400'!AI15</f>
        <v>0.67227325004073557</v>
      </c>
      <c r="L43" s="3">
        <f>'k=400'!AR15</f>
        <v>0.57880543233206672</v>
      </c>
      <c r="M43" s="3">
        <f>'k=400'!AS15</f>
        <v>0.67527300438741122</v>
      </c>
      <c r="N43" s="3">
        <f>'k=400'!BB15</f>
        <v>1.0080131208176117</v>
      </c>
      <c r="O43" s="3">
        <f>'k=400'!BC15</f>
        <v>1.1340147609198132</v>
      </c>
      <c r="P43" s="3">
        <f>'k=400'!BL15</f>
        <v>1.4509862239925833</v>
      </c>
      <c r="Q43" s="3">
        <f>'k=400'!BM15</f>
        <v>1.5960848463918416</v>
      </c>
      <c r="R43" s="3">
        <f>'k=400'!BV15</f>
        <v>1.9718131523155238</v>
      </c>
      <c r="S43" s="3">
        <f>'k=400'!BW15</f>
        <v>2.1361309150084842</v>
      </c>
      <c r="T43" s="66">
        <f>'k=600'!X103</f>
        <v>0</v>
      </c>
      <c r="U43" s="66">
        <f>'k=600'!Y103</f>
        <v>0</v>
      </c>
      <c r="V43" s="52">
        <f>'k=600'!AH103</f>
        <v>0</v>
      </c>
      <c r="W43" s="52">
        <f>'k=600'!AI103</f>
        <v>0</v>
      </c>
      <c r="X43" s="52">
        <f>'k=600'!AR103</f>
        <v>0</v>
      </c>
      <c r="Y43" s="52">
        <f>'k=600'!AS103</f>
        <v>0</v>
      </c>
      <c r="Z43" s="52">
        <f>'k=600'!BB103</f>
        <v>0</v>
      </c>
      <c r="AA43" s="52">
        <f>'k=600'!BC103</f>
        <v>0</v>
      </c>
      <c r="AB43" s="52">
        <f>'k=600'!BL103</f>
        <v>0</v>
      </c>
      <c r="AC43" s="52">
        <f>'k=600'!BM103</f>
        <v>0</v>
      </c>
      <c r="AD43" s="52">
        <f>'k=600'!BV103</f>
        <v>0</v>
      </c>
      <c r="AE43" s="52">
        <f>'k=600'!BW103</f>
        <v>0</v>
      </c>
      <c r="AF43" s="63">
        <f>'k=800'!X100</f>
        <v>0</v>
      </c>
      <c r="AG43" s="66">
        <f>'k=800'!Y100</f>
        <v>0</v>
      </c>
      <c r="AH43" s="52">
        <f>'k=800'!AH100</f>
        <v>0</v>
      </c>
      <c r="AI43" s="52">
        <f>'k=800'!AI100</f>
        <v>0</v>
      </c>
      <c r="AJ43" s="52">
        <f>'k=800'!AR100</f>
        <v>0</v>
      </c>
      <c r="AK43" s="52">
        <f>'k=800'!AS100</f>
        <v>0</v>
      </c>
      <c r="AL43" s="52">
        <f>'k=800'!BB100</f>
        <v>0</v>
      </c>
      <c r="AM43" s="52">
        <f>'k=800'!BC100</f>
        <v>0</v>
      </c>
      <c r="AN43" s="52">
        <f>'k=800'!BL100</f>
        <v>0</v>
      </c>
      <c r="AO43" s="52">
        <f>'k=800'!BM100</f>
        <v>0</v>
      </c>
      <c r="AP43" s="52">
        <f>'k=800'!BV100</f>
        <v>0</v>
      </c>
      <c r="AQ43" s="52">
        <f>'k=800'!BW100</f>
        <v>0</v>
      </c>
      <c r="AR43" s="63">
        <f>'k=1000'!X100</f>
        <v>0</v>
      </c>
      <c r="AS43" s="63">
        <f>'k=1000'!Y100</f>
        <v>0</v>
      </c>
      <c r="AT43" s="52">
        <f>'k=1000'!AH100</f>
        <v>0</v>
      </c>
      <c r="AU43" s="52">
        <f>'k=1000'!AI100</f>
        <v>0</v>
      </c>
      <c r="AV43" s="52">
        <f>'k=1000'!AR100</f>
        <v>0</v>
      </c>
      <c r="AW43" s="52">
        <f>'k=1000'!AS100</f>
        <v>0</v>
      </c>
      <c r="AX43" s="52">
        <f>'k=1000'!BB100</f>
        <v>0</v>
      </c>
      <c r="AY43" s="52">
        <f>'k=1000'!BC100</f>
        <v>0</v>
      </c>
      <c r="AZ43" s="52">
        <f>'k=1000'!BL100</f>
        <v>0</v>
      </c>
      <c r="BA43" s="52">
        <f>'k=1000'!BM100</f>
        <v>0</v>
      </c>
      <c r="BB43" s="52">
        <f>'k=1000'!BV100</f>
        <v>0</v>
      </c>
      <c r="BC43" s="52">
        <f>'k=1000'!BW100</f>
        <v>0</v>
      </c>
      <c r="BD43" s="64">
        <f>'k=1200'!X97</f>
        <v>0</v>
      </c>
      <c r="BE43" s="64">
        <f>'k=1200'!Y97</f>
        <v>0</v>
      </c>
      <c r="BF43" s="3">
        <f>'k=1200'!AH97</f>
        <v>0</v>
      </c>
      <c r="BG43" s="3">
        <f>'k=1200'!AI97</f>
        <v>0</v>
      </c>
      <c r="BH43" s="3">
        <f>'k=1200'!AR97</f>
        <v>0</v>
      </c>
      <c r="BI43" s="3">
        <f>'k=1200'!AS97</f>
        <v>0</v>
      </c>
      <c r="BJ43" s="3">
        <f>'k=1200'!BB97</f>
        <v>0</v>
      </c>
      <c r="BK43" s="3">
        <f>'k=1200'!BC97</f>
        <v>0</v>
      </c>
      <c r="BL43" s="3">
        <f>'k=1200'!BL97</f>
        <v>0</v>
      </c>
      <c r="BM43" s="3">
        <f>'k=1200'!BM97</f>
        <v>0</v>
      </c>
      <c r="BN43" s="3">
        <f>'k=1200'!BV97</f>
        <v>0</v>
      </c>
      <c r="BO43" s="3">
        <f>'k=1200'!BW97</f>
        <v>0</v>
      </c>
    </row>
    <row r="44" spans="2:67" ht="16.5" thickBot="1">
      <c r="E44" s="38">
        <v>44</v>
      </c>
      <c r="F44" s="20">
        <f t="shared" si="2"/>
        <v>0.87460000000000004</v>
      </c>
      <c r="G44" s="51">
        <f t="shared" si="3"/>
        <v>78221.267605633795</v>
      </c>
      <c r="H44" s="62">
        <f>'k=400'!X16</f>
        <v>0.44854539318892994</v>
      </c>
      <c r="I44" s="62">
        <f>'k=400'!Y16</f>
        <v>0.67281808978339486</v>
      </c>
      <c r="J44" s="3">
        <f>'k=400'!AH16</f>
        <v>0.86006223816505911</v>
      </c>
      <c r="K44" s="3">
        <f>'k=400'!AI16</f>
        <v>1.0750777977063239</v>
      </c>
      <c r="L44" s="3">
        <f>'k=400'!AR16</f>
        <v>1.3509673352847851</v>
      </c>
      <c r="M44" s="3">
        <f>'k=400'!AS16</f>
        <v>1.5761285578322493</v>
      </c>
      <c r="N44" s="3">
        <f>'k=400'!BB16</f>
        <v>1.9510451934503559</v>
      </c>
      <c r="O44" s="3">
        <f>'k=400'!BC16</f>
        <v>2.1949258426316502</v>
      </c>
      <c r="P44" s="3">
        <f>'k=400'!BL16</f>
        <v>2.9983119058791576</v>
      </c>
      <c r="Q44" s="3">
        <f>'k=400'!BM16</f>
        <v>3.2981430964670735</v>
      </c>
      <c r="R44" s="3">
        <f>'k=400'!BV16</f>
        <v>3.2146123558294435</v>
      </c>
      <c r="S44" s="3">
        <f>'k=400'!BW16</f>
        <v>3.4824967188152307</v>
      </c>
      <c r="T44" s="66">
        <f>'k=600'!X104</f>
        <v>0</v>
      </c>
      <c r="U44" s="66">
        <f>'k=600'!Y104</f>
        <v>0</v>
      </c>
      <c r="V44" s="52">
        <f>'k=600'!AH104</f>
        <v>0</v>
      </c>
      <c r="W44" s="52">
        <f>'k=600'!AI104</f>
        <v>0</v>
      </c>
      <c r="X44" s="52">
        <f>'k=600'!AR104</f>
        <v>0</v>
      </c>
      <c r="Y44" s="52">
        <f>'k=600'!AS104</f>
        <v>0</v>
      </c>
      <c r="Z44" s="52">
        <f>'k=600'!BB104</f>
        <v>0</v>
      </c>
      <c r="AA44" s="52">
        <f>'k=600'!BC104</f>
        <v>0</v>
      </c>
      <c r="AB44" s="52">
        <f>'k=600'!BL104</f>
        <v>0</v>
      </c>
      <c r="AC44" s="52">
        <f>'k=600'!BM104</f>
        <v>0</v>
      </c>
      <c r="AD44" s="52">
        <f>'k=600'!BV104</f>
        <v>0</v>
      </c>
      <c r="AE44" s="52">
        <f>'k=600'!BW104</f>
        <v>0</v>
      </c>
      <c r="AF44" s="63">
        <f>'k=800'!X101</f>
        <v>0</v>
      </c>
      <c r="AG44" s="66">
        <f>'k=800'!Y101</f>
        <v>0</v>
      </c>
      <c r="AH44" s="52">
        <f>'k=800'!AH101</f>
        <v>0</v>
      </c>
      <c r="AI44" s="52">
        <f>'k=800'!AI101</f>
        <v>0</v>
      </c>
      <c r="AJ44" s="52">
        <f>'k=800'!AR101</f>
        <v>0</v>
      </c>
      <c r="AK44" s="52">
        <f>'k=800'!AS101</f>
        <v>0</v>
      </c>
      <c r="AL44" s="52">
        <f>'k=800'!BB101</f>
        <v>0</v>
      </c>
      <c r="AM44" s="52">
        <f>'k=800'!BC101</f>
        <v>0</v>
      </c>
      <c r="AN44" s="52">
        <f>'k=800'!BL101</f>
        <v>0</v>
      </c>
      <c r="AO44" s="52">
        <f>'k=800'!BM101</f>
        <v>0</v>
      </c>
      <c r="AP44" s="52">
        <f>'k=800'!BV101</f>
        <v>0</v>
      </c>
      <c r="AQ44" s="52">
        <f>'k=800'!BW101</f>
        <v>0</v>
      </c>
      <c r="AR44" s="63">
        <f>'k=1000'!X101</f>
        <v>0</v>
      </c>
      <c r="AS44" s="63">
        <f>'k=1000'!Y101</f>
        <v>0</v>
      </c>
      <c r="AT44" s="52">
        <f>'k=1000'!AH101</f>
        <v>0</v>
      </c>
      <c r="AU44" s="52">
        <f>'k=1000'!AI101</f>
        <v>0</v>
      </c>
      <c r="AV44" s="52">
        <f>'k=1000'!AR101</f>
        <v>0</v>
      </c>
      <c r="AW44" s="52">
        <f>'k=1000'!AS101</f>
        <v>0</v>
      </c>
      <c r="AX44" s="52">
        <f>'k=1000'!BB101</f>
        <v>0</v>
      </c>
      <c r="AY44" s="52">
        <f>'k=1000'!BC101</f>
        <v>0</v>
      </c>
      <c r="AZ44" s="52">
        <f>'k=1000'!BL101</f>
        <v>0</v>
      </c>
      <c r="BA44" s="52">
        <f>'k=1000'!BM101</f>
        <v>0</v>
      </c>
      <c r="BB44" s="52">
        <f>'k=1000'!BV101</f>
        <v>0</v>
      </c>
      <c r="BC44" s="52">
        <f>'k=1000'!BW101</f>
        <v>0</v>
      </c>
      <c r="BD44" s="64">
        <f>'k=1200'!X98</f>
        <v>0</v>
      </c>
      <c r="BE44" s="64">
        <f>'k=1200'!Y98</f>
        <v>0</v>
      </c>
      <c r="BF44" s="3">
        <f>'k=1200'!AH98</f>
        <v>0</v>
      </c>
      <c r="BG44" s="3">
        <f>'k=1200'!AI98</f>
        <v>0</v>
      </c>
      <c r="BH44" s="3">
        <f>'k=1200'!AR98</f>
        <v>0</v>
      </c>
      <c r="BI44" s="3">
        <f>'k=1200'!AS98</f>
        <v>0</v>
      </c>
      <c r="BJ44" s="3">
        <f>'k=1200'!BB98</f>
        <v>0</v>
      </c>
      <c r="BK44" s="3">
        <f>'k=1200'!BC98</f>
        <v>0</v>
      </c>
      <c r="BL44" s="3">
        <f>'k=1200'!BL98</f>
        <v>0</v>
      </c>
      <c r="BM44" s="3">
        <f>'k=1200'!BM98</f>
        <v>0</v>
      </c>
      <c r="BN44" s="3">
        <f>'k=1200'!BV98</f>
        <v>0</v>
      </c>
      <c r="BO44" s="3">
        <f>'k=1200'!BW98</f>
        <v>0</v>
      </c>
    </row>
    <row r="45" spans="2:67" ht="15.75">
      <c r="B45" s="4" t="s">
        <v>1</v>
      </c>
      <c r="C45" s="5">
        <v>1000</v>
      </c>
      <c r="E45" s="38">
        <v>46</v>
      </c>
      <c r="F45" s="20">
        <f t="shared" si="2"/>
        <v>0.91460000000000008</v>
      </c>
      <c r="G45" s="51">
        <f t="shared" si="3"/>
        <v>81798.732394366205</v>
      </c>
      <c r="H45" s="62">
        <f>'k=400'!X17</f>
        <v>1.6346503044924365</v>
      </c>
      <c r="I45" s="62">
        <f>'k=400'!Y17</f>
        <v>2.4519754567386549</v>
      </c>
      <c r="J45" s="3">
        <f>'k=400'!AH17</f>
        <v>2.7031354743820093</v>
      </c>
      <c r="K45" s="3">
        <f>'k=400'!AI17</f>
        <v>3.3789193429775115</v>
      </c>
      <c r="L45" s="3">
        <f>'k=400'!AR17</f>
        <v>3.291478724313162</v>
      </c>
      <c r="M45" s="3">
        <f>'k=400'!AS17</f>
        <v>3.8400585116986892</v>
      </c>
      <c r="N45" s="3">
        <f>'k=400'!BB17</f>
        <v>4.2643408536782559</v>
      </c>
      <c r="O45" s="3">
        <f>'k=400'!BC17</f>
        <v>4.7973834603880379</v>
      </c>
      <c r="P45" s="3">
        <f>'k=400'!BL17</f>
        <v>5.0407018275192037</v>
      </c>
      <c r="Q45" s="3">
        <f>'k=400'!BM17</f>
        <v>5.5447720102711244</v>
      </c>
      <c r="R45" s="3">
        <f>'k=400'!BV17</f>
        <v>5.2391040161322984</v>
      </c>
      <c r="S45" s="3">
        <f>'k=400'!BW17</f>
        <v>5.6756960174766569</v>
      </c>
      <c r="T45" s="66">
        <f>'k=600'!X105</f>
        <v>0</v>
      </c>
      <c r="U45" s="66">
        <f>'k=600'!Y105</f>
        <v>0</v>
      </c>
      <c r="V45" s="52">
        <f>'k=600'!AH105</f>
        <v>0</v>
      </c>
      <c r="W45" s="52">
        <f>'k=600'!AI105</f>
        <v>0</v>
      </c>
      <c r="X45" s="52">
        <f>'k=600'!AR105</f>
        <v>0</v>
      </c>
      <c r="Y45" s="52">
        <f>'k=600'!AS105</f>
        <v>0</v>
      </c>
      <c r="Z45" s="52">
        <f>'k=600'!BB105</f>
        <v>0</v>
      </c>
      <c r="AA45" s="52">
        <f>'k=600'!BC105</f>
        <v>0</v>
      </c>
      <c r="AB45" s="52">
        <f>'k=600'!BL105</f>
        <v>0</v>
      </c>
      <c r="AC45" s="52">
        <f>'k=600'!BM105</f>
        <v>0</v>
      </c>
      <c r="AD45" s="52">
        <f>'k=600'!BV105</f>
        <v>0</v>
      </c>
      <c r="AE45" s="52">
        <f>'k=600'!BW105</f>
        <v>0</v>
      </c>
      <c r="AF45" s="63">
        <f>'k=800'!X102</f>
        <v>0</v>
      </c>
      <c r="AG45" s="66">
        <f>'k=800'!Y102</f>
        <v>0</v>
      </c>
      <c r="AH45" s="52">
        <f>'k=800'!AH102</f>
        <v>0</v>
      </c>
      <c r="AI45" s="52">
        <f>'k=800'!AI102</f>
        <v>0</v>
      </c>
      <c r="AJ45" s="52">
        <f>'k=800'!AR102</f>
        <v>0</v>
      </c>
      <c r="AK45" s="52">
        <f>'k=800'!AS102</f>
        <v>0</v>
      </c>
      <c r="AL45" s="52">
        <f>'k=800'!BB102</f>
        <v>0</v>
      </c>
      <c r="AM45" s="52">
        <f>'k=800'!BC102</f>
        <v>0</v>
      </c>
      <c r="AN45" s="52">
        <f>'k=800'!BL102</f>
        <v>0</v>
      </c>
      <c r="AO45" s="52">
        <f>'k=800'!BM102</f>
        <v>0</v>
      </c>
      <c r="AP45" s="52">
        <f>'k=800'!BV102</f>
        <v>0</v>
      </c>
      <c r="AQ45" s="52">
        <f>'k=800'!BW102</f>
        <v>0</v>
      </c>
      <c r="AR45" s="63">
        <f>'k=1000'!X102</f>
        <v>0</v>
      </c>
      <c r="AS45" s="63">
        <f>'k=1000'!Y102</f>
        <v>0</v>
      </c>
      <c r="AT45" s="52">
        <f>'k=1000'!AH102</f>
        <v>0</v>
      </c>
      <c r="AU45" s="52">
        <f>'k=1000'!AI102</f>
        <v>0</v>
      </c>
      <c r="AV45" s="52">
        <f>'k=1000'!AR102</f>
        <v>0</v>
      </c>
      <c r="AW45" s="52">
        <f>'k=1000'!AS102</f>
        <v>0</v>
      </c>
      <c r="AX45" s="52">
        <f>'k=1000'!BB102</f>
        <v>0</v>
      </c>
      <c r="AY45" s="52">
        <f>'k=1000'!BC102</f>
        <v>0</v>
      </c>
      <c r="AZ45" s="52">
        <f>'k=1000'!BL102</f>
        <v>0</v>
      </c>
      <c r="BA45" s="52">
        <f>'k=1000'!BM102</f>
        <v>0</v>
      </c>
      <c r="BB45" s="52">
        <f>'k=1000'!BV102</f>
        <v>0</v>
      </c>
      <c r="BC45" s="52">
        <f>'k=1000'!BW102</f>
        <v>0</v>
      </c>
      <c r="BD45" s="64">
        <f>'k=1200'!X99</f>
        <v>0</v>
      </c>
      <c r="BE45" s="64">
        <f>'k=1200'!Y99</f>
        <v>0</v>
      </c>
      <c r="BF45" s="3">
        <f>'k=1200'!AH99</f>
        <v>0</v>
      </c>
      <c r="BG45" s="3">
        <f>'k=1200'!AI99</f>
        <v>0</v>
      </c>
      <c r="BH45" s="3">
        <f>'k=1200'!AR99</f>
        <v>0</v>
      </c>
      <c r="BI45" s="3">
        <f>'k=1200'!AS99</f>
        <v>0</v>
      </c>
      <c r="BJ45" s="3">
        <f>'k=1200'!BB99</f>
        <v>0</v>
      </c>
      <c r="BK45" s="3">
        <f>'k=1200'!BC99</f>
        <v>0</v>
      </c>
      <c r="BL45" s="3">
        <f>'k=1200'!BL99</f>
        <v>0</v>
      </c>
      <c r="BM45" s="3">
        <f>'k=1200'!BM99</f>
        <v>0</v>
      </c>
      <c r="BN45" s="3">
        <f>'k=1200'!BV99</f>
        <v>0</v>
      </c>
      <c r="BO45" s="3">
        <f>'k=1200'!BW99</f>
        <v>0</v>
      </c>
    </row>
    <row r="46" spans="2:67" ht="15.75">
      <c r="B46" s="6" t="s">
        <v>24</v>
      </c>
      <c r="C46" s="7">
        <v>20.5</v>
      </c>
      <c r="E46" s="38">
        <v>48</v>
      </c>
      <c r="F46" s="20">
        <f t="shared" si="2"/>
        <v>0.9546</v>
      </c>
      <c r="G46" s="51">
        <f t="shared" si="3"/>
        <v>85376.1971830986</v>
      </c>
      <c r="H46" s="62">
        <f>'k=400'!X18</f>
        <v>2.9988933350681659</v>
      </c>
      <c r="I46" s="62">
        <f>'k=400'!Y18</f>
        <v>4.4983400026022489</v>
      </c>
      <c r="J46" s="3">
        <f>'k=400'!AH18</f>
        <v>5.5756886253618747</v>
      </c>
      <c r="K46" s="3">
        <f>'k=400'!AI18</f>
        <v>6.9696107817023432</v>
      </c>
      <c r="L46" s="3">
        <f>'k=400'!AR18</f>
        <v>6.0275102120494335</v>
      </c>
      <c r="M46" s="3">
        <f>'k=400'!AS18</f>
        <v>7.0320952473910054</v>
      </c>
      <c r="N46" s="3">
        <f>'k=400'!BB18</f>
        <v>5.7978887999384989</v>
      </c>
      <c r="O46" s="3">
        <f>'k=400'!BC18</f>
        <v>6.5226248999308112</v>
      </c>
      <c r="P46" s="3">
        <f>'k=400'!BL18</f>
        <v>6.2500677495839794</v>
      </c>
      <c r="Q46" s="3">
        <f>'k=400'!BM18</f>
        <v>6.8750745245423772</v>
      </c>
      <c r="R46" s="3">
        <f>'k=400'!BV18</f>
        <v>7.3640305633396297</v>
      </c>
      <c r="S46" s="3">
        <f>'k=400'!BW18</f>
        <v>7.9776997769512654</v>
      </c>
      <c r="T46" s="66">
        <f>'k=600'!X106</f>
        <v>0</v>
      </c>
      <c r="U46" s="66">
        <f>'k=600'!Y106</f>
        <v>0</v>
      </c>
      <c r="V46" s="52">
        <f>'k=600'!AH106</f>
        <v>0</v>
      </c>
      <c r="W46" s="52">
        <f>'k=600'!AI106</f>
        <v>0</v>
      </c>
      <c r="X46" s="52">
        <f>'k=600'!AR106</f>
        <v>0</v>
      </c>
      <c r="Y46" s="52">
        <f>'k=600'!AS106</f>
        <v>0</v>
      </c>
      <c r="Z46" s="52">
        <f>'k=600'!BB106</f>
        <v>0</v>
      </c>
      <c r="AA46" s="52">
        <f>'k=600'!BC106</f>
        <v>0</v>
      </c>
      <c r="AB46" s="52">
        <f>'k=600'!BL106</f>
        <v>0</v>
      </c>
      <c r="AC46" s="52">
        <f>'k=600'!BM106</f>
        <v>0</v>
      </c>
      <c r="AD46" s="52">
        <f>'k=600'!BV106</f>
        <v>0</v>
      </c>
      <c r="AE46" s="52">
        <f>'k=600'!BW106</f>
        <v>0</v>
      </c>
      <c r="AF46" s="63">
        <f>'k=800'!X103</f>
        <v>0</v>
      </c>
      <c r="AG46" s="66">
        <f>'k=800'!Y103</f>
        <v>0</v>
      </c>
      <c r="AH46" s="52">
        <f>'k=800'!AH103</f>
        <v>0</v>
      </c>
      <c r="AI46" s="52">
        <f>'k=800'!AI103</f>
        <v>0</v>
      </c>
      <c r="AJ46" s="52">
        <f>'k=800'!AR103</f>
        <v>0</v>
      </c>
      <c r="AK46" s="52">
        <f>'k=800'!AS103</f>
        <v>0</v>
      </c>
      <c r="AL46" s="52">
        <f>'k=800'!BB103</f>
        <v>0</v>
      </c>
      <c r="AM46" s="52">
        <f>'k=800'!BC103</f>
        <v>0</v>
      </c>
      <c r="AN46" s="52">
        <f>'k=800'!BL103</f>
        <v>0</v>
      </c>
      <c r="AO46" s="52">
        <f>'k=800'!BM103</f>
        <v>0</v>
      </c>
      <c r="AP46" s="52">
        <f>'k=800'!BV103</f>
        <v>0</v>
      </c>
      <c r="AQ46" s="52">
        <f>'k=800'!BW103</f>
        <v>0</v>
      </c>
      <c r="AR46" s="63">
        <f>'k=1000'!X103</f>
        <v>0</v>
      </c>
      <c r="AS46" s="63">
        <f>'k=1000'!Y103</f>
        <v>0</v>
      </c>
      <c r="AT46" s="52">
        <f>'k=1000'!AH103</f>
        <v>0</v>
      </c>
      <c r="AU46" s="52">
        <f>'k=1000'!AI103</f>
        <v>0</v>
      </c>
      <c r="AV46" s="52">
        <f>'k=1000'!AR103</f>
        <v>0</v>
      </c>
      <c r="AW46" s="52">
        <f>'k=1000'!AS103</f>
        <v>0</v>
      </c>
      <c r="AX46" s="52">
        <f>'k=1000'!BB103</f>
        <v>0</v>
      </c>
      <c r="AY46" s="52">
        <f>'k=1000'!BC103</f>
        <v>0</v>
      </c>
      <c r="AZ46" s="52">
        <f>'k=1000'!BL103</f>
        <v>0</v>
      </c>
      <c r="BA46" s="52">
        <f>'k=1000'!BM103</f>
        <v>0</v>
      </c>
      <c r="BB46" s="52">
        <f>'k=1000'!BV103</f>
        <v>0</v>
      </c>
      <c r="BC46" s="52">
        <f>'k=1000'!BW103</f>
        <v>0</v>
      </c>
      <c r="BD46" s="64">
        <f>'k=1200'!X100</f>
        <v>0</v>
      </c>
      <c r="BE46" s="64">
        <f>'k=1200'!Y100</f>
        <v>0</v>
      </c>
      <c r="BF46" s="3">
        <f>'k=1200'!AH100</f>
        <v>0</v>
      </c>
      <c r="BG46" s="3">
        <f>'k=1200'!AI100</f>
        <v>0</v>
      </c>
      <c r="BH46" s="3">
        <f>'k=1200'!AR100</f>
        <v>0</v>
      </c>
      <c r="BI46" s="3">
        <f>'k=1200'!AS100</f>
        <v>0</v>
      </c>
      <c r="BJ46" s="3">
        <f>'k=1200'!BB100</f>
        <v>0</v>
      </c>
      <c r="BK46" s="3">
        <f>'k=1200'!BC100</f>
        <v>0</v>
      </c>
      <c r="BL46" s="3">
        <f>'k=1200'!BL100</f>
        <v>0</v>
      </c>
      <c r="BM46" s="3">
        <f>'k=1200'!BM100</f>
        <v>0</v>
      </c>
      <c r="BN46" s="3">
        <f>'k=1200'!BV100</f>
        <v>0</v>
      </c>
      <c r="BO46" s="3">
        <f>'k=1200'!BW100</f>
        <v>0</v>
      </c>
    </row>
    <row r="47" spans="2:67" ht="15.75">
      <c r="B47" s="9" t="s">
        <v>2</v>
      </c>
      <c r="C47" s="10">
        <f>1.003887*10^-3</f>
        <v>1.003887E-3</v>
      </c>
      <c r="E47" s="38">
        <v>50</v>
      </c>
      <c r="F47" s="20">
        <f t="shared" si="2"/>
        <v>0.99460000000000004</v>
      </c>
      <c r="G47" s="51">
        <f t="shared" si="3"/>
        <v>88953.661971830996</v>
      </c>
      <c r="H47" s="62">
        <f>'k=400'!X19</f>
        <v>3.5062007040790872</v>
      </c>
      <c r="I47" s="62">
        <f>'k=400'!Y19</f>
        <v>5.2593010561186304</v>
      </c>
      <c r="J47" s="3">
        <f>'k=400'!AH19</f>
        <v>4.7817465617844812</v>
      </c>
      <c r="K47" s="3">
        <f>'k=400'!AI19</f>
        <v>5.9771832022306013</v>
      </c>
      <c r="L47" s="3">
        <f>'k=400'!AR19</f>
        <v>6.1514835573822992</v>
      </c>
      <c r="M47" s="3">
        <f>'k=400'!AS19</f>
        <v>7.1767308169460158</v>
      </c>
      <c r="N47" s="3">
        <f>'k=400'!BB19</f>
        <v>6.731549665208056</v>
      </c>
      <c r="O47" s="3">
        <f>'k=400'!BC19</f>
        <v>7.5729933733590631</v>
      </c>
      <c r="P47" s="3">
        <f>'k=400'!BL19</f>
        <v>7.2058435501862732</v>
      </c>
      <c r="Q47" s="3">
        <f>'k=400'!BM19</f>
        <v>7.9264279052049007</v>
      </c>
      <c r="R47" s="3">
        <f>'k=400'!BV19</f>
        <v>8.0360036520306615</v>
      </c>
      <c r="S47" s="3">
        <f>'k=400'!BW19</f>
        <v>8.7056706230332175</v>
      </c>
      <c r="T47" s="66">
        <f>'k=600'!X107</f>
        <v>0</v>
      </c>
      <c r="U47" s="66">
        <f>'k=600'!Y107</f>
        <v>0</v>
      </c>
      <c r="V47" s="52">
        <f>'k=600'!AH107</f>
        <v>0</v>
      </c>
      <c r="W47" s="52">
        <f>'k=600'!AI107</f>
        <v>0</v>
      </c>
      <c r="X47" s="52">
        <f>'k=600'!AR107</f>
        <v>0</v>
      </c>
      <c r="Y47" s="52">
        <f>'k=600'!AS107</f>
        <v>0</v>
      </c>
      <c r="Z47" s="52">
        <f>'k=600'!BB107</f>
        <v>0</v>
      </c>
      <c r="AA47" s="52">
        <f>'k=600'!BC107</f>
        <v>0</v>
      </c>
      <c r="AB47" s="52">
        <f>'k=600'!BL107</f>
        <v>0</v>
      </c>
      <c r="AC47" s="52">
        <f>'k=600'!BM107</f>
        <v>0</v>
      </c>
      <c r="AD47" s="52">
        <f>'k=600'!BV107</f>
        <v>0</v>
      </c>
      <c r="AE47" s="52">
        <f>'k=600'!BW107</f>
        <v>0</v>
      </c>
      <c r="AF47" s="63">
        <f>'k=800'!X104</f>
        <v>0</v>
      </c>
      <c r="AG47" s="66">
        <f>'k=800'!Y104</f>
        <v>0</v>
      </c>
      <c r="AH47" s="52">
        <f>'k=800'!AH104</f>
        <v>0</v>
      </c>
      <c r="AI47" s="52">
        <f>'k=800'!AI104</f>
        <v>0</v>
      </c>
      <c r="AJ47" s="52">
        <f>'k=800'!AR104</f>
        <v>0</v>
      </c>
      <c r="AK47" s="52">
        <f>'k=800'!AS104</f>
        <v>0</v>
      </c>
      <c r="AL47" s="52">
        <f>'k=800'!BB104</f>
        <v>0</v>
      </c>
      <c r="AM47" s="52">
        <f>'k=800'!BC104</f>
        <v>0</v>
      </c>
      <c r="AN47" s="52">
        <f>'k=800'!BL104</f>
        <v>0</v>
      </c>
      <c r="AO47" s="52">
        <f>'k=800'!BM104</f>
        <v>0</v>
      </c>
      <c r="AP47" s="52">
        <f>'k=800'!BV104</f>
        <v>0</v>
      </c>
      <c r="AQ47" s="52">
        <f>'k=800'!BW104</f>
        <v>0</v>
      </c>
      <c r="AR47" s="63">
        <f>'k=1000'!X104</f>
        <v>0</v>
      </c>
      <c r="AS47" s="63">
        <f>'k=1000'!Y104</f>
        <v>0</v>
      </c>
      <c r="AT47" s="52">
        <f>'k=1000'!AH104</f>
        <v>0</v>
      </c>
      <c r="AU47" s="52">
        <f>'k=1000'!AI104</f>
        <v>0</v>
      </c>
      <c r="AV47" s="52">
        <f>'k=1000'!AR104</f>
        <v>0</v>
      </c>
      <c r="AW47" s="52">
        <f>'k=1000'!AS104</f>
        <v>0</v>
      </c>
      <c r="AX47" s="52">
        <f>'k=1000'!BB104</f>
        <v>0</v>
      </c>
      <c r="AY47" s="52">
        <f>'k=1000'!BC104</f>
        <v>0</v>
      </c>
      <c r="AZ47" s="52">
        <f>'k=1000'!BL104</f>
        <v>0</v>
      </c>
      <c r="BA47" s="52">
        <f>'k=1000'!BM104</f>
        <v>0</v>
      </c>
      <c r="BB47" s="52">
        <f>'k=1000'!BV104</f>
        <v>0</v>
      </c>
      <c r="BC47" s="52">
        <f>'k=1000'!BW104</f>
        <v>0</v>
      </c>
      <c r="BD47" s="64">
        <f>'k=1200'!X101</f>
        <v>0</v>
      </c>
      <c r="BE47" s="64">
        <f>'k=1200'!Y101</f>
        <v>0</v>
      </c>
      <c r="BF47" s="3">
        <f>'k=1200'!AH101</f>
        <v>0</v>
      </c>
      <c r="BG47" s="3">
        <f>'k=1200'!AI101</f>
        <v>0</v>
      </c>
      <c r="BH47" s="3">
        <f>'k=1200'!AR101</f>
        <v>0</v>
      </c>
      <c r="BI47" s="3">
        <f>'k=1200'!AS101</f>
        <v>0</v>
      </c>
      <c r="BJ47" s="3">
        <f>'k=1200'!BB101</f>
        <v>0</v>
      </c>
      <c r="BK47" s="3">
        <f>'k=1200'!BC101</f>
        <v>0</v>
      </c>
      <c r="BL47" s="3">
        <f>'k=1200'!BL101</f>
        <v>0</v>
      </c>
      <c r="BM47" s="3">
        <f>'k=1200'!BM101</f>
        <v>0</v>
      </c>
      <c r="BN47" s="3">
        <f>'k=1200'!BV101</f>
        <v>0</v>
      </c>
      <c r="BO47" s="3">
        <f>'k=1200'!BW101</f>
        <v>0</v>
      </c>
    </row>
    <row r="48" spans="2:67" ht="15.75">
      <c r="B48" s="6" t="s">
        <v>3</v>
      </c>
      <c r="C48" s="11">
        <f>9.94*10^-7</f>
        <v>9.9399999999999993E-7</v>
      </c>
      <c r="E48" s="38">
        <v>52</v>
      </c>
      <c r="F48" s="20">
        <f t="shared" si="2"/>
        <v>1.0346</v>
      </c>
      <c r="G48" s="51">
        <f t="shared" si="3"/>
        <v>92531.126760563377</v>
      </c>
      <c r="H48" s="62">
        <f>'k=400'!X20</f>
        <v>3.4243679972308523</v>
      </c>
      <c r="I48" s="62">
        <f>'k=400'!Y20</f>
        <v>5.1365519958462782</v>
      </c>
      <c r="J48" s="3">
        <f>'k=400'!AH20</f>
        <v>5.9894224712453514</v>
      </c>
      <c r="K48" s="3">
        <f>'k=400'!AI20</f>
        <v>7.4867780890566893</v>
      </c>
      <c r="L48" s="3">
        <f>'k=400'!AR20</f>
        <v>8.0741090164199143</v>
      </c>
      <c r="M48" s="3">
        <f>'k=400'!AS20</f>
        <v>9.4197938524898994</v>
      </c>
      <c r="N48" s="3">
        <f>'k=400'!BB20</f>
        <v>9.7765674714069704</v>
      </c>
      <c r="O48" s="3">
        <f>'k=400'!BC20</f>
        <v>10.998638405332841</v>
      </c>
      <c r="P48" s="3">
        <f>'k=400'!BL20</f>
        <v>10.819686750841889</v>
      </c>
      <c r="Q48" s="3">
        <f>'k=400'!BM20</f>
        <v>11.901655425926078</v>
      </c>
      <c r="R48" s="3">
        <f>'k=400'!BV20</f>
        <v>10.764817652160888</v>
      </c>
      <c r="S48" s="3">
        <f>'k=400'!BW20</f>
        <v>11.661885789840962</v>
      </c>
      <c r="T48" s="66">
        <f>'k=600'!X108</f>
        <v>0</v>
      </c>
      <c r="U48" s="66">
        <f>'k=600'!Y108</f>
        <v>0</v>
      </c>
      <c r="V48" s="52">
        <f>'k=600'!AH108</f>
        <v>0</v>
      </c>
      <c r="W48" s="52">
        <f>'k=600'!AI108</f>
        <v>0</v>
      </c>
      <c r="X48" s="52">
        <f>'k=600'!AR108</f>
        <v>0</v>
      </c>
      <c r="Y48" s="52">
        <f>'k=600'!AS108</f>
        <v>0</v>
      </c>
      <c r="Z48" s="52">
        <f>'k=600'!BB108</f>
        <v>0</v>
      </c>
      <c r="AA48" s="52">
        <f>'k=600'!BC108</f>
        <v>0</v>
      </c>
      <c r="AB48" s="52">
        <f>'k=600'!BL108</f>
        <v>0</v>
      </c>
      <c r="AC48" s="52">
        <f>'k=600'!BM108</f>
        <v>0</v>
      </c>
      <c r="AD48" s="52">
        <f>'k=600'!BV108</f>
        <v>0</v>
      </c>
      <c r="AE48" s="52">
        <f>'k=600'!BW108</f>
        <v>0</v>
      </c>
      <c r="AF48" s="63">
        <f>'k=800'!X105</f>
        <v>0</v>
      </c>
      <c r="AG48" s="66">
        <f>'k=800'!Y105</f>
        <v>0</v>
      </c>
      <c r="AH48" s="52">
        <f>'k=800'!AH105</f>
        <v>0</v>
      </c>
      <c r="AI48" s="52">
        <f>'k=800'!AI105</f>
        <v>0</v>
      </c>
      <c r="AJ48" s="52">
        <f>'k=800'!AR105</f>
        <v>0</v>
      </c>
      <c r="AK48" s="52">
        <f>'k=800'!AS105</f>
        <v>0</v>
      </c>
      <c r="AL48" s="52">
        <f>'k=800'!BB105</f>
        <v>0</v>
      </c>
      <c r="AM48" s="52">
        <f>'k=800'!BC105</f>
        <v>0</v>
      </c>
      <c r="AN48" s="52">
        <f>'k=800'!BL105</f>
        <v>0</v>
      </c>
      <c r="AO48" s="52">
        <f>'k=800'!BM105</f>
        <v>0</v>
      </c>
      <c r="AP48" s="52">
        <f>'k=800'!BV105</f>
        <v>0</v>
      </c>
      <c r="AQ48" s="52">
        <f>'k=800'!BW105</f>
        <v>0</v>
      </c>
      <c r="AR48" s="63">
        <f>'k=1000'!X105</f>
        <v>0</v>
      </c>
      <c r="AS48" s="63">
        <f>'k=1000'!Y105</f>
        <v>0</v>
      </c>
      <c r="AT48" s="52">
        <f>'k=1000'!AH105</f>
        <v>0</v>
      </c>
      <c r="AU48" s="52">
        <f>'k=1000'!AI105</f>
        <v>0</v>
      </c>
      <c r="AV48" s="52">
        <f>'k=1000'!AR105</f>
        <v>0</v>
      </c>
      <c r="AW48" s="52">
        <f>'k=1000'!AS105</f>
        <v>0</v>
      </c>
      <c r="AX48" s="52">
        <f>'k=1000'!BB105</f>
        <v>0</v>
      </c>
      <c r="AY48" s="52">
        <f>'k=1000'!BC105</f>
        <v>0</v>
      </c>
      <c r="AZ48" s="52">
        <f>'k=1000'!BL105</f>
        <v>0</v>
      </c>
      <c r="BA48" s="52">
        <f>'k=1000'!BM105</f>
        <v>0</v>
      </c>
      <c r="BB48" s="52">
        <f>'k=1000'!BV105</f>
        <v>0</v>
      </c>
      <c r="BC48" s="52">
        <f>'k=1000'!BW105</f>
        <v>0</v>
      </c>
      <c r="BD48" s="64">
        <f>'k=1200'!X102</f>
        <v>0</v>
      </c>
      <c r="BE48" s="64">
        <f>'k=1200'!Y102</f>
        <v>0</v>
      </c>
      <c r="BF48" s="3">
        <f>'k=1200'!AH102</f>
        <v>0</v>
      </c>
      <c r="BG48" s="3">
        <f>'k=1200'!AI102</f>
        <v>0</v>
      </c>
      <c r="BH48" s="3">
        <f>'k=1200'!AR102</f>
        <v>0</v>
      </c>
      <c r="BI48" s="3">
        <f>'k=1200'!AS102</f>
        <v>0</v>
      </c>
      <c r="BJ48" s="3">
        <f>'k=1200'!BB102</f>
        <v>0</v>
      </c>
      <c r="BK48" s="3">
        <f>'k=1200'!BC102</f>
        <v>0</v>
      </c>
      <c r="BL48" s="3">
        <f>'k=1200'!BL102</f>
        <v>0</v>
      </c>
      <c r="BM48" s="3">
        <f>'k=1200'!BM102</f>
        <v>0</v>
      </c>
      <c r="BN48" s="3">
        <f>'k=1200'!BV102</f>
        <v>0</v>
      </c>
      <c r="BO48" s="3">
        <f>'k=1200'!BW102</f>
        <v>0</v>
      </c>
    </row>
    <row r="49" spans="2:67" ht="15.75">
      <c r="B49" s="9" t="s">
        <v>56</v>
      </c>
      <c r="C49" s="10">
        <v>999.72964999999999</v>
      </c>
      <c r="E49" s="38">
        <v>54</v>
      </c>
      <c r="F49" s="20">
        <f t="shared" si="2"/>
        <v>1.0746</v>
      </c>
      <c r="G49" s="51">
        <f t="shared" si="3"/>
        <v>96108.591549295772</v>
      </c>
      <c r="H49" s="62">
        <f>'k=400'!X21</f>
        <v>3.7376062250401811</v>
      </c>
      <c r="I49" s="62">
        <f>'k=400'!Y21</f>
        <v>5.6064093375602715</v>
      </c>
      <c r="J49" s="3">
        <f>'k=400'!AH21</f>
        <v>5.673807041181683</v>
      </c>
      <c r="K49" s="3">
        <f>'k=400'!AI21</f>
        <v>7.0922588014771035</v>
      </c>
      <c r="L49" s="3">
        <f>'k=400'!AR21</f>
        <v>5.9350868407317323</v>
      </c>
      <c r="M49" s="3">
        <f>'k=400'!AS21</f>
        <v>6.9242679808536876</v>
      </c>
      <c r="N49" s="3">
        <f>'k=400'!BB21</f>
        <v>6.479156405639082</v>
      </c>
      <c r="O49" s="3">
        <f>'k=400'!BC21</f>
        <v>7.2890509563439672</v>
      </c>
      <c r="P49" s="3">
        <f>'k=400'!BL21</f>
        <v>6.4902037725615056</v>
      </c>
      <c r="Q49" s="3">
        <f>'k=400'!BM21</f>
        <v>7.1392241498176565</v>
      </c>
      <c r="R49" s="3">
        <f>'k=400'!BV21</f>
        <v>6.3998434202788044</v>
      </c>
      <c r="S49" s="3">
        <f>'k=400'!BW21</f>
        <v>6.9331637053020385</v>
      </c>
      <c r="T49" s="66">
        <f>'k=600'!X109</f>
        <v>0</v>
      </c>
      <c r="U49" s="66">
        <f>'k=600'!Y109</f>
        <v>0</v>
      </c>
      <c r="V49" s="52">
        <f>'k=600'!AH109</f>
        <v>0</v>
      </c>
      <c r="W49" s="52">
        <f>'k=600'!AI109</f>
        <v>0</v>
      </c>
      <c r="X49" s="52">
        <f>'k=600'!AR109</f>
        <v>0</v>
      </c>
      <c r="Y49" s="52">
        <f>'k=600'!AS109</f>
        <v>0</v>
      </c>
      <c r="Z49" s="52">
        <f>'k=600'!BB109</f>
        <v>0</v>
      </c>
      <c r="AA49" s="52">
        <f>'k=600'!BC109</f>
        <v>0</v>
      </c>
      <c r="AB49" s="52">
        <f>'k=600'!BL109</f>
        <v>0</v>
      </c>
      <c r="AC49" s="52">
        <f>'k=600'!BM109</f>
        <v>0</v>
      </c>
      <c r="AD49" s="52">
        <f>'k=600'!BV109</f>
        <v>0</v>
      </c>
      <c r="AE49" s="52">
        <f>'k=600'!BW109</f>
        <v>0</v>
      </c>
      <c r="AF49" s="63">
        <f>'k=800'!X106</f>
        <v>0</v>
      </c>
      <c r="AG49" s="66">
        <f>'k=800'!Y106</f>
        <v>0</v>
      </c>
      <c r="AH49" s="52">
        <f>'k=800'!AH106</f>
        <v>0</v>
      </c>
      <c r="AI49" s="52">
        <f>'k=800'!AI106</f>
        <v>0</v>
      </c>
      <c r="AJ49" s="52">
        <f>'k=800'!AR106</f>
        <v>0</v>
      </c>
      <c r="AK49" s="52">
        <f>'k=800'!AS106</f>
        <v>0</v>
      </c>
      <c r="AL49" s="52">
        <f>'k=800'!BB106</f>
        <v>0</v>
      </c>
      <c r="AM49" s="52">
        <f>'k=800'!BC106</f>
        <v>0</v>
      </c>
      <c r="AN49" s="52">
        <f>'k=800'!BL106</f>
        <v>0</v>
      </c>
      <c r="AO49" s="52">
        <f>'k=800'!BM106</f>
        <v>0</v>
      </c>
      <c r="AP49" s="52">
        <f>'k=800'!BV106</f>
        <v>0</v>
      </c>
      <c r="AQ49" s="52">
        <f>'k=800'!BW106</f>
        <v>0</v>
      </c>
      <c r="AR49" s="63">
        <f>'k=1000'!X106</f>
        <v>0</v>
      </c>
      <c r="AS49" s="63">
        <f>'k=1000'!Y106</f>
        <v>0</v>
      </c>
      <c r="AT49" s="52">
        <f>'k=1000'!AH106</f>
        <v>0</v>
      </c>
      <c r="AU49" s="52">
        <f>'k=1000'!AI106</f>
        <v>0</v>
      </c>
      <c r="AV49" s="52">
        <f>'k=1000'!AR106</f>
        <v>0</v>
      </c>
      <c r="AW49" s="52">
        <f>'k=1000'!AS106</f>
        <v>0</v>
      </c>
      <c r="AX49" s="52">
        <f>'k=1000'!BB106</f>
        <v>0</v>
      </c>
      <c r="AY49" s="52">
        <f>'k=1000'!BC106</f>
        <v>0</v>
      </c>
      <c r="AZ49" s="52">
        <f>'k=1000'!BL106</f>
        <v>0</v>
      </c>
      <c r="BA49" s="52">
        <f>'k=1000'!BM106</f>
        <v>0</v>
      </c>
      <c r="BB49" s="52">
        <f>'k=1000'!BV106</f>
        <v>0</v>
      </c>
      <c r="BC49" s="52">
        <f>'k=1000'!BW106</f>
        <v>0</v>
      </c>
      <c r="BD49" s="64">
        <f>'k=1200'!X103</f>
        <v>0</v>
      </c>
      <c r="BE49" s="64">
        <f>'k=1200'!Y103</f>
        <v>0</v>
      </c>
      <c r="BF49" s="3">
        <f>'k=1200'!AH103</f>
        <v>0</v>
      </c>
      <c r="BG49" s="3">
        <f>'k=1200'!AI103</f>
        <v>0</v>
      </c>
      <c r="BH49" s="3">
        <f>'k=1200'!AR103</f>
        <v>0</v>
      </c>
      <c r="BI49" s="3">
        <f>'k=1200'!AS103</f>
        <v>0</v>
      </c>
      <c r="BJ49" s="3">
        <f>'k=1200'!BB103</f>
        <v>0</v>
      </c>
      <c r="BK49" s="3">
        <f>'k=1200'!BC103</f>
        <v>0</v>
      </c>
      <c r="BL49" s="3">
        <f>'k=1200'!BL103</f>
        <v>0</v>
      </c>
      <c r="BM49" s="3">
        <f>'k=1200'!BM103</f>
        <v>0</v>
      </c>
      <c r="BN49" s="3">
        <f>'k=1200'!BV103</f>
        <v>0</v>
      </c>
      <c r="BO49" s="3">
        <f>'k=1200'!BW103</f>
        <v>0</v>
      </c>
    </row>
    <row r="50" spans="2:67" ht="15.75">
      <c r="B50" s="9" t="s">
        <v>5</v>
      </c>
      <c r="C50" s="10">
        <f>3.5*0.0254</f>
        <v>8.8899999999999993E-2</v>
      </c>
      <c r="E50" s="38">
        <v>56</v>
      </c>
      <c r="F50" s="20">
        <f t="shared" si="2"/>
        <v>1.1146</v>
      </c>
      <c r="G50" s="51">
        <f t="shared" si="3"/>
        <v>99686.056338028182</v>
      </c>
      <c r="H50" s="62">
        <f>'k=400'!X22</f>
        <v>3.6946464482598285</v>
      </c>
      <c r="I50" s="62">
        <f>'k=400'!Y22</f>
        <v>5.5419696723897429</v>
      </c>
      <c r="J50" s="3">
        <f>'k=400'!AH22</f>
        <v>6.3968577830087749</v>
      </c>
      <c r="K50" s="3">
        <f>'k=400'!AI22</f>
        <v>7.9960722287609691</v>
      </c>
      <c r="L50" s="3">
        <f>'k=400'!AR22</f>
        <v>6.0820911320885793</v>
      </c>
      <c r="M50" s="3">
        <f>'k=400'!AS22</f>
        <v>7.0957729874366757</v>
      </c>
      <c r="N50" s="3">
        <f>'k=400'!BB22</f>
        <v>5.9971747135329077</v>
      </c>
      <c r="O50" s="3">
        <f>'k=400'!BC22</f>
        <v>6.746821552724521</v>
      </c>
      <c r="P50" s="3">
        <f>'k=400'!BL22</f>
        <v>7.1427672211289401</v>
      </c>
      <c r="Q50" s="3">
        <f>'k=400'!BM22</f>
        <v>7.857043943241834</v>
      </c>
      <c r="R50" s="3">
        <f>'k=400'!BV22</f>
        <v>7.2212784882289434</v>
      </c>
      <c r="S50" s="3">
        <f>'k=400'!BW22</f>
        <v>7.8230516955813556</v>
      </c>
      <c r="T50" s="66">
        <f>'k=600'!X110</f>
        <v>0</v>
      </c>
      <c r="U50" s="66">
        <f>'k=600'!Y110</f>
        <v>0</v>
      </c>
      <c r="V50" s="52">
        <f>'k=600'!AH110</f>
        <v>0</v>
      </c>
      <c r="W50" s="52">
        <f>'k=600'!AI110</f>
        <v>0</v>
      </c>
      <c r="X50" s="52">
        <f>'k=600'!AR110</f>
        <v>0</v>
      </c>
      <c r="Y50" s="52">
        <f>'k=600'!AS110</f>
        <v>0</v>
      </c>
      <c r="Z50" s="52">
        <f>'k=600'!BB110</f>
        <v>0</v>
      </c>
      <c r="AA50" s="52">
        <f>'k=600'!BC110</f>
        <v>0</v>
      </c>
      <c r="AB50" s="52">
        <f>'k=600'!BL110</f>
        <v>0</v>
      </c>
      <c r="AC50" s="52">
        <f>'k=600'!BM110</f>
        <v>0</v>
      </c>
      <c r="AD50" s="52">
        <f>'k=600'!BV110</f>
        <v>0</v>
      </c>
      <c r="AE50" s="52">
        <f>'k=600'!BW110</f>
        <v>0</v>
      </c>
      <c r="AF50" s="63">
        <f>'k=800'!X107</f>
        <v>0</v>
      </c>
      <c r="AG50" s="66">
        <f>'k=800'!Y107</f>
        <v>0</v>
      </c>
      <c r="AH50" s="52">
        <f>'k=800'!AH107</f>
        <v>0</v>
      </c>
      <c r="AI50" s="52">
        <f>'k=800'!AI107</f>
        <v>0</v>
      </c>
      <c r="AJ50" s="52">
        <f>'k=800'!AR107</f>
        <v>0</v>
      </c>
      <c r="AK50" s="52">
        <f>'k=800'!AS107</f>
        <v>0</v>
      </c>
      <c r="AL50" s="52">
        <f>'k=800'!BB107</f>
        <v>0</v>
      </c>
      <c r="AM50" s="52">
        <f>'k=800'!BC107</f>
        <v>0</v>
      </c>
      <c r="AN50" s="52">
        <f>'k=800'!BL107</f>
        <v>0</v>
      </c>
      <c r="AO50" s="52">
        <f>'k=800'!BM107</f>
        <v>0</v>
      </c>
      <c r="AP50" s="52">
        <f>'k=800'!BV107</f>
        <v>0</v>
      </c>
      <c r="AQ50" s="52">
        <f>'k=800'!BW107</f>
        <v>0</v>
      </c>
      <c r="AR50" s="63">
        <f>'k=1000'!X107</f>
        <v>0</v>
      </c>
      <c r="AS50" s="63">
        <f>'k=1000'!Y107</f>
        <v>0</v>
      </c>
      <c r="AT50" s="52">
        <f>'k=1000'!AH107</f>
        <v>0</v>
      </c>
      <c r="AU50" s="52">
        <f>'k=1000'!AI107</f>
        <v>0</v>
      </c>
      <c r="AV50" s="52">
        <f>'k=1000'!AR107</f>
        <v>0</v>
      </c>
      <c r="AW50" s="52">
        <f>'k=1000'!AS107</f>
        <v>0</v>
      </c>
      <c r="AX50" s="52">
        <f>'k=1000'!BB107</f>
        <v>0</v>
      </c>
      <c r="AY50" s="52">
        <f>'k=1000'!BC107</f>
        <v>0</v>
      </c>
      <c r="AZ50" s="52">
        <f>'k=1000'!BL107</f>
        <v>0</v>
      </c>
      <c r="BA50" s="52">
        <f>'k=1000'!BM107</f>
        <v>0</v>
      </c>
      <c r="BB50" s="52">
        <f>'k=1000'!BV107</f>
        <v>0</v>
      </c>
      <c r="BC50" s="52">
        <f>'k=1000'!BW107</f>
        <v>0</v>
      </c>
      <c r="BD50" s="64">
        <f>'k=1200'!X104</f>
        <v>0</v>
      </c>
      <c r="BE50" s="64">
        <f>'k=1200'!Y104</f>
        <v>0</v>
      </c>
      <c r="BF50" s="3">
        <f>'k=1200'!AH104</f>
        <v>0</v>
      </c>
      <c r="BG50" s="3">
        <f>'k=1200'!AI104</f>
        <v>0</v>
      </c>
      <c r="BH50" s="3">
        <f>'k=1200'!AR104</f>
        <v>0</v>
      </c>
      <c r="BI50" s="3">
        <f>'k=1200'!AS104</f>
        <v>0</v>
      </c>
      <c r="BJ50" s="3">
        <f>'k=1200'!BB104</f>
        <v>0</v>
      </c>
      <c r="BK50" s="3">
        <f>'k=1200'!BC104</f>
        <v>0</v>
      </c>
      <c r="BL50" s="3">
        <f>'k=1200'!BL104</f>
        <v>0</v>
      </c>
      <c r="BM50" s="3">
        <f>'k=1200'!BM104</f>
        <v>0</v>
      </c>
      <c r="BN50" s="3">
        <f>'k=1200'!BV104</f>
        <v>0</v>
      </c>
      <c r="BO50" s="3">
        <f>'k=1200'!BW104</f>
        <v>0</v>
      </c>
    </row>
    <row r="51" spans="2:67" ht="15.75">
      <c r="B51" s="9" t="s">
        <v>57</v>
      </c>
      <c r="C51" s="10">
        <f>35.25*0.0254</f>
        <v>0.89534999999999998</v>
      </c>
      <c r="E51" s="38">
        <v>58</v>
      </c>
      <c r="F51" s="20">
        <f t="shared" si="2"/>
        <v>1.1545999999999998</v>
      </c>
      <c r="G51" s="51">
        <f t="shared" si="3"/>
        <v>103263.52112676055</v>
      </c>
      <c r="H51" s="62">
        <f>'k=400'!X23</f>
        <v>3.3020790635489998</v>
      </c>
      <c r="I51" s="62">
        <f>'k=400'!Y23</f>
        <v>4.9531185953234997</v>
      </c>
      <c r="J51" s="3">
        <f>'k=400'!AH23</f>
        <v>4.3940367722991729</v>
      </c>
      <c r="K51" s="3">
        <f>'k=400'!AI23</f>
        <v>5.4925459653739663</v>
      </c>
      <c r="L51" s="3">
        <f>'k=400'!AR23</f>
        <v>4.8377200031288643</v>
      </c>
      <c r="M51" s="3">
        <f>'k=400'!AS23</f>
        <v>5.6440066703170082</v>
      </c>
      <c r="N51" s="3">
        <f>'k=400'!BB23</f>
        <v>6.1065636980875251</v>
      </c>
      <c r="O51" s="3">
        <f>'k=400'!BC23</f>
        <v>6.8698841603484659</v>
      </c>
      <c r="P51" s="3">
        <f>'k=400'!BL23</f>
        <v>6.5379511801807277</v>
      </c>
      <c r="Q51" s="3">
        <f>'k=400'!BM23</f>
        <v>7.191746298198801</v>
      </c>
      <c r="R51" s="3">
        <f>'k=400'!BV23</f>
        <v>6.2805338018024646</v>
      </c>
      <c r="S51" s="3">
        <f>'k=400'!BW23</f>
        <v>6.8039116186193365</v>
      </c>
      <c r="T51" s="66">
        <f>'k=600'!X111</f>
        <v>0</v>
      </c>
      <c r="U51" s="66">
        <f>'k=600'!Y111</f>
        <v>0</v>
      </c>
      <c r="V51" s="52">
        <f>'k=600'!AH111</f>
        <v>0</v>
      </c>
      <c r="W51" s="52">
        <f>'k=600'!AI111</f>
        <v>0</v>
      </c>
      <c r="X51" s="52">
        <f>'k=600'!AR111</f>
        <v>0</v>
      </c>
      <c r="Y51" s="52">
        <f>'k=600'!AS111</f>
        <v>0</v>
      </c>
      <c r="Z51" s="52">
        <f>'k=600'!BB111</f>
        <v>0</v>
      </c>
      <c r="AA51" s="52">
        <f>'k=600'!BC111</f>
        <v>0</v>
      </c>
      <c r="AB51" s="52">
        <f>'k=600'!BL111</f>
        <v>0</v>
      </c>
      <c r="AC51" s="52">
        <f>'k=600'!BM111</f>
        <v>0</v>
      </c>
      <c r="AD51" s="52">
        <f>'k=600'!BV111</f>
        <v>0</v>
      </c>
      <c r="AE51" s="52">
        <f>'k=600'!BW111</f>
        <v>0</v>
      </c>
      <c r="AF51" s="63">
        <f>'k=800'!X108</f>
        <v>0</v>
      </c>
      <c r="AG51" s="66">
        <f>'k=800'!Y108</f>
        <v>0</v>
      </c>
      <c r="AH51" s="52">
        <f>'k=800'!AH108</f>
        <v>0</v>
      </c>
      <c r="AI51" s="52">
        <f>'k=800'!AI108</f>
        <v>0</v>
      </c>
      <c r="AJ51" s="52">
        <f>'k=800'!AR108</f>
        <v>0</v>
      </c>
      <c r="AK51" s="52">
        <f>'k=800'!AS108</f>
        <v>0</v>
      </c>
      <c r="AL51" s="52">
        <f>'k=800'!BB108</f>
        <v>0</v>
      </c>
      <c r="AM51" s="52">
        <f>'k=800'!BC108</f>
        <v>0</v>
      </c>
      <c r="AN51" s="52">
        <f>'k=800'!BL108</f>
        <v>0</v>
      </c>
      <c r="AO51" s="52">
        <f>'k=800'!BM108</f>
        <v>0</v>
      </c>
      <c r="AP51" s="52">
        <f>'k=800'!BV108</f>
        <v>0</v>
      </c>
      <c r="AQ51" s="52">
        <f>'k=800'!BW108</f>
        <v>0</v>
      </c>
      <c r="AR51" s="63">
        <f>'k=1000'!X108</f>
        <v>0</v>
      </c>
      <c r="AS51" s="63">
        <f>'k=1000'!Y108</f>
        <v>0</v>
      </c>
      <c r="AT51" s="52">
        <f>'k=1000'!AH108</f>
        <v>0</v>
      </c>
      <c r="AU51" s="52">
        <f>'k=1000'!AI108</f>
        <v>0</v>
      </c>
      <c r="AV51" s="52">
        <f>'k=1000'!AR108</f>
        <v>0</v>
      </c>
      <c r="AW51" s="52">
        <f>'k=1000'!AS108</f>
        <v>0</v>
      </c>
      <c r="AX51" s="52">
        <f>'k=1000'!BB108</f>
        <v>0</v>
      </c>
      <c r="AY51" s="52">
        <f>'k=1000'!BC108</f>
        <v>0</v>
      </c>
      <c r="AZ51" s="52">
        <f>'k=1000'!BL108</f>
        <v>0</v>
      </c>
      <c r="BA51" s="52">
        <f>'k=1000'!BM108</f>
        <v>0</v>
      </c>
      <c r="BB51" s="52">
        <f>'k=1000'!BV108</f>
        <v>0</v>
      </c>
      <c r="BC51" s="52">
        <f>'k=1000'!BW108</f>
        <v>0</v>
      </c>
      <c r="BD51" s="64">
        <f>'k=1200'!X105</f>
        <v>0</v>
      </c>
      <c r="BE51" s="64">
        <f>'k=1200'!Y105</f>
        <v>0</v>
      </c>
      <c r="BF51" s="3">
        <f>'k=1200'!AH105</f>
        <v>0</v>
      </c>
      <c r="BG51" s="3">
        <f>'k=1200'!AI105</f>
        <v>0</v>
      </c>
      <c r="BH51" s="3">
        <f>'k=1200'!AR105</f>
        <v>0</v>
      </c>
      <c r="BI51" s="3">
        <f>'k=1200'!AS105</f>
        <v>0</v>
      </c>
      <c r="BJ51" s="3">
        <f>'k=1200'!BB105</f>
        <v>0</v>
      </c>
      <c r="BK51" s="3">
        <f>'k=1200'!BC105</f>
        <v>0</v>
      </c>
      <c r="BL51" s="3">
        <f>'k=1200'!BL105</f>
        <v>0</v>
      </c>
      <c r="BM51" s="3">
        <f>'k=1200'!BM105</f>
        <v>0</v>
      </c>
      <c r="BN51" s="3">
        <f>'k=1200'!BV105</f>
        <v>0</v>
      </c>
      <c r="BO51" s="3">
        <f>'k=1200'!BW105</f>
        <v>0</v>
      </c>
    </row>
    <row r="52" spans="2:67" ht="15.75">
      <c r="B52" s="9" t="s">
        <v>15</v>
      </c>
      <c r="C52" s="10">
        <v>5.4249999999999998</v>
      </c>
      <c r="E52" s="38">
        <v>60</v>
      </c>
      <c r="F52" s="20">
        <f t="shared" si="2"/>
        <v>1.1945999999999999</v>
      </c>
      <c r="G52" s="51">
        <f t="shared" si="3"/>
        <v>106840.98591549294</v>
      </c>
      <c r="H52" s="62">
        <f>'k=400'!X24</f>
        <v>3.4994526820175853</v>
      </c>
      <c r="I52" s="62">
        <f>'k=400'!Y24</f>
        <v>5.249179023026378</v>
      </c>
      <c r="J52" s="3">
        <f>'k=400'!AH24</f>
        <v>4.7417821445744091</v>
      </c>
      <c r="K52" s="3">
        <f>'k=400'!AI24</f>
        <v>5.9272276807180111</v>
      </c>
      <c r="L52" s="3">
        <f>'k=400'!AR24</f>
        <v>5.2475458718880583</v>
      </c>
      <c r="M52" s="3">
        <f>'k=400'!AS24</f>
        <v>6.1221368505360676</v>
      </c>
      <c r="N52" s="3">
        <f>'k=400'!BB24</f>
        <v>5.5777804358239491</v>
      </c>
      <c r="O52" s="3">
        <f>'k=400'!BC24</f>
        <v>6.2750029903019424</v>
      </c>
      <c r="P52" s="3">
        <f>'k=400'!BL24</f>
        <v>5.8102396076923277</v>
      </c>
      <c r="Q52" s="3">
        <f>'k=400'!BM24</f>
        <v>6.3912635684615609</v>
      </c>
      <c r="R52" s="3">
        <f>'k=400'!BV24</f>
        <v>6.6920135097948199</v>
      </c>
      <c r="S52" s="3">
        <f>'k=400'!BW24</f>
        <v>7.2496813022777218</v>
      </c>
      <c r="T52" s="66">
        <f>'k=600'!X112</f>
        <v>0</v>
      </c>
      <c r="U52" s="66">
        <f>'k=600'!Y112</f>
        <v>0</v>
      </c>
      <c r="V52" s="52">
        <f>'k=600'!AH112</f>
        <v>0</v>
      </c>
      <c r="W52" s="52">
        <f>'k=600'!AI112</f>
        <v>0</v>
      </c>
      <c r="X52" s="52">
        <f>'k=600'!AR112</f>
        <v>0</v>
      </c>
      <c r="Y52" s="52">
        <f>'k=600'!AS112</f>
        <v>0</v>
      </c>
      <c r="Z52" s="52">
        <f>'k=600'!BB112</f>
        <v>0</v>
      </c>
      <c r="AA52" s="52">
        <f>'k=600'!BC112</f>
        <v>0</v>
      </c>
      <c r="AB52" s="52">
        <f>'k=600'!BL112</f>
        <v>0</v>
      </c>
      <c r="AC52" s="52">
        <f>'k=600'!BM112</f>
        <v>0</v>
      </c>
      <c r="AD52" s="52">
        <f>'k=600'!BV112</f>
        <v>0</v>
      </c>
      <c r="AE52" s="52">
        <f>'k=600'!BW112</f>
        <v>0</v>
      </c>
      <c r="AF52" s="63">
        <f>'k=800'!X109</f>
        <v>0</v>
      </c>
      <c r="AG52" s="66">
        <f>'k=800'!Y109</f>
        <v>0</v>
      </c>
      <c r="AH52" s="52">
        <f>'k=800'!AH109</f>
        <v>0</v>
      </c>
      <c r="AI52" s="52">
        <f>'k=800'!AI109</f>
        <v>0</v>
      </c>
      <c r="AJ52" s="52">
        <f>'k=800'!AR109</f>
        <v>0</v>
      </c>
      <c r="AK52" s="52">
        <f>'k=800'!AS109</f>
        <v>0</v>
      </c>
      <c r="AL52" s="52">
        <f>'k=800'!BB109</f>
        <v>0</v>
      </c>
      <c r="AM52" s="52">
        <f>'k=800'!BC109</f>
        <v>0</v>
      </c>
      <c r="AN52" s="52">
        <f>'k=800'!BL109</f>
        <v>0</v>
      </c>
      <c r="AO52" s="52">
        <f>'k=800'!BM109</f>
        <v>0</v>
      </c>
      <c r="AP52" s="52">
        <f>'k=800'!BV109</f>
        <v>0</v>
      </c>
      <c r="AQ52" s="52">
        <f>'k=800'!BW109</f>
        <v>0</v>
      </c>
      <c r="AR52" s="63">
        <f>'k=1000'!X109</f>
        <v>0</v>
      </c>
      <c r="AS52" s="63">
        <f>'k=1000'!Y109</f>
        <v>0</v>
      </c>
      <c r="AT52" s="52">
        <f>'k=1000'!AH109</f>
        <v>0</v>
      </c>
      <c r="AU52" s="52">
        <f>'k=1000'!AI109</f>
        <v>0</v>
      </c>
      <c r="AV52" s="52">
        <f>'k=1000'!AR109</f>
        <v>0</v>
      </c>
      <c r="AW52" s="52">
        <f>'k=1000'!AS109</f>
        <v>0</v>
      </c>
      <c r="AX52" s="52">
        <f>'k=1000'!BB109</f>
        <v>0</v>
      </c>
      <c r="AY52" s="52">
        <f>'k=1000'!BC109</f>
        <v>0</v>
      </c>
      <c r="AZ52" s="52">
        <f>'k=1000'!BL109</f>
        <v>0</v>
      </c>
      <c r="BA52" s="52">
        <f>'k=1000'!BM109</f>
        <v>0</v>
      </c>
      <c r="BB52" s="52">
        <f>'k=1000'!BV109</f>
        <v>0</v>
      </c>
      <c r="BC52" s="52">
        <f>'k=1000'!BW109</f>
        <v>0</v>
      </c>
      <c r="BD52" s="64">
        <f>'k=1200'!X106</f>
        <v>0</v>
      </c>
      <c r="BE52" s="64">
        <f>'k=1200'!Y106</f>
        <v>0</v>
      </c>
      <c r="BF52" s="3">
        <f>'k=1200'!AH106</f>
        <v>0</v>
      </c>
      <c r="BG52" s="3">
        <f>'k=1200'!AI106</f>
        <v>0</v>
      </c>
      <c r="BH52" s="3">
        <f>'k=1200'!AR106</f>
        <v>0</v>
      </c>
      <c r="BI52" s="3">
        <f>'k=1200'!AS106</f>
        <v>0</v>
      </c>
      <c r="BJ52" s="3">
        <f>'k=1200'!BB106</f>
        <v>0</v>
      </c>
      <c r="BK52" s="3">
        <f>'k=1200'!BC106</f>
        <v>0</v>
      </c>
      <c r="BL52" s="3">
        <f>'k=1200'!BL106</f>
        <v>0</v>
      </c>
      <c r="BM52" s="3">
        <f>'k=1200'!BM106</f>
        <v>0</v>
      </c>
      <c r="BN52" s="3">
        <f>'k=1200'!BV106</f>
        <v>0</v>
      </c>
      <c r="BO52" s="3">
        <f>'k=1200'!BW106</f>
        <v>0</v>
      </c>
    </row>
    <row r="53" spans="2:67" ht="15.75">
      <c r="B53" s="9" t="s">
        <v>7</v>
      </c>
      <c r="C53" s="10">
        <v>1.343</v>
      </c>
      <c r="E53" s="38">
        <v>62</v>
      </c>
      <c r="F53" s="20">
        <f t="shared" si="2"/>
        <v>1.2345999999999999</v>
      </c>
      <c r="G53" s="51">
        <f t="shared" si="3"/>
        <v>110418.45070422534</v>
      </c>
      <c r="H53" s="62">
        <f>'k=400'!X25</f>
        <v>3.5773248738047378</v>
      </c>
      <c r="I53" s="62">
        <f>'k=400'!Y25</f>
        <v>5.3659873107071068</v>
      </c>
      <c r="J53" s="3">
        <f>'k=400'!AH25</f>
        <v>7.3409637122070075</v>
      </c>
      <c r="K53" s="3">
        <f>'k=400'!AI25</f>
        <v>9.17620464025876</v>
      </c>
      <c r="L53" s="3">
        <f>'k=400'!AR25</f>
        <v>9.6402217110890476</v>
      </c>
      <c r="M53" s="3">
        <f>'k=400'!AS25</f>
        <v>11.246925329603888</v>
      </c>
      <c r="N53" s="3">
        <f>'k=400'!BB25</f>
        <v>7.2939246652281398</v>
      </c>
      <c r="O53" s="3">
        <f>'k=400'!BC25</f>
        <v>8.2056652483816563</v>
      </c>
      <c r="P53" s="3">
        <f>'k=400'!BL25</f>
        <v>7.7954806314874237</v>
      </c>
      <c r="Q53" s="3">
        <f>'k=400'!BM25</f>
        <v>8.5750286946361669</v>
      </c>
      <c r="R53" s="3">
        <f>'k=400'!BV25</f>
        <v>7.6100576612439292</v>
      </c>
      <c r="S53" s="3">
        <f>'k=400'!BW25</f>
        <v>8.2442291330142563</v>
      </c>
      <c r="T53" s="66">
        <f>'k=600'!X113</f>
        <v>0</v>
      </c>
      <c r="U53" s="66">
        <f>'k=600'!Y113</f>
        <v>0</v>
      </c>
      <c r="V53" s="52">
        <f>'k=600'!AH113</f>
        <v>0</v>
      </c>
      <c r="W53" s="52">
        <f>'k=600'!AI113</f>
        <v>0</v>
      </c>
      <c r="X53" s="52">
        <f>'k=600'!AR113</f>
        <v>0</v>
      </c>
      <c r="Y53" s="52">
        <f>'k=600'!AS113</f>
        <v>0</v>
      </c>
      <c r="Z53" s="52">
        <f>'k=600'!BB113</f>
        <v>0</v>
      </c>
      <c r="AA53" s="52">
        <f>'k=600'!BC113</f>
        <v>0</v>
      </c>
      <c r="AB53" s="52">
        <f>'k=600'!BL113</f>
        <v>0</v>
      </c>
      <c r="AC53" s="52">
        <f>'k=600'!BM113</f>
        <v>0</v>
      </c>
      <c r="AD53" s="52">
        <f>'k=600'!BV113</f>
        <v>0</v>
      </c>
      <c r="AE53" s="52">
        <f>'k=600'!BW113</f>
        <v>0</v>
      </c>
      <c r="AF53" s="63">
        <f>'k=800'!X110</f>
        <v>0</v>
      </c>
      <c r="AG53" s="66">
        <f>'k=800'!Y110</f>
        <v>0</v>
      </c>
      <c r="AH53" s="52">
        <f>'k=800'!AH110</f>
        <v>0</v>
      </c>
      <c r="AI53" s="52">
        <f>'k=800'!AI110</f>
        <v>0</v>
      </c>
      <c r="AJ53" s="52">
        <f>'k=800'!AR110</f>
        <v>0</v>
      </c>
      <c r="AK53" s="52">
        <f>'k=800'!AS110</f>
        <v>0</v>
      </c>
      <c r="AL53" s="52">
        <f>'k=800'!BB110</f>
        <v>0</v>
      </c>
      <c r="AM53" s="52">
        <f>'k=800'!BC110</f>
        <v>0</v>
      </c>
      <c r="AN53" s="52">
        <f>'k=800'!BL110</f>
        <v>0</v>
      </c>
      <c r="AO53" s="52">
        <f>'k=800'!BM110</f>
        <v>0</v>
      </c>
      <c r="AP53" s="52">
        <f>'k=800'!BV110</f>
        <v>0</v>
      </c>
      <c r="AQ53" s="52">
        <f>'k=800'!BW110</f>
        <v>0</v>
      </c>
      <c r="AR53" s="63">
        <f>'k=1000'!X110</f>
        <v>0</v>
      </c>
      <c r="AS53" s="63">
        <f>'k=1000'!Y110</f>
        <v>0</v>
      </c>
      <c r="AT53" s="52">
        <f>'k=1000'!AH110</f>
        <v>0</v>
      </c>
      <c r="AU53" s="52">
        <f>'k=1000'!AI110</f>
        <v>0</v>
      </c>
      <c r="AV53" s="52">
        <f>'k=1000'!AR110</f>
        <v>0</v>
      </c>
      <c r="AW53" s="52">
        <f>'k=1000'!AS110</f>
        <v>0</v>
      </c>
      <c r="AX53" s="52">
        <f>'k=1000'!BB110</f>
        <v>0</v>
      </c>
      <c r="AY53" s="52">
        <f>'k=1000'!BC110</f>
        <v>0</v>
      </c>
      <c r="AZ53" s="52">
        <f>'k=1000'!BL110</f>
        <v>0</v>
      </c>
      <c r="BA53" s="52">
        <f>'k=1000'!BM110</f>
        <v>0</v>
      </c>
      <c r="BB53" s="52">
        <f>'k=1000'!BV110</f>
        <v>0</v>
      </c>
      <c r="BC53" s="52">
        <f>'k=1000'!BW110</f>
        <v>0</v>
      </c>
      <c r="BD53" s="64">
        <f>'k=1200'!X107</f>
        <v>0</v>
      </c>
      <c r="BE53" s="64">
        <f>'k=1200'!Y107</f>
        <v>0</v>
      </c>
      <c r="BF53" s="3">
        <f>'k=1200'!AH107</f>
        <v>0</v>
      </c>
      <c r="BG53" s="3">
        <f>'k=1200'!AI107</f>
        <v>0</v>
      </c>
      <c r="BH53" s="3">
        <f>'k=1200'!AR107</f>
        <v>0</v>
      </c>
      <c r="BI53" s="3">
        <f>'k=1200'!AS107</f>
        <v>0</v>
      </c>
      <c r="BJ53" s="3">
        <f>'k=1200'!BB107</f>
        <v>0</v>
      </c>
      <c r="BK53" s="3">
        <f>'k=1200'!BC107</f>
        <v>0</v>
      </c>
      <c r="BL53" s="3">
        <f>'k=1200'!BL107</f>
        <v>0</v>
      </c>
      <c r="BM53" s="3">
        <f>'k=1200'!BM107</f>
        <v>0</v>
      </c>
      <c r="BN53" s="3">
        <f>'k=1200'!BV107</f>
        <v>0</v>
      </c>
      <c r="BO53" s="3">
        <f>'k=1200'!BW107</f>
        <v>0</v>
      </c>
    </row>
    <row r="54" spans="2:67" ht="16.5" thickBot="1">
      <c r="B54" s="12" t="s">
        <v>8</v>
      </c>
      <c r="C54" s="10">
        <f>C52*C53</f>
        <v>7.2857749999999992</v>
      </c>
      <c r="E54" s="38">
        <v>64</v>
      </c>
      <c r="F54" s="24">
        <f t="shared" si="2"/>
        <v>1.2746</v>
      </c>
      <c r="G54" s="51">
        <f t="shared" si="3"/>
        <v>113995.91549295773</v>
      </c>
      <c r="H54" s="62">
        <f>'k=400'!X26</f>
        <v>4.1274026068846581</v>
      </c>
      <c r="I54" s="62">
        <f>'k=400'!Y26</f>
        <v>6.1911039103269871</v>
      </c>
      <c r="J54" s="3">
        <f>'k=400'!AH26</f>
        <v>8.1643797833121639</v>
      </c>
      <c r="K54" s="3">
        <f>'k=400'!AI26</f>
        <v>10.205474729140205</v>
      </c>
      <c r="L54" s="3">
        <f>'k=400'!AR26</f>
        <v>10.668969483910329</v>
      </c>
      <c r="M54" s="3">
        <f>'k=400'!AS26</f>
        <v>12.447131064562051</v>
      </c>
      <c r="N54" s="3">
        <f>'k=400'!BB26</f>
        <v>8.4832331826558853</v>
      </c>
      <c r="O54" s="3">
        <f>'k=400'!BC26</f>
        <v>9.5436373304878703</v>
      </c>
      <c r="P54" s="3">
        <f>'k=400'!BL26</f>
        <v>8.4026367115296452</v>
      </c>
      <c r="Q54" s="3">
        <f>'k=400'!BM26</f>
        <v>9.2429003826826097</v>
      </c>
      <c r="R54" s="3">
        <f>'k=400'!BV26</f>
        <v>8.4693951372127394</v>
      </c>
      <c r="S54" s="3">
        <f>'k=400'!BW26</f>
        <v>9.1751780653138013</v>
      </c>
      <c r="T54" s="66">
        <f>'k=600'!X114</f>
        <v>0</v>
      </c>
      <c r="U54" s="66">
        <f>'k=600'!Y114</f>
        <v>0</v>
      </c>
      <c r="V54" s="52">
        <f>'k=600'!AH114</f>
        <v>0</v>
      </c>
      <c r="W54" s="52">
        <f>'k=600'!AI114</f>
        <v>0</v>
      </c>
      <c r="X54" s="52">
        <f>'k=600'!AR114</f>
        <v>0</v>
      </c>
      <c r="Y54" s="52">
        <f>'k=600'!AS114</f>
        <v>0</v>
      </c>
      <c r="Z54" s="52">
        <f>'k=600'!BB114</f>
        <v>0</v>
      </c>
      <c r="AA54" s="52">
        <f>'k=600'!BC114</f>
        <v>0</v>
      </c>
      <c r="AB54" s="52">
        <f>'k=600'!BL114</f>
        <v>0</v>
      </c>
      <c r="AC54" s="52">
        <f>'k=600'!BM114</f>
        <v>0</v>
      </c>
      <c r="AD54" s="52">
        <f>'k=600'!BV114</f>
        <v>0</v>
      </c>
      <c r="AE54" s="52">
        <f>'k=600'!BW114</f>
        <v>0</v>
      </c>
      <c r="AF54" s="63">
        <f>'k=800'!X111</f>
        <v>0</v>
      </c>
      <c r="AG54" s="66">
        <f>'k=800'!Y111</f>
        <v>0</v>
      </c>
      <c r="AH54" s="52">
        <f>'k=800'!AH111</f>
        <v>0</v>
      </c>
      <c r="AI54" s="52">
        <f>'k=800'!AI111</f>
        <v>0</v>
      </c>
      <c r="AJ54" s="52">
        <f>'k=800'!AR111</f>
        <v>0</v>
      </c>
      <c r="AK54" s="52">
        <f>'k=800'!AS111</f>
        <v>0</v>
      </c>
      <c r="AL54" s="52">
        <f>'k=800'!BB111</f>
        <v>0</v>
      </c>
      <c r="AM54" s="52">
        <f>'k=800'!BC111</f>
        <v>0</v>
      </c>
      <c r="AN54" s="52">
        <f>'k=800'!BL111</f>
        <v>0</v>
      </c>
      <c r="AO54" s="52">
        <f>'k=800'!BM111</f>
        <v>0</v>
      </c>
      <c r="AP54" s="52">
        <f>'k=800'!BV111</f>
        <v>0</v>
      </c>
      <c r="AQ54" s="52">
        <f>'k=800'!BW111</f>
        <v>0</v>
      </c>
      <c r="AR54" s="63">
        <f>'k=1000'!X111</f>
        <v>0</v>
      </c>
      <c r="AS54" s="63">
        <f>'k=1000'!Y111</f>
        <v>0</v>
      </c>
      <c r="AT54" s="52">
        <f>'k=1000'!AH111</f>
        <v>0</v>
      </c>
      <c r="AU54" s="52">
        <f>'k=1000'!AI111</f>
        <v>0</v>
      </c>
      <c r="AV54" s="52">
        <f>'k=1000'!AR111</f>
        <v>0</v>
      </c>
      <c r="AW54" s="52">
        <f>'k=1000'!AS111</f>
        <v>0</v>
      </c>
      <c r="AX54" s="52">
        <f>'k=1000'!BB111</f>
        <v>0</v>
      </c>
      <c r="AY54" s="52">
        <f>'k=1000'!BC111</f>
        <v>0</v>
      </c>
      <c r="AZ54" s="52">
        <f>'k=1000'!BL111</f>
        <v>0</v>
      </c>
      <c r="BA54" s="52">
        <f>'k=1000'!BM111</f>
        <v>0</v>
      </c>
      <c r="BB54" s="52">
        <f>'k=1000'!BV111</f>
        <v>0</v>
      </c>
      <c r="BC54" s="52">
        <f>'k=1000'!BW111</f>
        <v>0</v>
      </c>
      <c r="BD54" s="64">
        <f>'k=1200'!X108</f>
        <v>0</v>
      </c>
      <c r="BE54" s="64">
        <f>'k=1200'!Y108</f>
        <v>0</v>
      </c>
      <c r="BF54" s="3">
        <f>'k=1200'!AH108</f>
        <v>0</v>
      </c>
      <c r="BG54" s="3">
        <f>'k=1200'!AI108</f>
        <v>0</v>
      </c>
      <c r="BH54" s="3">
        <f>'k=1200'!AR108</f>
        <v>0</v>
      </c>
      <c r="BI54" s="3">
        <f>'k=1200'!AS108</f>
        <v>0</v>
      </c>
      <c r="BJ54" s="3">
        <f>'k=1200'!BB108</f>
        <v>0</v>
      </c>
      <c r="BK54" s="3">
        <f>'k=1200'!BC108</f>
        <v>0</v>
      </c>
      <c r="BL54" s="3">
        <f>'k=1200'!BL108</f>
        <v>0</v>
      </c>
      <c r="BM54" s="3">
        <f>'k=1200'!BM108</f>
        <v>0</v>
      </c>
      <c r="BN54" s="3">
        <f>'k=1200'!BV108</f>
        <v>0</v>
      </c>
      <c r="BO54" s="3">
        <f>'k=1200'!BW108</f>
        <v>0</v>
      </c>
    </row>
    <row r="55" spans="2:67" ht="16.5" thickBot="1">
      <c r="B55" s="12" t="s">
        <v>17</v>
      </c>
      <c r="C55" s="10">
        <f>1*C52</f>
        <v>5.4249999999999998</v>
      </c>
      <c r="E55" s="38">
        <v>66</v>
      </c>
      <c r="F55" s="24">
        <f t="shared" si="2"/>
        <v>1.3146</v>
      </c>
      <c r="G55" s="51">
        <f t="shared" si="3"/>
        <v>117573.38028169014</v>
      </c>
      <c r="H55" s="62">
        <f>'k=400'!X27</f>
        <v>5.0381012884564687</v>
      </c>
      <c r="I55" s="62">
        <f>'k=400'!Y27</f>
        <v>7.557151932684703</v>
      </c>
      <c r="J55" s="3">
        <f>'k=400'!AH27</f>
        <v>6.7657815084273665</v>
      </c>
      <c r="K55" s="3">
        <f>'k=400'!AI27</f>
        <v>8.4572268855342081</v>
      </c>
      <c r="L55" s="3">
        <f>'k=400'!AR27</f>
        <v>8.0345817880365757</v>
      </c>
      <c r="M55" s="3">
        <f>'k=400'!AS27</f>
        <v>9.3736787527093384</v>
      </c>
      <c r="N55" s="3">
        <f>'k=400'!BB27</f>
        <v>8.2288087788608646</v>
      </c>
      <c r="O55" s="3">
        <f>'k=400'!BC27</f>
        <v>9.2574098762184729</v>
      </c>
      <c r="P55" s="3">
        <f>'k=400'!BL27</f>
        <v>8.7149178407061747</v>
      </c>
      <c r="Q55" s="3">
        <f>'k=400'!BM27</f>
        <v>9.5864096247767918</v>
      </c>
      <c r="R55" s="3">
        <f>'k=400'!BV27</f>
        <v>8.6915794681025922</v>
      </c>
      <c r="S55" s="3">
        <f>'k=400'!BW27</f>
        <v>9.4158777571111418</v>
      </c>
      <c r="T55" s="66">
        <f>'k=600'!X115</f>
        <v>0</v>
      </c>
      <c r="U55" s="66">
        <f>'k=600'!Y115</f>
        <v>0</v>
      </c>
      <c r="V55" s="52">
        <f>'k=600'!AH115</f>
        <v>0</v>
      </c>
      <c r="W55" s="52">
        <f>'k=600'!AI115</f>
        <v>0</v>
      </c>
      <c r="X55" s="52">
        <f>'k=600'!AR115</f>
        <v>0</v>
      </c>
      <c r="Y55" s="52">
        <f>'k=600'!AS115</f>
        <v>0</v>
      </c>
      <c r="Z55" s="52">
        <f>'k=600'!BB115</f>
        <v>0</v>
      </c>
      <c r="AA55" s="52">
        <f>'k=600'!BC115</f>
        <v>0</v>
      </c>
      <c r="AB55" s="52">
        <f>'k=600'!BL115</f>
        <v>0</v>
      </c>
      <c r="AC55" s="52">
        <f>'k=600'!BM115</f>
        <v>0</v>
      </c>
      <c r="AD55" s="52">
        <f>'k=600'!BV115</f>
        <v>0</v>
      </c>
      <c r="AE55" s="52">
        <f>'k=600'!BW115</f>
        <v>0</v>
      </c>
      <c r="AF55" s="63">
        <f>'k=800'!X112</f>
        <v>0</v>
      </c>
      <c r="AG55" s="66">
        <f>'k=800'!Y112</f>
        <v>0</v>
      </c>
      <c r="AH55" s="52">
        <f>'k=800'!AH112</f>
        <v>0</v>
      </c>
      <c r="AI55" s="52">
        <f>'k=800'!AI112</f>
        <v>0</v>
      </c>
      <c r="AJ55" s="52">
        <f>'k=800'!AR112</f>
        <v>0</v>
      </c>
      <c r="AK55" s="52">
        <f>'k=800'!AS112</f>
        <v>0</v>
      </c>
      <c r="AL55" s="52">
        <f>'k=800'!BB112</f>
        <v>0</v>
      </c>
      <c r="AM55" s="52">
        <f>'k=800'!BC112</f>
        <v>0</v>
      </c>
      <c r="AN55" s="52">
        <f>'k=800'!BL112</f>
        <v>0</v>
      </c>
      <c r="AO55" s="52">
        <f>'k=800'!BM112</f>
        <v>0</v>
      </c>
      <c r="AP55" s="52">
        <f>'k=800'!BV112</f>
        <v>0</v>
      </c>
      <c r="AQ55" s="52">
        <f>'k=800'!BW112</f>
        <v>0</v>
      </c>
      <c r="AR55" s="63">
        <f>'k=1000'!X112</f>
        <v>0</v>
      </c>
      <c r="AS55" s="63">
        <f>'k=1000'!Y112</f>
        <v>0</v>
      </c>
      <c r="AT55" s="52">
        <f>'k=1000'!AH112</f>
        <v>0</v>
      </c>
      <c r="AU55" s="52">
        <f>'k=1000'!AI112</f>
        <v>0</v>
      </c>
      <c r="AV55" s="52">
        <f>'k=1000'!AR112</f>
        <v>0</v>
      </c>
      <c r="AW55" s="52">
        <f>'k=1000'!AS112</f>
        <v>0</v>
      </c>
      <c r="AX55" s="52">
        <f>'k=1000'!BB112</f>
        <v>0</v>
      </c>
      <c r="AY55" s="52">
        <f>'k=1000'!BC112</f>
        <v>0</v>
      </c>
      <c r="AZ55" s="52">
        <f>'k=1000'!BL112</f>
        <v>0</v>
      </c>
      <c r="BA55" s="52">
        <f>'k=1000'!BM112</f>
        <v>0</v>
      </c>
      <c r="BB55" s="52">
        <f>'k=1000'!BV112</f>
        <v>0</v>
      </c>
      <c r="BC55" s="52">
        <f>'k=1000'!BW112</f>
        <v>0</v>
      </c>
      <c r="BD55" s="64">
        <f>'k=1200'!X109</f>
        <v>0</v>
      </c>
      <c r="BE55" s="64">
        <f>'k=1200'!Y109</f>
        <v>0</v>
      </c>
      <c r="BF55" s="3">
        <f>'k=1200'!AH109</f>
        <v>0</v>
      </c>
      <c r="BG55" s="3">
        <f>'k=1200'!AI109</f>
        <v>0</v>
      </c>
      <c r="BH55" s="3">
        <f>'k=1200'!AR109</f>
        <v>0</v>
      </c>
      <c r="BI55" s="3">
        <f>'k=1200'!AS109</f>
        <v>0</v>
      </c>
      <c r="BJ55" s="3">
        <f>'k=1200'!BB109</f>
        <v>0</v>
      </c>
      <c r="BK55" s="3">
        <f>'k=1200'!BC109</f>
        <v>0</v>
      </c>
      <c r="BL55" s="3">
        <f>'k=1200'!BL109</f>
        <v>0</v>
      </c>
      <c r="BM55" s="3">
        <f>'k=1200'!BM109</f>
        <v>0</v>
      </c>
      <c r="BN55" s="3">
        <f>'k=1200'!BV109</f>
        <v>0</v>
      </c>
      <c r="BO55" s="3">
        <f>'k=1200'!BW109</f>
        <v>0</v>
      </c>
    </row>
    <row r="56" spans="2:67" ht="15.75">
      <c r="B56" s="33" t="s">
        <v>22</v>
      </c>
      <c r="C56" s="34">
        <v>0.02</v>
      </c>
    </row>
    <row r="57" spans="2:67" ht="16.5" thickBot="1">
      <c r="B57" s="13" t="s">
        <v>16</v>
      </c>
      <c r="C57" s="14">
        <f>1/(2*PI())*SQRT($C$45/(C54+C55))</f>
        <v>1.4116730250672471</v>
      </c>
    </row>
    <row r="58" spans="2:67" ht="15.75" thickBot="1"/>
    <row r="59" spans="2:67" ht="15.75">
      <c r="B59" s="4" t="s">
        <v>1</v>
      </c>
      <c r="C59" s="5">
        <v>1200</v>
      </c>
    </row>
    <row r="60" spans="2:67" ht="15.75">
      <c r="B60" s="6" t="s">
        <v>24</v>
      </c>
      <c r="C60" s="7">
        <v>20.5</v>
      </c>
    </row>
    <row r="61" spans="2:67" ht="15.75">
      <c r="B61" s="9" t="s">
        <v>2</v>
      </c>
      <c r="C61" s="10">
        <f>1.003887*10^-3</f>
        <v>1.003887E-3</v>
      </c>
    </row>
    <row r="62" spans="2:67" ht="15.75">
      <c r="B62" s="6" t="s">
        <v>3</v>
      </c>
      <c r="C62" s="11">
        <f>9.94*10^-7</f>
        <v>9.9399999999999993E-7</v>
      </c>
    </row>
    <row r="63" spans="2:67" ht="15.75">
      <c r="B63" s="9" t="s">
        <v>56</v>
      </c>
      <c r="C63" s="10">
        <v>999.72964999999999</v>
      </c>
    </row>
    <row r="64" spans="2:67" ht="15.75">
      <c r="B64" s="9" t="s">
        <v>5</v>
      </c>
      <c r="C64" s="10">
        <f>3.5*0.0254</f>
        <v>8.8899999999999993E-2</v>
      </c>
    </row>
    <row r="65" spans="2:3" ht="15.75">
      <c r="B65" s="9" t="s">
        <v>57</v>
      </c>
      <c r="C65" s="10">
        <f>35.25*0.0254</f>
        <v>0.89534999999999998</v>
      </c>
    </row>
    <row r="66" spans="2:3" ht="15.75">
      <c r="B66" s="9" t="s">
        <v>15</v>
      </c>
      <c r="C66" s="10">
        <v>5.4249999999999998</v>
      </c>
    </row>
    <row r="67" spans="2:3" ht="15.75">
      <c r="B67" s="9" t="s">
        <v>7</v>
      </c>
      <c r="C67" s="10">
        <v>1.343</v>
      </c>
    </row>
    <row r="68" spans="2:3" ht="15.75">
      <c r="B68" s="12" t="s">
        <v>8</v>
      </c>
      <c r="C68" s="10">
        <f>C66*C67</f>
        <v>7.2857749999999992</v>
      </c>
    </row>
    <row r="69" spans="2:3" ht="15.75">
      <c r="B69" s="12" t="s">
        <v>17</v>
      </c>
      <c r="C69" s="10">
        <f>1*C66</f>
        <v>5.4249999999999998</v>
      </c>
    </row>
    <row r="70" spans="2:3" ht="15.75">
      <c r="B70" s="33" t="s">
        <v>22</v>
      </c>
      <c r="C70" s="34">
        <v>0.02</v>
      </c>
    </row>
    <row r="71" spans="2:3" ht="16.5" thickBot="1">
      <c r="B71" s="13" t="s">
        <v>16</v>
      </c>
      <c r="C71" s="14">
        <f>1/(2*PI())*SQRT($C$59/(C68+C69))</f>
        <v>1.546410319301774</v>
      </c>
    </row>
  </sheetData>
  <mergeCells count="12">
    <mergeCell ref="BE1:BP1"/>
    <mergeCell ref="E1:H1"/>
    <mergeCell ref="I1:T1"/>
    <mergeCell ref="U1:AF1"/>
    <mergeCell ref="AG1:AR1"/>
    <mergeCell ref="AS1:BD1"/>
    <mergeCell ref="BE30:BP30"/>
    <mergeCell ref="E30:H30"/>
    <mergeCell ref="I30:T30"/>
    <mergeCell ref="U30:AF30"/>
    <mergeCell ref="AG30:AR30"/>
    <mergeCell ref="AS30:BD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k=400</vt:lpstr>
      <vt:lpstr>k=600</vt:lpstr>
      <vt:lpstr>k=800</vt:lpstr>
      <vt:lpstr>k=1000</vt:lpstr>
      <vt:lpstr>k=1200</vt:lpstr>
      <vt:lpstr>op_harness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2016-12-08T00:11:07Z</dcterms:modified>
</cp:coreProperties>
</file>