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Phase I Docs\LCoE - MHKDR\CalWave\"/>
    </mc:Choice>
  </mc:AlternateContent>
  <bookViews>
    <workbookView xWindow="0" yWindow="0" windowWidth="28800" windowHeight="12710" tabRatio="858"/>
  </bookViews>
  <sheets>
    <sheet name="About" sheetId="25" r:id="rId1"/>
    <sheet name="DoE Summary" sheetId="39" r:id="rId2"/>
    <sheet name="DoE CBS" sheetId="34" r:id="rId3"/>
    <sheet name="Estimating Notes" sheetId="40"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2" hidden="1">'DoE CBS'!#REF!</definedName>
    <definedName name="AnnArrayOMCost" localSheetId="2">#REF!</definedName>
    <definedName name="AnnArrayOMCost">#REF!</definedName>
    <definedName name="AnnArrayOutput" localSheetId="2">#REF!</definedName>
    <definedName name="AnnArrayOutput">#REF!</definedName>
    <definedName name="ArrayInstalledCost" localSheetId="2">#REF!</definedName>
    <definedName name="ArrayInstalledCost">#REF!</definedName>
    <definedName name="Avail" localSheetId="2">[1]Master!$K$6</definedName>
    <definedName name="Avail">[2]Master!$K$6</definedName>
    <definedName name="Availability" localSheetId="2">#REF!</definedName>
    <definedName name="Availability">#REF!</definedName>
    <definedName name="AvgCurrentSpeedSurface" localSheetId="2">#REF!</definedName>
    <definedName name="AvgCurrentSpeedSurface">#REF!</definedName>
    <definedName name="AvgPowerFluxSurface" localSheetId="2">#REF!</definedName>
    <definedName name="AvgPowerFluxSurface">#REF!</definedName>
    <definedName name="AvgProgRatio" localSheetId="2">#REF!</definedName>
    <definedName name="AvgProgRatio">#REF!</definedName>
    <definedName name="CableLen" localSheetId="2">[1]Master!$K$11</definedName>
    <definedName name="CableLen">[2]Master!$K$11</definedName>
    <definedName name="Capex" localSheetId="2">#REF!</definedName>
    <definedName name="Capex">#REF!</definedName>
    <definedName name="CapFactor" localSheetId="2">#REF!</definedName>
    <definedName name="CapFactor">#REF!</definedName>
    <definedName name="Clearance" localSheetId="2">#REF!</definedName>
    <definedName name="Clearance">#REF!</definedName>
    <definedName name="COEReal" localSheetId="2">#REF!</definedName>
    <definedName name="COEReal">#REF!</definedName>
    <definedName name="CRF" localSheetId="2">#REF!</definedName>
    <definedName name="CRF">#REF!</definedName>
    <definedName name="CurrentSenario" localSheetId="2">#REF!</definedName>
    <definedName name="CurrentSenario">#REF!</definedName>
    <definedName name="CutinSpeed" localSheetId="2">[1]Master!$E$12</definedName>
    <definedName name="CutinSpeed">[2]Master!$E$12</definedName>
    <definedName name="DeviceOrientation" localSheetId="2">#REF!</definedName>
    <definedName name="DeviceOrientation">#REF!</definedName>
    <definedName name="DuctClearance" localSheetId="2">#REF!</definedName>
    <definedName name="DuctClearance">#REF!</definedName>
    <definedName name="fg">#REF!</definedName>
    <definedName name="Grid" localSheetId="2">#REF!</definedName>
    <definedName name="Grid">#REF!</definedName>
    <definedName name="hh">#REF!</definedName>
    <definedName name="HubHeight" localSheetId="2">[1]Master!$E$10</definedName>
    <definedName name="HubHeight">[2]Master!$E$10</definedName>
    <definedName name="IRR" localSheetId="2">#REF!</definedName>
    <definedName name="IRR">#REF!</definedName>
    <definedName name="JnctBox" localSheetId="2">[1]Master!$K$13</definedName>
    <definedName name="JnctBox">[2]Master!$K$13</definedName>
    <definedName name="MonoSep" localSheetId="2">[1]Master!$K$4</definedName>
    <definedName name="MonoSep">[2]Master!$K$4</definedName>
    <definedName name="nomdisc" localSheetId="2">#REF!</definedName>
    <definedName name="nomdisc">#REF!</definedName>
    <definedName name="Nominal_CR" localSheetId="2">[1]Master!$T$5</definedName>
    <definedName name="Nominal_CR">[2]Master!$T$5</definedName>
    <definedName name="NumTurbines" localSheetId="2">#REF!</definedName>
    <definedName name="NumTurbines">#REF!</definedName>
    <definedName name="ProgRatio" localSheetId="2">#REF!</definedName>
    <definedName name="ProgRatio">#REF!</definedName>
    <definedName name="RatedSpeed" localSheetId="2">#REF!</definedName>
    <definedName name="RatedSpeed">#REF!</definedName>
    <definedName name="Real_CR" localSheetId="2">[1]Master!$T$4</definedName>
    <definedName name="Real_CR">[2]Master!$T$4</definedName>
    <definedName name="realdisc" localSheetId="2">#REF!</definedName>
    <definedName name="realdisc">#REF!</definedName>
    <definedName name="RefCurrency" localSheetId="2">#REF!</definedName>
    <definedName name="RefCurrency">#REF!</definedName>
    <definedName name="RefYear" localSheetId="2">#REF!</definedName>
    <definedName name="RefYear">#REF!</definedName>
    <definedName name="rho" localSheetId="2">[3]Master!$B$2</definedName>
    <definedName name="rho">[4]Master!$B$2</definedName>
    <definedName name="RotorD" localSheetId="2">#REF!</definedName>
    <definedName name="RotorD">#REF!</definedName>
    <definedName name="RotorEff" localSheetId="2">[1]Master!$E$11</definedName>
    <definedName name="RotorEff">[2]Master!$E$11</definedName>
    <definedName name="S1_ValueName1" localSheetId="2">#REF!</definedName>
    <definedName name="S1_ValueName1">#REF!</definedName>
    <definedName name="Senarios" localSheetId="2">#REF!</definedName>
    <definedName name="Senarios">#REF!</definedName>
    <definedName name="ShoreProtect" localSheetId="2">#REF!</definedName>
    <definedName name="ShoreProtect">#REF!</definedName>
    <definedName name="Site_Selection" localSheetId="2">[5]Inputs!$E$10</definedName>
    <definedName name="Site_Selection">[6]Inputs!$E$10</definedName>
    <definedName name="Site_Spectral_Parameter" localSheetId="2">[5]Inputs!$E$11</definedName>
    <definedName name="Site_Spectral_Parameter">[6]Inputs!$E$11</definedName>
    <definedName name="SVTable1" localSheetId="2">#REF!</definedName>
    <definedName name="SVTable1">#REF!</definedName>
    <definedName name="TranUpgrade" localSheetId="2">#REF!</definedName>
    <definedName name="TranUpgrade">#REF!</definedName>
    <definedName name="TrenchDist" localSheetId="2">[1]Master!$K$9</definedName>
    <definedName name="TrenchDist">[2]Master!$K$9</definedName>
    <definedName name="TurbineCapital" localSheetId="2">#REF!</definedName>
    <definedName name="TurbineCapital">#REF!</definedName>
    <definedName name="VelFactor" localSheetId="2">#REF!</definedName>
    <definedName name="VelFactor">#REF!</definedName>
    <definedName name="WaterDepth" localSheetId="2">#REF!</definedName>
    <definedName name="WaterDepth">#REF!</definedName>
  </definedNames>
  <calcPr calcId="152511" concurrentCalc="0"/>
</workbook>
</file>

<file path=xl/calcChain.xml><?xml version="1.0" encoding="utf-8"?>
<calcChain xmlns="http://schemas.openxmlformats.org/spreadsheetml/2006/main">
  <c r="D11" i="40" l="1"/>
  <c r="D9" i="40"/>
  <c r="D8" i="40"/>
  <c r="D33" i="39"/>
  <c r="D34" i="39"/>
  <c r="D32" i="39"/>
  <c r="D31" i="39"/>
  <c r="F31" i="39"/>
  <c r="D27" i="39"/>
  <c r="D29" i="39"/>
  <c r="D30" i="39"/>
  <c r="D26" i="39"/>
  <c r="F26" i="39"/>
  <c r="F35" i="39"/>
  <c r="D18" i="39"/>
  <c r="D17" i="39"/>
  <c r="F17" i="39"/>
  <c r="D9" i="39"/>
  <c r="D10" i="39"/>
  <c r="D11" i="39"/>
  <c r="D14" i="39"/>
  <c r="D15" i="39"/>
  <c r="D16" i="39"/>
  <c r="D12" i="39"/>
  <c r="D13" i="39"/>
  <c r="D8" i="39"/>
  <c r="F8" i="39"/>
  <c r="D6" i="39"/>
  <c r="D7" i="39"/>
  <c r="D5" i="39"/>
  <c r="F5" i="39"/>
  <c r="F22" i="39"/>
  <c r="F36" i="39"/>
  <c r="F27" i="39"/>
  <c r="F28" i="39"/>
  <c r="F29" i="39"/>
  <c r="F30" i="39"/>
  <c r="F32" i="39"/>
  <c r="F33" i="39"/>
  <c r="F34" i="39"/>
  <c r="F6" i="39"/>
  <c r="F7" i="39"/>
  <c r="F9" i="39"/>
  <c r="F10" i="39"/>
  <c r="F11" i="39"/>
  <c r="F12" i="39"/>
  <c r="F13" i="39"/>
  <c r="F14" i="39"/>
  <c r="F15" i="39"/>
  <c r="F16" i="39"/>
  <c r="F18" i="39"/>
  <c r="F19" i="39"/>
  <c r="F20" i="39"/>
  <c r="F21" i="39"/>
  <c r="D35" i="39"/>
  <c r="E35" i="39"/>
  <c r="E27" i="39"/>
  <c r="E28" i="39"/>
  <c r="E29" i="39"/>
  <c r="E30" i="39"/>
  <c r="E31" i="39"/>
  <c r="E32" i="39"/>
  <c r="E33" i="39"/>
  <c r="E34" i="39"/>
  <c r="E26" i="39"/>
  <c r="D22" i="39"/>
  <c r="E6" i="39"/>
  <c r="E7" i="39"/>
  <c r="E8" i="39"/>
  <c r="E9" i="39"/>
  <c r="E10" i="39"/>
  <c r="E11" i="39"/>
  <c r="E12" i="39"/>
  <c r="E13" i="39"/>
  <c r="E14" i="39"/>
  <c r="E15" i="39"/>
  <c r="E16" i="39"/>
  <c r="E17" i="39"/>
  <c r="E18" i="39"/>
  <c r="E19" i="39"/>
  <c r="E20" i="39"/>
  <c r="E21" i="39"/>
  <c r="E5" i="39"/>
</calcChain>
</file>

<file path=xl/sharedStrings.xml><?xml version="1.0" encoding="utf-8"?>
<sst xmlns="http://schemas.openxmlformats.org/spreadsheetml/2006/main" count="1015" uniqueCount="910">
  <si>
    <t>1.1.1</t>
  </si>
  <si>
    <t>1.1.2</t>
  </si>
  <si>
    <t>1.2.1</t>
  </si>
  <si>
    <t>1.2.2</t>
  </si>
  <si>
    <t>1.2.3</t>
  </si>
  <si>
    <t>1.2.4</t>
  </si>
  <si>
    <t>1.2.5</t>
  </si>
  <si>
    <t>1.3.1</t>
  </si>
  <si>
    <t>1.3.2</t>
  </si>
  <si>
    <t>1.3.3</t>
  </si>
  <si>
    <t>1.3.4</t>
  </si>
  <si>
    <t>Total</t>
  </si>
  <si>
    <t>1.1.1.1</t>
  </si>
  <si>
    <t>1.1.1.2</t>
  </si>
  <si>
    <t>1.1.1.3</t>
  </si>
  <si>
    <t>1.1.1.4</t>
  </si>
  <si>
    <t>Category</t>
  </si>
  <si>
    <t>in %</t>
  </si>
  <si>
    <t>Mirko Previsic</t>
  </si>
  <si>
    <t>Company</t>
  </si>
  <si>
    <t>Contact</t>
  </si>
  <si>
    <t>mirko@re-vision.net</t>
  </si>
  <si>
    <t>Created by</t>
  </si>
  <si>
    <t>Date</t>
  </si>
  <si>
    <t>Disclaimer</t>
  </si>
  <si>
    <t>RE Vision Consulting, LLC</t>
  </si>
  <si>
    <t>Notes:</t>
  </si>
  <si>
    <t>DRAFT :: Proposed CBS by NREL :: As of 1 Aug 2014 :: Future iterations expected :: Comments Welcome</t>
  </si>
  <si>
    <t>Draft Generalized Cost Breakdown Structure (CBS) for MHK Projects, with descriptions</t>
  </si>
  <si>
    <r>
      <rPr>
        <b/>
        <u/>
        <sz val="11"/>
        <color theme="1"/>
        <rFont val="Calibri"/>
        <family val="2"/>
        <scheme val="minor"/>
      </rPr>
      <t>Notes for Reviewers:</t>
    </r>
    <r>
      <rPr>
        <sz val="11"/>
        <color theme="1"/>
        <rFont val="Calibri"/>
        <family val="2"/>
        <scheme val="minor"/>
      </rPr>
      <t xml:space="preserve"> [1] Please review and provide comments on as much of the Cost Breakdown Strucuture (CBS) as possible. Building consensus on levels 1, 2 and 3 is most important, but your thoughts about levels 4 and 5 are also very valuable [2] Feel free to provide comments directly to the "Community Discussion" page on OpenEI (http://en.openei.org/community/group/water-power-forum) or by email to Ben Maples at NREL (Ben.Maples@nrel.gov)</t>
    </r>
  </si>
  <si>
    <t>NOTE: it is acceptable (and expected!) for some line items to be populated with a "0" or "NA", depending on the particular project</t>
  </si>
  <si>
    <t>Installed Capital Cost (ICC) [$/kW]</t>
  </si>
  <si>
    <t>CBS #</t>
  </si>
  <si>
    <t>Level</t>
  </si>
  <si>
    <t>Description</t>
  </si>
  <si>
    <t>Capital Expenditures (CAPEX)</t>
  </si>
  <si>
    <t>All installed costs incurred prior to commercial operations date (COD). CAPEX components include marine energy converter, balance of system, and financing.</t>
  </si>
  <si>
    <t xml:space="preserve">    Marine Energy Converter (MEC)</t>
  </si>
  <si>
    <t>Converts kinetic energy from water into three phase alternating current (AC) electrical energy.</t>
  </si>
  <si>
    <t xml:space="preserve">       Structural Assembly</t>
  </si>
  <si>
    <t>Primary energy capture (e.g. float paddle, turbine, flap, etc.) and supporting structural components.</t>
  </si>
  <si>
    <t xml:space="preserve">            Primary Energy Capture</t>
  </si>
  <si>
    <t>Primary energy capture (e.g. float paddle, turbine, flap, etc.).</t>
  </si>
  <si>
    <t xml:space="preserve">            Additional Structural Components</t>
  </si>
  <si>
    <t>Any additional supporting structural components not included in the Structure category.</t>
  </si>
  <si>
    <t xml:space="preserve">            Marine Systems </t>
  </si>
  <si>
    <t>Ancillary systems on the marine energy converter (MEC) device.</t>
  </si>
  <si>
    <t>1.1.1.3.1</t>
  </si>
  <si>
    <t xml:space="preserve">                Personnel Access System (Device Access)</t>
  </si>
  <si>
    <t>Additional components on marine energy converter (MEC) device to support personnel access.</t>
  </si>
  <si>
    <t>1.1.1.3.2</t>
  </si>
  <si>
    <t xml:space="preserve">                Ballast System</t>
  </si>
  <si>
    <t>Ballast to control draft/stability of floating systems, ballast can be fixed or variable (active or passive).</t>
  </si>
  <si>
    <t>1.1.1.3.3</t>
  </si>
  <si>
    <t xml:space="preserve">                Navigation Lighting</t>
  </si>
  <si>
    <t>Navigation lighting placed on the structure of the marine energy converter (MEC).</t>
  </si>
  <si>
    <t xml:space="preserve">            Control &amp; Communication System (SCADA)</t>
  </si>
  <si>
    <t>Connects the marine energy converter (MEC) device with an onshore operations center, provides water project operator with information about the status of MEC systems and allows remote control of some functions.</t>
  </si>
  <si>
    <t>1.1.1.4.1</t>
  </si>
  <si>
    <t xml:space="preserve">                Marine Energy Converter (MEC) Controller</t>
  </si>
  <si>
    <t>Control capabilities of various marine energy converter (MEC) components.</t>
  </si>
  <si>
    <t>1.1.1.4.2</t>
  </si>
  <si>
    <t xml:space="preserve">               Communication System  </t>
  </si>
  <si>
    <t>Analog I/O unit, digital I/O unit, Ethernet module, field bus master, field bus slave, frequency unit, controller internal communication system.</t>
  </si>
  <si>
    <t>1.1.1.4.3</t>
  </si>
  <si>
    <t xml:space="preserve">              Condition Monitoring System (CMS)</t>
  </si>
  <si>
    <t>Sensors, cables, data logger, protocol adapter card for data logger.</t>
  </si>
  <si>
    <t>1.1.1.4.4</t>
  </si>
  <si>
    <t xml:space="preserve">              Ancillary Equipment</t>
  </si>
  <si>
    <t>Cables, connectors, contactor/circuit breaker fuse.</t>
  </si>
  <si>
    <t>1.1.1.4.5</t>
  </si>
  <si>
    <t xml:space="preserve">              Marine Energy Converter (MEC) Plant Control Equipment</t>
  </si>
  <si>
    <t>Any advanced marine energy converter (MEC) plant control equipment installed on the device or distributed throughout the plant.</t>
  </si>
  <si>
    <t>1.1.1.5</t>
  </si>
  <si>
    <t xml:space="preserve">           Coatings</t>
  </si>
  <si>
    <t>Coatings to protect from corrosion in marine environment.</t>
  </si>
  <si>
    <t>1.1.1.6</t>
  </si>
  <si>
    <t xml:space="preserve">            Transportation of Structure</t>
  </si>
  <si>
    <t>Costs of transporting the marine energy converter (MEC) structure components from the manufacturing facility to the staging area.</t>
  </si>
  <si>
    <t xml:space="preserve">        Power Conversion Chain (PCC)</t>
  </si>
  <si>
    <t>Power conversion chain is comprised of a drivetrain (converts the energy captured by the device into mechanical power), a generator (converts mechanical power into electrical power), short term storage, and power electronics.</t>
  </si>
  <si>
    <t>1.1.2.1</t>
  </si>
  <si>
    <t xml:space="preserve">            PCC Structural Assembly</t>
  </si>
  <si>
    <t>Main structure of the power conversion chain.</t>
  </si>
  <si>
    <t>1.1.2.2</t>
  </si>
  <si>
    <t xml:space="preserve">            Drivetrain (i.e., Prime Mover)</t>
  </si>
  <si>
    <t>Components of the power conversion chain (PCC) to transfer mechanical energy.</t>
  </si>
  <si>
    <t>1.1.2.2.1</t>
  </si>
  <si>
    <t xml:space="preserve">                Gearbox</t>
  </si>
  <si>
    <t>Provides speed and torque conversion between the primary energy capture device and the generator.  Only applicable for geared designs.</t>
  </si>
  <si>
    <t>1.1.2.2.1.1</t>
  </si>
  <si>
    <t xml:space="preserve">    Gears</t>
  </si>
  <si>
    <t>Planet carrier, planet gear, ring gear, sun gear, spur gear, hollow shaft.</t>
  </si>
  <si>
    <t>1.1.2.2.1.2</t>
  </si>
  <si>
    <t xml:space="preserve">    Bearings</t>
  </si>
  <si>
    <t>Planet bearing, carrier bearing, shaft bearing.</t>
  </si>
  <si>
    <t>1.1.2.2.1.3</t>
  </si>
  <si>
    <t xml:space="preserve">    Housing</t>
  </si>
  <si>
    <t>Bushing, case, mounting, torque arm system.</t>
  </si>
  <si>
    <t>1.1.2.2.1.4</t>
  </si>
  <si>
    <t xml:space="preserve">    Sensors</t>
  </si>
  <si>
    <t>Debris sensors, oil level sensors, pressure 1 &amp; pressure 2 sensors, and temperature sensor.</t>
  </si>
  <si>
    <t>1.1.2.2.1.5</t>
  </si>
  <si>
    <t xml:space="preserve">    Lube System</t>
  </si>
  <si>
    <t>Primary filter, secondary filter, primary motor, primary pump, hose/fitting, seal, and reservoir.</t>
  </si>
  <si>
    <t>1.1.2.2.1.6</t>
  </si>
  <si>
    <t xml:space="preserve">    Cooling System</t>
  </si>
  <si>
    <t>Pump, radiator, hoses.</t>
  </si>
  <si>
    <t>1.1.2.3</t>
  </si>
  <si>
    <t xml:space="preserve">            Hydraulic System</t>
  </si>
  <si>
    <t>Hydraulic system to transfer mechanical energy from marine energy converter to electrical energy.</t>
  </si>
  <si>
    <t>1.1.2.3.1</t>
  </si>
  <si>
    <t xml:space="preserve">                Hydraulic Motor</t>
  </si>
  <si>
    <t>Motor to supply electrical power to hydraulic system</t>
  </si>
  <si>
    <t>1.1.2.3.2</t>
  </si>
  <si>
    <t xml:space="preserve">                Hydraulic Reservoir</t>
  </si>
  <si>
    <t>Reservoir to contain hydraulic fluid.</t>
  </si>
  <si>
    <t>1.1.2.4</t>
  </si>
  <si>
    <t xml:space="preserve">        Electrical Assembly</t>
  </si>
  <si>
    <t>Power off-take system elements.</t>
  </si>
  <si>
    <t>1.1.2.4.1</t>
  </si>
  <si>
    <t xml:space="preserve">            Generator</t>
  </si>
  <si>
    <t>Converts mechanical energy to electrical energy.</t>
  </si>
  <si>
    <t>1.1.2.4.1.1</t>
  </si>
  <si>
    <t>Hoses, filter, cooling fan, motor, radiator.</t>
  </si>
  <si>
    <t>1.1.2.4.1.2</t>
  </si>
  <si>
    <t xml:space="preserve">    Lubrication System</t>
  </si>
  <si>
    <t>Pump, pump motor, reservoir.</t>
  </si>
  <si>
    <t>1.1.2.4.1.3</t>
  </si>
  <si>
    <t xml:space="preserve">    Rotor</t>
  </si>
  <si>
    <t>Commentator, exciter, resistance controller, rotor lamination, rotor winding, slip ring, rotor magnets, brush.</t>
  </si>
  <si>
    <t>1.1.2.4.1.4</t>
  </si>
  <si>
    <t>Core temperature sensor, encoder, watt meter.</t>
  </si>
  <si>
    <t>1.1.2.4.1.5</t>
  </si>
  <si>
    <t xml:space="preserve">    Stator</t>
  </si>
  <si>
    <t>Stator magnets, stator lamination, stator windings.</t>
  </si>
  <si>
    <t>1.1.2.4.1.6</t>
  </si>
  <si>
    <t xml:space="preserve">    Structural &amp; Mechanical </t>
  </si>
  <si>
    <t>Front bearing, rear bearing, silent block, housing, and shaft.</t>
  </si>
  <si>
    <t>1.1.2.5</t>
  </si>
  <si>
    <t xml:space="preserve">            Frequency Converter</t>
  </si>
  <si>
    <t>Coverts variable frequency from asynchronous generator to grid-compliant power of the right ‘quality' and with a stable frequency of either 50 Hz or 60 Hz.</t>
  </si>
  <si>
    <t>1.1.2.5.1</t>
  </si>
  <si>
    <t xml:space="preserve">                Converter Auxiliaries </t>
  </si>
  <si>
    <t>Power supply, cabinet, heating system, cabinet sensor, communication &amp; interface unit, control board, generator side fan, grid side fan, measurement unit, power supply, power supply 24 V, tachometer adapter, thermostat.</t>
  </si>
  <si>
    <t>1.1.2.5.2</t>
  </si>
  <si>
    <t xml:space="preserve">                 Converter Power Bus</t>
  </si>
  <si>
    <t>Branching unit, capacitors, contactors, generator side converter, generator side power module, grid side converter, grid side power module, inductor, load switch, pre-charge unit.</t>
  </si>
  <si>
    <t>1.1.2.5.3</t>
  </si>
  <si>
    <t xml:space="preserve">                 Power Conditioning </t>
  </si>
  <si>
    <t>Common mode filter, crowbar system, DC chopper, generator side filter, line filter assembly, voltage limit unit.</t>
  </si>
  <si>
    <t>1.1.2.6</t>
  </si>
  <si>
    <t xml:space="preserve">            Short-Tem Energy Storage</t>
  </si>
  <si>
    <t>Temporary storage of electrical energy.</t>
  </si>
  <si>
    <t>1.1.2.7</t>
  </si>
  <si>
    <t xml:space="preserve">            Power Electrical System</t>
  </si>
  <si>
    <t>System to covert generator voltage to array cable system voltage for collection.</t>
  </si>
  <si>
    <t>1.1.2.7.1</t>
  </si>
  <si>
    <t xml:space="preserve">                 Power Circuit</t>
  </si>
  <si>
    <t>Insulated-gate bipolar transistor (IGBT) module, rectifier bridge, crowbar system, driver/control board, cables, machine contractor, M Busbar/Isolator/Circuit Breaker, M Switchgear/Disconnect, motor contractor, soft starter, grounding system.</t>
  </si>
  <si>
    <t>1.1.2.7.2</t>
  </si>
  <si>
    <t xml:space="preserve">                Main Transformer</t>
  </si>
  <si>
    <t>Main marine energy converter transformer.</t>
  </si>
  <si>
    <t>1.1.2.7.3</t>
  </si>
  <si>
    <t xml:space="preserve">                Measurements</t>
  </si>
  <si>
    <t>Equipment to measure the function of the power electric system.</t>
  </si>
  <si>
    <t>1.1.2.7.4</t>
  </si>
  <si>
    <t xml:space="preserve">                Switchgear</t>
  </si>
  <si>
    <t>Marine energy converter switchgear.</t>
  </si>
  <si>
    <t>1.1.2.8</t>
  </si>
  <si>
    <t xml:space="preserve">            Coatings</t>
  </si>
  <si>
    <t>1.1.2.9</t>
  </si>
  <si>
    <t xml:space="preserve">            Transportation of Power Conversion Chain</t>
  </si>
  <si>
    <t>Costs of transporting the marine energy converter (MEC) power conversion chain (PCC) components from the manufacturing facility to the staging area.</t>
  </si>
  <si>
    <t xml:space="preserve">    Balance of System</t>
  </si>
  <si>
    <t>Balance of equipment, labor, and material costs (other than marine energy converter) incurred prior to commercial operation date (COD).</t>
  </si>
  <si>
    <t xml:space="preserve">        Development</t>
  </si>
  <si>
    <t>All activities from project inception to financial close, where financial close is the date when project and financing agreements have been signed and all the required conditions  have been met.</t>
  </si>
  <si>
    <t>1.2.1.1</t>
  </si>
  <si>
    <t xml:space="preserve">            Permitting &amp; Leasing</t>
  </si>
  <si>
    <t>Acquisition of permits and leases required for site assessment, construction, and operation at the project site.</t>
  </si>
  <si>
    <t>1.2.1.1.1</t>
  </si>
  <si>
    <t xml:space="preserve">                Permit Acquisition Activities </t>
  </si>
  <si>
    <t>Activities necessary to obtain permits from relevant authorities.</t>
  </si>
  <si>
    <t>1.2.1.1.2</t>
  </si>
  <si>
    <t xml:space="preserve">                Lease Acquisition Activities</t>
  </si>
  <si>
    <t>Activities necessary to obtain commercial or research lease to operate the project from relevant authorities.</t>
  </si>
  <si>
    <t>1.2.1.1.3</t>
  </si>
  <si>
    <t xml:space="preserve">                Public Outreach</t>
  </si>
  <si>
    <t>Stakeholder education, marketing, and other efforts to facilitate public acceptance of a project.</t>
  </si>
  <si>
    <t>1.2.1.2</t>
  </si>
  <si>
    <t xml:space="preserve">            Professional Advisory Services</t>
  </si>
  <si>
    <t>Legal support, external consultants, accounting, etc., during development.</t>
  </si>
  <si>
    <t>1.2.1.3</t>
  </si>
  <si>
    <t xml:space="preserve">            Initial Engineering</t>
  </si>
  <si>
    <t>Engineering studies to specify the design of the project (e.g., technology, layout) and understand economics and risks associated with the design.</t>
  </si>
  <si>
    <t>1.2.1.3.1</t>
  </si>
  <si>
    <t xml:space="preserve">                Pre-FEED</t>
  </si>
  <si>
    <t>Preliminary engineering design studies to develop general design of project, identify a short list of technologies for further evaluation, and identify fatal flaws.</t>
  </si>
  <si>
    <t>1.2.1.3.2</t>
  </si>
  <si>
    <t xml:space="preserve">                FEED</t>
  </si>
  <si>
    <t>Engineering activities to develop final design specification, address areas of risk/uncertainty, determine technical &amp; economic feasibility, and develop  necessary specifications to begin procurement process. (20% to 30% design level). Additional engineering (preliminary, detailed, final) are covered in Engineering and Management.</t>
  </si>
  <si>
    <t>1.2.1.3.3</t>
  </si>
  <si>
    <t xml:space="preserve">                 Engineering Certification</t>
  </si>
  <si>
    <t>Review by 3rd party, independent verification agent to assess feasibility of design basis, resulting in Certification Report.</t>
  </si>
  <si>
    <t>1.2.1.4</t>
  </si>
  <si>
    <t xml:space="preserve">            Site Characterization</t>
  </si>
  <si>
    <t>Equipment, material and labor costs required for collecting/analysis of wind resource, ocean conditions, and geological data at project site. Defines parameters for engineering assessments as data becomes available.</t>
  </si>
  <si>
    <t>1.2.1.4.1</t>
  </si>
  <si>
    <t xml:space="preserve">                Siting &amp; Scoping</t>
  </si>
  <si>
    <t>Initial desktop-level studies to select project location, develop a conceptual design, identify regulatory requirements, and create preliminary business case.</t>
  </si>
  <si>
    <t>1.2.1.4.2</t>
  </si>
  <si>
    <t xml:space="preserve">                Studies &amp; Surveys</t>
  </si>
  <si>
    <t>Environmental and social surveys/studies required by regulators or otherwise necessary for the project.</t>
  </si>
  <si>
    <t>1.2.1.4.3</t>
  </si>
  <si>
    <t xml:space="preserve">                Water Monitoring Stations </t>
  </si>
  <si>
    <t>Buoys, benthic node, Acoustic Doppler Current Profilers, instrumentation (meteorological and oceanographic), and data acquisition systems.</t>
  </si>
  <si>
    <t>1.2.1.4.4</t>
  </si>
  <si>
    <t xml:space="preserve">                Water Monitoring  Installation </t>
  </si>
  <si>
    <t>Vessels, labor, and equipment required to install instrumentation and data acquisition system.</t>
  </si>
  <si>
    <t>1.2.1.4.5</t>
  </si>
  <si>
    <t xml:space="preserve">                Water Resource Analysis </t>
  </si>
  <si>
    <t>Collection, cleaning, and analysis of data to develop water resource profile and power production estimates for a selection of marine energy converter types at project site. May include array layout optimization surveys.</t>
  </si>
  <si>
    <t>1.2.1.4.6</t>
  </si>
  <si>
    <t xml:space="preserve">                Geotechnical &amp; Geophysical Surveys</t>
  </si>
  <si>
    <t>Vessels, labor, and equipment required to establish bathymetry, seabed features, water depth, stratigraphy, and identify hazards on seafloor. Performed for project site and potential cable routes to interconnection.</t>
  </si>
  <si>
    <t>1.2.1.5</t>
  </si>
  <si>
    <t xml:space="preserve">            Interconnection &amp; Power Marketing</t>
  </si>
  <si>
    <t>Activities to gain access to the transmission grid and negotiate contracts to sell or otherwise market  power.</t>
  </si>
  <si>
    <t>1.2.1.5.1</t>
  </si>
  <si>
    <t xml:space="preserve">                Interconnection Studies &amp; Fees</t>
  </si>
  <si>
    <t>Activities required to obtain a Large Generator Interconnection Agreement from Federal Energy Regulatory Commission (FERC), prepared in coordination with transmission system operator. Studies cover technical considerations of interconnecting project with grid, while maintaining system balance and within grid operating limits.</t>
  </si>
  <si>
    <t>1.2.1.5.2</t>
  </si>
  <si>
    <t xml:space="preserve">                Transmission Rights of Way</t>
  </si>
  <si>
    <t>Costs of obtaining or expanding transmission rights of way for any onshore electric infrastructure (e.g., overhead transmission lines), includes any costs to permit onshore transmission.</t>
  </si>
  <si>
    <t>1.2.1.5.3</t>
  </si>
  <si>
    <t xml:space="preserve">                Power Marketing </t>
  </si>
  <si>
    <t>Efforts to develop power marketing strategy, forecast pricing, and negotiate Power Purchase Agreements (PPAs).</t>
  </si>
  <si>
    <t>1.2.1.6</t>
  </si>
  <si>
    <t xml:space="preserve">            Project Management During Development</t>
  </si>
  <si>
    <t>Project Management from the start of the development phase through financial close.</t>
  </si>
  <si>
    <t>1.2.1.6.1</t>
  </si>
  <si>
    <t xml:space="preserve">                Procurement</t>
  </si>
  <si>
    <t>Preparation of tenders for each work package, evaluation of bids, negotiations with suppliers.</t>
  </si>
  <si>
    <t>1.2.1.6.2</t>
  </si>
  <si>
    <t xml:space="preserve">                Salaries</t>
  </si>
  <si>
    <t>Salaries for management and support staff on payroll of developer, some overlap with categories above is expected, depending on amount of work that is completed internally vs. contracted.</t>
  </si>
  <si>
    <t>1.2.1.6.3</t>
  </si>
  <si>
    <t xml:space="preserve">               Sales, General, &amp; Administrative</t>
  </si>
  <si>
    <t>Overhead for the project company including administrative salaries and benefits, rent, utilities, depreciation, insurance, etc.</t>
  </si>
  <si>
    <t>1.2.1.6.4</t>
  </si>
  <si>
    <t xml:space="preserve">               Profit (if private developer)</t>
  </si>
  <si>
    <t>Any margin earned by the developer upon sale of the project at financial close, does not include the cost to a new owner of any stake that a developer might retain in the  project.</t>
  </si>
  <si>
    <t>1.2.1.7</t>
  </si>
  <si>
    <t xml:space="preserve">            Financing and Incentives</t>
  </si>
  <si>
    <t>Fees, closing costs, and staff and consultant efforts to arrange and secure equity, debt financing, and government incentives.</t>
  </si>
  <si>
    <t>1.2.1.7.1</t>
  </si>
  <si>
    <t xml:space="preserve">              Due Diligence </t>
  </si>
  <si>
    <t>Activities performed by potential investors to investigate technical and economic aspects of the project and estimate value prior to executing a financial commitment. Typically conducted by 3rd party technical consultant(s) hired by investor(s).</t>
  </si>
  <si>
    <t>1.2.1.7.2</t>
  </si>
  <si>
    <t xml:space="preserve">              Incentives</t>
  </si>
  <si>
    <t>Efforts performed by the developer to secure and demonstrate qualification for  local, state, and federal incentives.</t>
  </si>
  <si>
    <t>1.2.1.7.3</t>
  </si>
  <si>
    <t xml:space="preserve">              Closing Costs</t>
  </si>
  <si>
    <t>Administrative costs incurred by investors (debt and equity) during the evaluation of the investment.</t>
  </si>
  <si>
    <t>1.2.1.7.4</t>
  </si>
  <si>
    <t xml:space="preserve">              Legal Support</t>
  </si>
  <si>
    <t>Developer's legal support to during negotiations to arrange financing.</t>
  </si>
  <si>
    <t xml:space="preserve">        Engineering and Management</t>
  </si>
  <si>
    <t>Engineering and management activities from financial close through commercial operation date (COD).</t>
  </si>
  <si>
    <t>1.2.2.1</t>
  </si>
  <si>
    <t xml:space="preserve">            Detailed Design and Construction Engineering</t>
  </si>
  <si>
    <t>Detailed design and construction engineering costs.</t>
  </si>
  <si>
    <t>1.2.2.2</t>
  </si>
  <si>
    <t xml:space="preserve">            Procurement Management</t>
  </si>
  <si>
    <t>Bid management, purchasing, negotiations, contract management.</t>
  </si>
  <si>
    <t>1.2.2.3</t>
  </si>
  <si>
    <t xml:space="preserve">            Construction Management</t>
  </si>
  <si>
    <t>Quality control and assurance.</t>
  </si>
  <si>
    <t>1.2.2.3.1</t>
  </si>
  <si>
    <t>Salaries for management and support staff on payroll of project owner and/or construction manager.</t>
  </si>
  <si>
    <t>1.2.2.3.2</t>
  </si>
  <si>
    <t xml:space="preserve">                Sales, General, &amp; Administrative</t>
  </si>
  <si>
    <t>Overhead for the project company  and/or construction manager including administrative salaries and benefits, rent, utilities, depreciation, insurance, etc.</t>
  </si>
  <si>
    <t>1.2.2.3.3</t>
  </si>
  <si>
    <t xml:space="preserve">                Profit </t>
  </si>
  <si>
    <t>Any margin earned by an independent construction management firm.</t>
  </si>
  <si>
    <t>1.2.2.4</t>
  </si>
  <si>
    <t xml:space="preserve">            Project Certification</t>
  </si>
  <si>
    <t>Review by a 3rd party independent verification agent to assure that project is in compliance with design basis as well as technical standards and regulatory requirements. Results in project certificate.</t>
  </si>
  <si>
    <t>1.2.2.5</t>
  </si>
  <si>
    <t xml:space="preserve">            Health, Safety, &amp; Environmental Monitoring</t>
  </si>
  <si>
    <t>Coordination and monitoring to ensure compliance with health, safety, and environmental monitoring requirements during construction.</t>
  </si>
  <si>
    <t>1.2.2.5.1</t>
  </si>
  <si>
    <t xml:space="preserve">                Health and Safety Monitoring</t>
  </si>
  <si>
    <t>Coordination and monitoring to ensure compliance with health and safety requirements during construction.</t>
  </si>
  <si>
    <t>1.2.2.5.2</t>
  </si>
  <si>
    <t xml:space="preserve">                Environmental Monitoring</t>
  </si>
  <si>
    <t>Coordination and monitoring to ensure compliance with environmental requirement during construction.</t>
  </si>
  <si>
    <t xml:space="preserve">        Electrical Infrastructure</t>
  </si>
  <si>
    <t>All electrical infrastructure to collect power from generators and deliver to the grid.</t>
  </si>
  <si>
    <t>1.2.3.1</t>
  </si>
  <si>
    <t xml:space="preserve">            Array Cable System</t>
  </si>
  <si>
    <t>Collects power generated by the marine energy converter(s) and transports to the offshore substation(s).</t>
  </si>
  <si>
    <t>1.2.3.1.1</t>
  </si>
  <si>
    <t xml:space="preserve">                Array Cables</t>
  </si>
  <si>
    <t>High- or medium-voltage cable to connect the marine energy converters (MECs) with offshore substation or export MEC.</t>
  </si>
  <si>
    <t>1.2.3.1.2</t>
  </si>
  <si>
    <t xml:space="preserve">                Protection</t>
  </si>
  <si>
    <t>Equipment and materials used to protect cable from damage (strikes, over-bending, etc.)</t>
  </si>
  <si>
    <t>1.2.3.1.2.1</t>
  </si>
  <si>
    <t xml:space="preserve">    Scour Protection  </t>
  </si>
  <si>
    <t>Rock fill, sand bags, or concrete mattresses to protect from scouring, used where burial is not possible.</t>
  </si>
  <si>
    <t>1.2.3.1.2.2</t>
  </si>
  <si>
    <t xml:space="preserve">    Seabed Protection Mats</t>
  </si>
  <si>
    <t>Concrete, sand bags, polyurethane mats to route cables over existing electric/telecommunications cables.</t>
  </si>
  <si>
    <t>1.2.3.1.2.3</t>
  </si>
  <si>
    <t xml:space="preserve">    Ducting System</t>
  </si>
  <si>
    <t>Protective sheath that can be fitted around cables where burial is not an option.</t>
  </si>
  <si>
    <t>1.2.3.1.2.4</t>
  </si>
  <si>
    <t xml:space="preserve">    Bend Restrictors </t>
  </si>
  <si>
    <t>Prevents the over-bending of static cables during installation and operations.</t>
  </si>
  <si>
    <t>1.2.3.1.2.5</t>
  </si>
  <si>
    <t xml:space="preserve">    Bend Stiffeners</t>
  </si>
  <si>
    <t>Limit bending stresses and maintain acceptable curvature for dynamic cables at hang off point and touch down.</t>
  </si>
  <si>
    <t>1.2.3.1.3</t>
  </si>
  <si>
    <t xml:space="preserve">                Ancillary Equipment</t>
  </si>
  <si>
    <t>Other elements providing necessary functions to the array cable system.</t>
  </si>
  <si>
    <t>1.2.3.1.3.1</t>
  </si>
  <si>
    <t xml:space="preserve">    Termination Kit</t>
  </si>
  <si>
    <t>Necessary components to for connection of array cable to each marine energy converter (MEC) transformer.</t>
  </si>
  <si>
    <t>1.2.3.1.3.2</t>
  </si>
  <si>
    <t xml:space="preserve">    Connectors</t>
  </si>
  <si>
    <t>Equipment to connect individual sections of cable together, in the event of long cable runs or damage.</t>
  </si>
  <si>
    <t>1.2.3.1.3.3</t>
  </si>
  <si>
    <t xml:space="preserve">    Buoyancy Modules</t>
  </si>
  <si>
    <t>Used to manage buoyancy in some dynamic cable configurations and control load transfer.</t>
  </si>
  <si>
    <t>1.2.3.1.3.4</t>
  </si>
  <si>
    <t xml:space="preserve">    Anchorage</t>
  </si>
  <si>
    <t>Used to maintain the station of dynamic cable at touchdown point.</t>
  </si>
  <si>
    <t>1.2.3.1.3.5</t>
  </si>
  <si>
    <t xml:space="preserve">    Messenger Lines &amp; Buoys</t>
  </si>
  <si>
    <t>Ancillary equipment used during the installation of static and dynamic cable systems.</t>
  </si>
  <si>
    <t>1.2.3.1.3.6</t>
  </si>
  <si>
    <t xml:space="preserve">    Array Cable System Commissioning</t>
  </si>
  <si>
    <t> Process of assuring that all array cable systems and components are operational through a predefined series of tests and checks.</t>
  </si>
  <si>
    <t>1.2.3.1.4</t>
  </si>
  <si>
    <t xml:space="preserve">                Array Cable System Transportation</t>
  </si>
  <si>
    <t>Costs of transporting the array cable components from the manufacturing facility to the staging area</t>
  </si>
  <si>
    <t>1.2.3.2</t>
  </si>
  <si>
    <t xml:space="preserve">            Export Cable System</t>
  </si>
  <si>
    <t xml:space="preserve">Export cables and associated infrastructure to connect marine energy converter(s) or offshore substation(s) with onshore electric infrastructure or offshore convertor station(s) if using direct current (DC). </t>
  </si>
  <si>
    <t>1.2.3.2.1</t>
  </si>
  <si>
    <t xml:space="preserve">                Export Cables </t>
  </si>
  <si>
    <t>High- or medium-voltage cable to connect marine energy converter (MEC) or offshore substations with onshore electric infrastructure or offshore convertor station (if DC).</t>
  </si>
  <si>
    <t>1.2.3.2.2</t>
  </si>
  <si>
    <t xml:space="preserve">               Protection</t>
  </si>
  <si>
    <t>1.2.3.2.2.1</t>
  </si>
  <si>
    <t>1.2.3.2.2.2</t>
  </si>
  <si>
    <t>1.2.3.2.2.3</t>
  </si>
  <si>
    <t>1.2.3.2.2.4</t>
  </si>
  <si>
    <t>1.2.3.2.2.5</t>
  </si>
  <si>
    <t>1.2.3.2.3</t>
  </si>
  <si>
    <t>Other elements providing necessary functions to the export cable system.</t>
  </si>
  <si>
    <t>1.2.3.2.3.1</t>
  </si>
  <si>
    <t>Necessary components for connection of cable to substation and to onshore electric infrastructure.</t>
  </si>
  <si>
    <t>1.2.3.2.3.2</t>
  </si>
  <si>
    <t>1.2.3.2.3.3</t>
  </si>
  <si>
    <t>1.2.3.2.3.4</t>
  </si>
  <si>
    <t>1.2.3.2.3.5</t>
  </si>
  <si>
    <t>1.2.3.2.4</t>
  </si>
  <si>
    <t xml:space="preserve">                Export Cable System Transportation</t>
  </si>
  <si>
    <t>Costs of transporting the export cable components from the manufacturing facility to the staging area.</t>
  </si>
  <si>
    <t>1.2.3.3</t>
  </si>
  <si>
    <t xml:space="preserve">            Offshore Substation(s) </t>
  </si>
  <si>
    <t>Electric conversion equipment required to step-up or convert power for export to the onshore grid and support structure,  also onboard work platforms, accommodation, equipment storage, helicopter access, etc.</t>
  </si>
  <si>
    <t>1.2.3.3.1</t>
  </si>
  <si>
    <t xml:space="preserve">                Topside </t>
  </si>
  <si>
    <t>Structure that provides support and climate controlled housing for electrical conversion equipment, also can provide work platforms, accommodation, equipment storage, helicopter access, etc.</t>
  </si>
  <si>
    <t>1.2.3.3.1.1</t>
  </si>
  <si>
    <t xml:space="preserve">    Structure</t>
  </si>
  <si>
    <t>Material, equipment, and labor costs of fabricating structural steel or concrete structure.</t>
  </si>
  <si>
    <t>1.2.3.3.1.2</t>
  </si>
  <si>
    <t xml:space="preserve">    Helicopter Deck</t>
  </si>
  <si>
    <t>Onboard helicopter landing platform.</t>
  </si>
  <si>
    <t>1.2.3.3.1.3</t>
  </si>
  <si>
    <t xml:space="preserve">    Accommodations</t>
  </si>
  <si>
    <t>Refuge, temporary, or permanent accommodations for project personnel.</t>
  </si>
  <si>
    <t>1.2.3.3.1.4</t>
  </si>
  <si>
    <t xml:space="preserve">    Outfitting Steel</t>
  </si>
  <si>
    <t>Additional non-structural elements attached to the primary structure.</t>
  </si>
  <si>
    <t>1.2.3.3.1.5</t>
  </si>
  <si>
    <t xml:space="preserve">    Topside Marine Systems </t>
  </si>
  <si>
    <t>Ancillary systems required for marine operations.</t>
  </si>
  <si>
    <t>1.2.3.3.1.6</t>
  </si>
  <si>
    <t xml:space="preserve">    Substation Topside Integration, Assembly, Test, and Checkout</t>
  </si>
  <si>
    <t>Activities performed by manufacturer to integrate, assemble, test, and checkout (IATC) the Substation Topside before  delivery to customer. Does not include commissioning activities.</t>
  </si>
  <si>
    <t>1.2.3.3.1.7</t>
  </si>
  <si>
    <t xml:space="preserve">    Transportation</t>
  </si>
  <si>
    <t>Costs to transport substation topside from manufacturer to staging port.</t>
  </si>
  <si>
    <t>1.2.3.3.2</t>
  </si>
  <si>
    <t xml:space="preserve">                Substructure &amp; Foundation</t>
  </si>
  <si>
    <t>All elements of the offshore substation below the point of connection with the topside.</t>
  </si>
  <si>
    <t>1.2.3.3.2.1</t>
  </si>
  <si>
    <t xml:space="preserve">    Foundation</t>
  </si>
  <si>
    <t>Main structural interface that transfers the loads into the seabed.</t>
  </si>
  <si>
    <t>1.2.3.3.2.2</t>
  </si>
  <si>
    <t xml:space="preserve">    Substructure </t>
  </si>
  <si>
    <t>Main structure that connects the foundation to the substation topside.</t>
  </si>
  <si>
    <t>1.2.3.3.2.3</t>
  </si>
  <si>
    <t xml:space="preserve">    Substructure Marine Systems</t>
  </si>
  <si>
    <t>Ancillary systems for marine operations, major element is the ballast system for floating offshore substations.</t>
  </si>
  <si>
    <t>1.2.3.3.2.4</t>
  </si>
  <si>
    <t xml:space="preserve">    Scour Protection</t>
  </si>
  <si>
    <t>Rock fill or concrete mattresses to protect substructures from scouring  at point of connection to seafloor.</t>
  </si>
  <si>
    <t>1.2.3.3.2.5</t>
  </si>
  <si>
    <t xml:space="preserve">    Substation Substructure &amp; Foundation Integration, Assembly, Testing, and Checkout</t>
  </si>
  <si>
    <t>Activities performed by manufacturer to integrate, assemble, test, and checkout (IATC) the Substation Substructure &amp; Foundation before delivery to customer. Does not include commissioning activities.</t>
  </si>
  <si>
    <t>1.2.3.3.2.6</t>
  </si>
  <si>
    <t>1.2.3.3.3</t>
  </si>
  <si>
    <t xml:space="preserve">                Electrical Conversion Equipment</t>
  </si>
  <si>
    <t xml:space="preserve">Equipment to step up power from array cable voltage to the export voltage and/or to convert power to DC </t>
  </si>
  <si>
    <t>1.2.3.3.3.1</t>
  </si>
  <si>
    <t xml:space="preserve">    AC Transformers</t>
  </si>
  <si>
    <t>Power convertors that step up generated power from array cable voltage to export voltage</t>
  </si>
  <si>
    <t>1.2.3.3.3.2</t>
  </si>
  <si>
    <t xml:space="preserve">    High Voltage Switchgear </t>
  </si>
  <si>
    <t>Equipment used to control, protect and disconnect the high voltage connection,</t>
  </si>
  <si>
    <t>1.2.3.3.3.3</t>
  </si>
  <si>
    <t xml:space="preserve">    Medium Voltage Switchgear </t>
  </si>
  <si>
    <t>Equipment used to control, protect and disconnect the medium voltage connection</t>
  </si>
  <si>
    <t>1.2.3.3.3.4</t>
  </si>
  <si>
    <t xml:space="preserve">    Shunt Reactors</t>
  </si>
  <si>
    <t>Onboard reactive compensation equipment</t>
  </si>
  <si>
    <t>1.2.3.3.3.5</t>
  </si>
  <si>
    <t xml:space="preserve">    DC Convertor</t>
  </si>
  <si>
    <t>Equipment to convert power from HVAC to HVDC for export to shore</t>
  </si>
  <si>
    <t>1.2.3.3.3.6</t>
  </si>
  <si>
    <t xml:space="preserve">    Filtering System</t>
  </si>
  <si>
    <t>Filters to address harmonics generated by HVDC convertors</t>
  </si>
  <si>
    <t>1.2.3.3.3.7</t>
  </si>
  <si>
    <t xml:space="preserve">    Substation Electrical Conversion Equipment Integration, Assembly, Testing, and Checkout</t>
  </si>
  <si>
    <t>1.2.3.3.3.8</t>
  </si>
  <si>
    <t>Costs of transporting the electrical conversion equipment from the manufacturing facility to the staging area</t>
  </si>
  <si>
    <t>1.2.3.3.4</t>
  </si>
  <si>
    <t xml:space="preserve">                Ancillary Systems</t>
  </si>
  <si>
    <t>Other elements providing necessary functions to offshore substation during operations</t>
  </si>
  <si>
    <t>1.2.3.3.4.1</t>
  </si>
  <si>
    <t xml:space="preserve">    Diesel Generator Back Up</t>
  </si>
  <si>
    <t>Generators to provide power to substation if grid connection is lost</t>
  </si>
  <si>
    <t>1.2.3.3.4.2</t>
  </si>
  <si>
    <t xml:space="preserve">    Fire Protection System</t>
  </si>
  <si>
    <t>Fire alarms and fire response equipment</t>
  </si>
  <si>
    <t>1.2.3.3.4.3</t>
  </si>
  <si>
    <t xml:space="preserve">    Water Tanks</t>
  </si>
  <si>
    <t>Fresh water tanks and pumping equip.</t>
  </si>
  <si>
    <t>1.2.3.3.4.4</t>
  </si>
  <si>
    <t xml:space="preserve">    Fuel Tanks</t>
  </si>
  <si>
    <t>Fuel tanks and pumping equip. for generator and possibly emergency fueling of service/crew transfer vessels</t>
  </si>
  <si>
    <t>1.2.3.3.4.5</t>
  </si>
  <si>
    <t xml:space="preserve">    Control &amp; Communication System </t>
  </si>
  <si>
    <t>Connects the substation with an onshore operations center, provides project operator with information about the status of substation systems and allows remote control of some functions</t>
  </si>
  <si>
    <t>1.2.3.3.4.6</t>
  </si>
  <si>
    <t xml:space="preserve">    Safety and Security Systems</t>
  </si>
  <si>
    <t>Systems including access control, to safeguard personnel from hazards arising from the installation, maintenance, or operation of substation equipment</t>
  </si>
  <si>
    <t>1.2.3.3.4.7</t>
  </si>
  <si>
    <t>Costs of transporting the ancillary systems from the manufacturing facility to the staging area</t>
  </si>
  <si>
    <t>1.2.3.4</t>
  </si>
  <si>
    <t xml:space="preserve">            Onshore Transmission Infrastructure </t>
  </si>
  <si>
    <t>Any onshore transmission or conversion equipment required to connect project to onshore grid.</t>
  </si>
  <si>
    <t>1.2.3.4.1</t>
  </si>
  <si>
    <t xml:space="preserve">                Land Leases</t>
  </si>
  <si>
    <t>Land Lease or Right of Way payments for transmission corridor prior to commercial date of operations.</t>
  </si>
  <si>
    <t>1.2.3.4.2</t>
  </si>
  <si>
    <t xml:space="preserve">                Underground Cable System</t>
  </si>
  <si>
    <t>Any underground cables required for the connection of export cables to the onshore substation.</t>
  </si>
  <si>
    <t>1.2.3.4.2.1</t>
  </si>
  <si>
    <t xml:space="preserve">    Underground Cables </t>
  </si>
  <si>
    <t>Connect export cables to the onshore substation directly or via overhead lines.</t>
  </si>
  <si>
    <t>1.2.3.4.2.2</t>
  </si>
  <si>
    <t xml:space="preserve">    Ancillary equipment</t>
  </si>
  <si>
    <t>Ancillary equipment required for underground cable system including ducts.</t>
  </si>
  <si>
    <t>1.2.3.4.3</t>
  </si>
  <si>
    <t xml:space="preserve">                Self-Supporting Towers with Insulators</t>
  </si>
  <si>
    <t>Structures to support any overhead lines required for the connection of export cables to the onshore substation.</t>
  </si>
  <si>
    <t>1.2.3.4.3.1</t>
  </si>
  <si>
    <t xml:space="preserve">    Foundations</t>
  </si>
  <si>
    <t>Support tower structures, typically reinforced concrete.</t>
  </si>
  <si>
    <t>1.2.3.4.3.2</t>
  </si>
  <si>
    <t xml:space="preserve">    Transmission Towers</t>
  </si>
  <si>
    <t>Structures to support overhead transmission lines.</t>
  </si>
  <si>
    <t>1.2.3.4.3.3</t>
  </si>
  <si>
    <t xml:space="preserve">    Insulators</t>
  </si>
  <si>
    <t>Insulating supports used to attach overhead transmission lines to the towers.</t>
  </si>
  <si>
    <t>1.2.3.4.4</t>
  </si>
  <si>
    <t xml:space="preserve">                Overhead Lines</t>
  </si>
  <si>
    <t>Lines that transmit power and enable communications with the marine energy converter project.</t>
  </si>
  <si>
    <t>1.2.3.4.4.1</t>
  </si>
  <si>
    <t xml:space="preserve">    Conductors</t>
  </si>
  <si>
    <t>Conductors that transmit power between export cable and onshore substation  (three phase system).</t>
  </si>
  <si>
    <t>1.2.3.4.4.2</t>
  </si>
  <si>
    <t xml:space="preserve">    Communications</t>
  </si>
  <si>
    <t>Fiber optic wire routed to the control center, transmits information from data acquisition system (DAS), condition monitoring system (CMS), and allows land-based control of project systems.</t>
  </si>
  <si>
    <t>1.2.3.4.4.3</t>
  </si>
  <si>
    <t xml:space="preserve">    Shield Wire</t>
  </si>
  <si>
    <t>Grounded conductor to protect phase conductors from surges (lightning).</t>
  </si>
  <si>
    <t>1.2.3.4.5</t>
  </si>
  <si>
    <t xml:space="preserve">                Onshore Substations</t>
  </si>
  <si>
    <t>Facility to house electric conversion equipment to transform or convert power from the export voltage to the onshore grid voltage.</t>
  </si>
  <si>
    <t>1.2.3.4.5.1</t>
  </si>
  <si>
    <t xml:space="preserve">    Buildings/Facilities</t>
  </si>
  <si>
    <t>Structures to house electric conversion equipment, climate controlled.</t>
  </si>
  <si>
    <t>1.2.3.4.5.2</t>
  </si>
  <si>
    <t xml:space="preserve">    Civil Infrastructure </t>
  </si>
  <si>
    <t>Improvements to construction site (e.g., roads) necessary for substation construction and operation.</t>
  </si>
  <si>
    <t>1.2.3.4.5.3</t>
  </si>
  <si>
    <t xml:space="preserve">    Electric Conversion Equipment </t>
  </si>
  <si>
    <t>Equipment to transform generated power from export cable voltage to interconnection voltage and/or convert from DC to AC (e.g.,  AC transformers, switchgears, shunt reactors, DC convertors).</t>
  </si>
  <si>
    <t>1.2.3.4.5.4</t>
  </si>
  <si>
    <t xml:space="preserve">    Ancillary Systems</t>
  </si>
  <si>
    <t>Other elements providing necessary functions to substation during operations (e.g.,  metering equipment, Safety and Security Systems, fire protection, gas detection).</t>
  </si>
  <si>
    <t>1.2.3.4.6</t>
  </si>
  <si>
    <t xml:space="preserve">                Onshore Transmission Infrastructure Transportation</t>
  </si>
  <si>
    <t>Costs of transporting the onshore transmission infrastructure components from the manufacturing facility to the staging area.</t>
  </si>
  <si>
    <t xml:space="preserve">        Plant Commissioning</t>
  </si>
  <si>
    <t>Cost incurred by owner or prime contractor to test and commission the integrated power plant.</t>
  </si>
  <si>
    <t xml:space="preserve">        Site Access, Port &amp; Staging</t>
  </si>
  <si>
    <t>Activities and physical aspects of a staging port. Elements needed to support the delivery, storage, handling, and deployment of marine energy converter (MEC) components.</t>
  </si>
  <si>
    <t>1.2.5.1</t>
  </si>
  <si>
    <t xml:space="preserve">            Facilities</t>
  </si>
  <si>
    <t>Port facilities or space leased to support the installation of the project.</t>
  </si>
  <si>
    <t>1.2.5.1.1</t>
  </si>
  <si>
    <t xml:space="preserve">                Laydown Area</t>
  </si>
  <si>
    <t>Leased space at staging port to store marine energy converter (MEC) components and foundations.</t>
  </si>
  <si>
    <t>1.2.5.1.2</t>
  </si>
  <si>
    <t xml:space="preserve">                Assembly Areas</t>
  </si>
  <si>
    <t>Leased space at staging port with high load bearing capacity to perform onshore assembly activities.</t>
  </si>
  <si>
    <t>1.2.5.1.3</t>
  </si>
  <si>
    <t xml:space="preserve">                Utilities</t>
  </si>
  <si>
    <t>Temporary power, restrooms, and water located at Facilities to be used by subcontractors during construction phase.</t>
  </si>
  <si>
    <t>1.2.5.1.4</t>
  </si>
  <si>
    <t xml:space="preserve">                Fabrication Facilities</t>
  </si>
  <si>
    <t>Workshops to support fabrication, construction or assembly of components.</t>
  </si>
  <si>
    <t>1.2.5.2</t>
  </si>
  <si>
    <t xml:space="preserve">            Cranage</t>
  </si>
  <si>
    <t>Cranage fees to use and operate crawler cranes, tower cranes, harbor cranes, self-propelled modular transporters (SPMTs) used for land-based assembly of components and load out onto installation vessels.</t>
  </si>
  <si>
    <t>1.2.5.3</t>
  </si>
  <si>
    <t xml:space="preserve">            Port Improvements</t>
  </si>
  <si>
    <t>Any improvement to existing port infrastructure paid for by project owner (e.g., quayside reinforcement).</t>
  </si>
  <si>
    <t>1.2.5.4</t>
  </si>
  <si>
    <t xml:space="preserve">            Port Fees </t>
  </si>
  <si>
    <t>Fees for vessel access, docking and loading/unloading.</t>
  </si>
  <si>
    <t>1.2.5.4.1</t>
  </si>
  <si>
    <t xml:space="preserve">                Entrance/Exit Fees</t>
  </si>
  <si>
    <t>Charges levied upon entry of vessels into the port, generally calculated on standard formula basis upon Gross Registered Ton (GRT).</t>
  </si>
  <si>
    <t>1.2.5.4.2</t>
  </si>
  <si>
    <t xml:space="preserve">                Quayside Docking Fees</t>
  </si>
  <si>
    <t>Charges levied for the use of a berth either occupied by a vessel or by pre-assembly activities.</t>
  </si>
  <si>
    <t>1.2.5.4.3</t>
  </si>
  <si>
    <t xml:space="preserve">               Wharfage Fees</t>
  </si>
  <si>
    <t>Charges for loading or unloading cargo from vessels, generally calculated by tonnage and equipment requirements for loading/unloading the cargo.</t>
  </si>
  <si>
    <t>1.2.6</t>
  </si>
  <si>
    <t xml:space="preserve">        Assembly &amp; Installation</t>
  </si>
  <si>
    <t>Assembly and installation activities conducted at the staging port and at the project site. Assume financial costs related to warranties, contractor insurance, Selling, General &amp; Administrative (SG&amp;A), profit margin, etc., are loaded in day rates for vessels, labor, and equipment.</t>
  </si>
  <si>
    <t>1.2.6.1</t>
  </si>
  <si>
    <t xml:space="preserve">            Substructures &amp; Foundations</t>
  </si>
  <si>
    <t>Vessel, labor, and equipment costs to complete installation of foundations and substructures.</t>
  </si>
  <si>
    <t>1.2.6.1.1</t>
  </si>
  <si>
    <t xml:space="preserve">                Foundation</t>
  </si>
  <si>
    <t>Vessel, labor and equipment costs to complete foundation installation procedures</t>
  </si>
  <si>
    <t>1.2.6.1.2</t>
  </si>
  <si>
    <t xml:space="preserve">                Substructure </t>
  </si>
  <si>
    <t>Vessel, labor and equipment costs to complete substructure installation procedures</t>
  </si>
  <si>
    <t>1.2.6.1.3</t>
  </si>
  <si>
    <t xml:space="preserve">                Scour Protection  </t>
  </si>
  <si>
    <t>Vessel, labor and equipment costs to complete scour protection installation procedures</t>
  </si>
  <si>
    <t>1.2.6.2</t>
  </si>
  <si>
    <t xml:space="preserve">            Marine Energy Converter Device</t>
  </si>
  <si>
    <t>Vessel, labor, and equipment costs to complete marine energy converter installation procedures for the entire project.</t>
  </si>
  <si>
    <t>1.2.6.2.1</t>
  </si>
  <si>
    <t xml:space="preserve">              Structural Assembly</t>
  </si>
  <si>
    <t>Cost to assemble and install the primary energy capture (e.g., float paddle, turbine, flap, etc.) device and supporting structural components.</t>
  </si>
  <si>
    <t>1.2.6.2.2</t>
  </si>
  <si>
    <t xml:space="preserve">              Power Conversion Chain (PCC)</t>
  </si>
  <si>
    <t>Cost to assemble and install the power conversion chain which is comprised of a drivetrain (converts the energy captured by the device into mechanical power), a generator (converts mechanical power into electrical power), short-term storage, and power electronics.</t>
  </si>
  <si>
    <t>1.2.6.3</t>
  </si>
  <si>
    <t xml:space="preserve">            Electrical Infrastructure</t>
  </si>
  <si>
    <t>Vessel, labor, and equipment costs to install electrical infrastructure.</t>
  </si>
  <si>
    <t>1.2.6.3.1</t>
  </si>
  <si>
    <t>Installation of subsea array cable system.</t>
  </si>
  <si>
    <t>1.2.6.3.1.1</t>
  </si>
  <si>
    <t xml:space="preserve">    Laying</t>
  </si>
  <si>
    <t>Vessel, labor and equipment costs to lay array cables.</t>
  </si>
  <si>
    <t>1.2.6.3.1.2</t>
  </si>
  <si>
    <t xml:space="preserve">    Trenching </t>
  </si>
  <si>
    <t>Vessel, labor and equipment costs to bury array cables.</t>
  </si>
  <si>
    <t>1.2.6.3.1.3</t>
  </si>
  <si>
    <t xml:space="preserve">    Protection</t>
  </si>
  <si>
    <t>Vessel, labor and equipment costs to protect array cables.</t>
  </si>
  <si>
    <t>1.2.6.3.1.4</t>
  </si>
  <si>
    <t xml:space="preserve">    Terminations</t>
  </si>
  <si>
    <t>Vessel, labor and equipment costs to pull array cables through J-Tubes and connect to transformers.</t>
  </si>
  <si>
    <t>1.2.6.3.2</t>
  </si>
  <si>
    <t xml:space="preserve">                Export Cables</t>
  </si>
  <si>
    <t>installation of subsea export cable system.</t>
  </si>
  <si>
    <t>1.2.6.3.2.1</t>
  </si>
  <si>
    <t xml:space="preserve">    Laying/Trenching </t>
  </si>
  <si>
    <t>Vessel, labor and equipment costs to lay and bury export cables.</t>
  </si>
  <si>
    <t>1.2.6.3.2.2</t>
  </si>
  <si>
    <t>Vessel, labor and equipment costs to protect export cables.</t>
  </si>
  <si>
    <t>1.2.6.3.2.3</t>
  </si>
  <si>
    <t>Vessel, labor and equipment costs to pull export cables through J-Tubes and connect to transformers.</t>
  </si>
  <si>
    <t>1.2.6.3.2.4</t>
  </si>
  <si>
    <t xml:space="preserve">    Landfall Operations</t>
  </si>
  <si>
    <t>Vessel, labor and equipment costs to transition export cable from subsea trench to onshore jointing pit.</t>
  </si>
  <si>
    <t>1.2.6.3.3</t>
  </si>
  <si>
    <t xml:space="preserve">                Offshore Substation(s) </t>
  </si>
  <si>
    <t>Costs of installing offshore substations at the project site.</t>
  </si>
  <si>
    <t>1.2.6.3.3.1</t>
  </si>
  <si>
    <t xml:space="preserve">    Substructure</t>
  </si>
  <si>
    <t>Vessel, labor and equipment costs to install substation substructure(s).</t>
  </si>
  <si>
    <t>1.2.6.3.3.2</t>
  </si>
  <si>
    <t xml:space="preserve">    Topside</t>
  </si>
  <si>
    <t>Vessel, labor and equipment costs to install substation topside(s).</t>
  </si>
  <si>
    <t>1.2.6.3.4</t>
  </si>
  <si>
    <t xml:space="preserve">                Offshore Accommodations Platform(s)</t>
  </si>
  <si>
    <t>Costs of installing offshore accommodations platforms at the project site.</t>
  </si>
  <si>
    <t>1.2.6.3.4.1</t>
  </si>
  <si>
    <t>Vessel, labor and equipment costs to install offshore accommodations platform substructure(s).</t>
  </si>
  <si>
    <t>1.2.6.3.4.2</t>
  </si>
  <si>
    <t>Vessel, labor and equipment costs to install offshore accommodations platform topside(s).</t>
  </si>
  <si>
    <t>1.2.6.3.5</t>
  </si>
  <si>
    <t xml:space="preserve">               Onshore Electric Infrastructure </t>
  </si>
  <si>
    <t>Onshore Electric Infrastructure: costs of installing onshore electric infrastructure.</t>
  </si>
  <si>
    <t>1.2.6.3.5.1</t>
  </si>
  <si>
    <t xml:space="preserve">     Underground Cable System</t>
  </si>
  <si>
    <t>Labor and equipment costs to install underground cables onshore.</t>
  </si>
  <si>
    <t>1.2.6.3.5.2</t>
  </si>
  <si>
    <t xml:space="preserve">    Overhead Transmission Lines</t>
  </si>
  <si>
    <t>Labor equipment costs to install overhead transmission lines.</t>
  </si>
  <si>
    <t>1.2.6.3.5.3</t>
  </si>
  <si>
    <t xml:space="preserve">    Onshore Substation</t>
  </si>
  <si>
    <t>Labor and equipment costs to install onshore substation.</t>
  </si>
  <si>
    <t>1.2.7</t>
  </si>
  <si>
    <t xml:space="preserve">        Other Infrastructure</t>
  </si>
  <si>
    <t>Other capital investments made by the project company prior to commercial operation date (COD).</t>
  </si>
  <si>
    <t>1.2.7.1</t>
  </si>
  <si>
    <t xml:space="preserve">            Offshore Accommodations Platform(s)</t>
  </si>
  <si>
    <t>Permanent platform(s) at the project site to house project personnel during operations.</t>
  </si>
  <si>
    <t>1.2.7.2</t>
  </si>
  <si>
    <t xml:space="preserve">            Dedicated O&amp;M Vessel(s)</t>
  </si>
  <si>
    <t>New build vessels owned by the project company that will be used exclusively to support operations at project.</t>
  </si>
  <si>
    <t>1.2.7.3</t>
  </si>
  <si>
    <t xml:space="preserve">            Onshore O&amp;M Facilities </t>
  </si>
  <si>
    <t>Facilities on land, owned by the project company, to support the operation of the project.</t>
  </si>
  <si>
    <t>1.2.7.4</t>
  </si>
  <si>
    <t xml:space="preserve">            O&amp;M Equipment Purchases</t>
  </si>
  <si>
    <t>Other purchases necessary for the operation of the marine energy converter project after commercial operation date (COD). Examples include: safety equipment (e.g., harnesses, floatation devices), equipment to store replacement parts (e.g., climate control for spare electric cables), vehicles to support operations (e.g., fork trucks).</t>
  </si>
  <si>
    <t>1.2.7.5</t>
  </si>
  <si>
    <t xml:space="preserve">            Other Infrastructure Transportation</t>
  </si>
  <si>
    <t>Cost of transporting other infrastructure components from the manufacturing facility to the staging area.</t>
  </si>
  <si>
    <t>1.2.8</t>
  </si>
  <si>
    <t xml:space="preserve">        Substructure &amp; Foundation</t>
  </si>
  <si>
    <t>All elements of the marine energy converter substructure and foundation.</t>
  </si>
  <si>
    <t>1.2.8.1</t>
  </si>
  <si>
    <t xml:space="preserve">            Substructure</t>
  </si>
  <si>
    <t>Main structure that connects the foundation to the marine energy converter.</t>
  </si>
  <si>
    <t>1.2.8.1.1</t>
  </si>
  <si>
    <t xml:space="preserve">                Primary Structure</t>
  </si>
  <si>
    <t>Structural steel or other material.</t>
  </si>
  <si>
    <t>1.2.8.1.2</t>
  </si>
  <si>
    <t xml:space="preserve">                Fasteners</t>
  </si>
  <si>
    <t>Hardware to secure connections between substructure &amp; foundation elements.</t>
  </si>
  <si>
    <t>1.2.8.1.3</t>
  </si>
  <si>
    <t xml:space="preserve">                Grout, Grout Lines, and Seals</t>
  </si>
  <si>
    <t>Grout and ancillary equipment to secure connections between substructure &amp; foundation elements.</t>
  </si>
  <si>
    <t>1.2.8.1.4</t>
  </si>
  <si>
    <t xml:space="preserve">                Marine Coatings</t>
  </si>
  <si>
    <t>Anti-corrosion marine coatings applied to substructure elements.</t>
  </si>
  <si>
    <t>1.2.8.2</t>
  </si>
  <si>
    <t xml:space="preserve">            Foundation</t>
  </si>
  <si>
    <t>Main structural interface that transfers loads into seabed.</t>
  </si>
  <si>
    <t>1.2.8.2.1</t>
  </si>
  <si>
    <t xml:space="preserve">                Bedding Stones</t>
  </si>
  <si>
    <t>Layers of gravel and stone to provide a stable and level surface on which to place anchors.</t>
  </si>
  <si>
    <t>1.2.8.2.2</t>
  </si>
  <si>
    <t xml:space="preserve">                Piles</t>
  </si>
  <si>
    <t>Steel pipes driven into seabed to provide support and transfer loads acting on marine energy system into seabed.</t>
  </si>
  <si>
    <t>1.2.8.2.3</t>
  </si>
  <si>
    <t xml:space="preserve">                Anchors</t>
  </si>
  <si>
    <t>Anchors are installed below mudline and transfer loads into the seabed.</t>
  </si>
  <si>
    <t>1.2.8.2.4</t>
  </si>
  <si>
    <t xml:space="preserve">                Mooring Lines</t>
  </si>
  <si>
    <t>Chain, wire, or synthetic fiber ropes to connect marine energy converter with anchors on the seabed.</t>
  </si>
  <si>
    <t>1.2.8.2.5</t>
  </si>
  <si>
    <t xml:space="preserve">               Connecting Hardware</t>
  </si>
  <si>
    <t>Connectors required to attach the mooring lines to anchors and marine energy converter.</t>
  </si>
  <si>
    <t>1.2.8.2.6</t>
  </si>
  <si>
    <t xml:space="preserve">               Messenger Lines &amp; Buoys</t>
  </si>
  <si>
    <t>Ancillary equipment used during the installation of the mooring system.</t>
  </si>
  <si>
    <t>1.2.8.3</t>
  </si>
  <si>
    <t xml:space="preserve">           Outfitting Steel</t>
  </si>
  <si>
    <t>Additional non-structural elements attached to substructure elements.</t>
  </si>
  <si>
    <t>1.2.8.3.1</t>
  </si>
  <si>
    <t xml:space="preserve">                Vessel Landing </t>
  </si>
  <si>
    <t>Provides interface between maintenance vessels and substructure to enable safe personnel access.</t>
  </si>
  <si>
    <t>1.2.8.3.2</t>
  </si>
  <si>
    <t xml:space="preserve">                Service Platforms and Decks</t>
  </si>
  <si>
    <t>Provides work platform for maintenance activities.</t>
  </si>
  <si>
    <t>1.2.8.3.3</t>
  </si>
  <si>
    <t xml:space="preserve">                Ladders</t>
  </si>
  <si>
    <t>Provides access from the vessel landing to the deck.</t>
  </si>
  <si>
    <t>1.2.8.3.4</t>
  </si>
  <si>
    <t xml:space="preserve">                Railings</t>
  </si>
  <si>
    <t>Encloses the deck to provide a safe working environment for personnel.</t>
  </si>
  <si>
    <t>1.2.8.3.5</t>
  </si>
  <si>
    <t>Anti-corrosion marine coatings applied to any outfitting steel elements.</t>
  </si>
  <si>
    <t>1.2.8.4</t>
  </si>
  <si>
    <t>Ancillary systems for marine operations.</t>
  </si>
  <si>
    <t>1.2.8.4.1</t>
  </si>
  <si>
    <t xml:space="preserve">                Cathodic Protection System</t>
  </si>
  <si>
    <t xml:space="preserve">Active (impressed current) or passive (anodes) cathodic protection system. </t>
  </si>
  <si>
    <t>1.2.8.4.2</t>
  </si>
  <si>
    <t xml:space="preserve">                 Personnel Access System</t>
  </si>
  <si>
    <t>Equipment installed on vessel landing, ladders, and deck to facilitate safe access to the marine energy converter (MEC).</t>
  </si>
  <si>
    <t>1.2.8.4.3</t>
  </si>
  <si>
    <t xml:space="preserve">                 Ballast System</t>
  </si>
  <si>
    <t>1.2.8.4.4</t>
  </si>
  <si>
    <t xml:space="preserve">                  Condition Monitoring </t>
  </si>
  <si>
    <t>Systems to monitor and control substructure systems (e.g., variable ballast).</t>
  </si>
  <si>
    <t>1.2.8.5</t>
  </si>
  <si>
    <t xml:space="preserve">           Scour Protection</t>
  </si>
  <si>
    <t>Rock fill or concrete mattresses to protect substructures from scouring (caused by currents).</t>
  </si>
  <si>
    <t>1.2.8.6</t>
  </si>
  <si>
    <t xml:space="preserve">           Substructure &amp; Foundation Integration, Assembly, Testing, and Checkout</t>
  </si>
  <si>
    <t>Activities performed by manufacturer to integrate, assemble, test, and checkout for the foundation and substructure before  delivery to customer. Does not include commissioning activities.</t>
  </si>
  <si>
    <t>1.2.8.7</t>
  </si>
  <si>
    <t xml:space="preserve">           Substructure &amp; Foundation Transportation</t>
  </si>
  <si>
    <t>Costs of transporting substructure and foundation components from the manufacturing facility to the staging area.</t>
  </si>
  <si>
    <t xml:space="preserve">    Financial Costs</t>
  </si>
  <si>
    <t>Financial expenditures for which the project owner is responsible prior to commercial operation date (COD), related to either payments for financial products, carrying charges on loans, or setting up financial instruments.</t>
  </si>
  <si>
    <t xml:space="preserve">        Project Contingency Budget</t>
  </si>
  <si>
    <t>Liquid financial instrument set up to respond to "known unknown" costs that arise during construction, does not include contingences set by manufactures and contractors as part of supply contract pricing.</t>
  </si>
  <si>
    <t xml:space="preserve">        Insurance During Construction</t>
  </si>
  <si>
    <t>Insurance policies held by owner during construction period, can include construction all risk, marine cargo, commercial general liability, workers compensation, environmental site liability, pollution liability, etc. Does not include insurance held by contractors.</t>
  </si>
  <si>
    <t xml:space="preserve">        Carrying Costs During Construction (Construction Financing Costs)</t>
  </si>
  <si>
    <t>Carrying charges of expenditures on equipment and services incurred before commercial operation date (COD).</t>
  </si>
  <si>
    <t xml:space="preserve">        Reserve Accounts</t>
  </si>
  <si>
    <t>Payments (before commissioning) into reserve accounts. Generally required by either financiers or regulators.</t>
  </si>
  <si>
    <t>1.3.4.1</t>
  </si>
  <si>
    <t xml:space="preserve">            Maintenance Reserve Account</t>
  </si>
  <si>
    <t>Payments (before commissioning) into reserve accounts set up to cover major maintenance expenditures (MRAs), often required by debt service providers.</t>
  </si>
  <si>
    <t>1.3.4.2</t>
  </si>
  <si>
    <t xml:space="preserve">            Debt Service Reserve Account</t>
  </si>
  <si>
    <t>Payments (before commissioning) into reserve accounts set up to cover debt service expenditures (DSRAs), often required by debt service providers.</t>
  </si>
  <si>
    <t>1.3.4.3</t>
  </si>
  <si>
    <t xml:space="preserve">            Decommissioning Reserve Account</t>
  </si>
  <si>
    <t xml:space="preserve">Payments (before commissioning) into reserve accounts to fund project decommissioning obligations (e.g., surety bonds). </t>
  </si>
  <si>
    <t>Operations and Maintenance (O&amp;M) [$/kW/yr]</t>
  </si>
  <si>
    <t>Operational Expenditures (OPEX)</t>
  </si>
  <si>
    <t>Expenditures required to operate the project and maintain availability. These expenditures are generally annualized.</t>
  </si>
  <si>
    <t xml:space="preserve">    Operations</t>
  </si>
  <si>
    <t xml:space="preserve">Operations is defined as non-equipment costs of operations for the project. </t>
  </si>
  <si>
    <t>2.1.1</t>
  </si>
  <si>
    <t xml:space="preserve">        Environmental, Health and Safety Monitoring</t>
  </si>
  <si>
    <t>Coordination and monitoring to ensure compliance with health, safety, and environmental (HSE) requirements during construction.</t>
  </si>
  <si>
    <t>2.1.1.1</t>
  </si>
  <si>
    <t xml:space="preserve">            Health, Safety Monitoring</t>
  </si>
  <si>
    <t>Coordination and monitoring to ensure compliance with health and safety requirements during operations.</t>
  </si>
  <si>
    <t>2.1.1.2</t>
  </si>
  <si>
    <t xml:space="preserve">            Environmental Monitoring</t>
  </si>
  <si>
    <t>Coordination and monitoring to ensure compliance with environmental requirement during operations. Includes post-construction survey activities.</t>
  </si>
  <si>
    <t>2.1.2</t>
  </si>
  <si>
    <t xml:space="preserve">        Annual Leases/Fees/Costs of Doing Business</t>
  </si>
  <si>
    <t>Ongoing payments, including but not limited to: payments to regulatory body for permission to operate at project site (terms defined within lease); payments to Transmissions Systems Operators or Transmission Asset Owners for rights to transport generated power.</t>
  </si>
  <si>
    <t>2.1.2.1</t>
  </si>
  <si>
    <t xml:space="preserve">            Submerged land-lease</t>
  </si>
  <si>
    <t>Payments to the state or federal regulatory authorities for rights to operate marine energy converter project on publically owned seabed or lakebed.</t>
  </si>
  <si>
    <t>2.1.2.2</t>
  </si>
  <si>
    <t xml:space="preserve">            Onshore land-lease</t>
  </si>
  <si>
    <t>Payments to land owners for rights to operate transmission lines, onshore substation, or other facilities.</t>
  </si>
  <si>
    <t>2.1.2.3</t>
  </si>
  <si>
    <t xml:space="preserve">            Transmission Charges/Rights</t>
  </si>
  <si>
    <t>Any payments to Transmissions Systems Operators or Transmission Asset Owners for rights to transport generated power.</t>
  </si>
  <si>
    <t>2.1.2.4</t>
  </si>
  <si>
    <t xml:space="preserve">            Federal Energy Regulatory Commission (FERC) Fees</t>
  </si>
  <si>
    <t>Fees paid to Federal Energy Regulatory Commission (FERC) during operations.</t>
  </si>
  <si>
    <t>2.1.3</t>
  </si>
  <si>
    <t xml:space="preserve">        Insurance</t>
  </si>
  <si>
    <t>Insurance policies held by project company or operations manager during operational period.</t>
  </si>
  <si>
    <t>2.1.4</t>
  </si>
  <si>
    <t xml:space="preserve">        Operations, Management, and General Administration</t>
  </si>
  <si>
    <t>Activities necessary to forecast, dispatch, sell, and manage the production of power from the plant.  Includes both on-site and off-site personnel, software, and equipment to coordinate high voltage equipment, switching, port activities, marine activities, weather forecasting.</t>
  </si>
  <si>
    <t>2.1.4.1</t>
  </si>
  <si>
    <t xml:space="preserve">             Generation Planning and Integration</t>
  </si>
  <si>
    <t>Efforts to forecast, sell, and dispatch power generated by the facility.</t>
  </si>
  <si>
    <t>2.1.4.2</t>
  </si>
  <si>
    <t xml:space="preserve">             Operating Facilities</t>
  </si>
  <si>
    <t>Co-located offices, parts store and quayside facility,  helicopter facilities, etc.</t>
  </si>
  <si>
    <t>2.1.4.3</t>
  </si>
  <si>
    <t xml:space="preserve">             Operating Equipment</t>
  </si>
  <si>
    <t>Lease payments for operating equipment held by the project to support operations (e.g., cranes, fork trucks).</t>
  </si>
  <si>
    <t>2.1.4.4</t>
  </si>
  <si>
    <t xml:space="preserve">            Sales, General, &amp; Administrative</t>
  </si>
  <si>
    <t>Includes financial reporting, public relations, procurement, parts and stock management, Health, Safety, and Environment (HS&amp;E) management, training, subcontracts and general administration.</t>
  </si>
  <si>
    <t>2.1.4.5</t>
  </si>
  <si>
    <t xml:space="preserve">            Marine Energy Converter Power Consumption</t>
  </si>
  <si>
    <t>Charges for power drawn from the grid by the marine hydrokinetic project (e.g., marine energy converter, substation) during operation.</t>
  </si>
  <si>
    <t>2.1.4.6</t>
  </si>
  <si>
    <t xml:space="preserve">            Weather Forecasting</t>
  </si>
  <si>
    <t>Daily 96 hour forecast of metocean conditions used to plan maintenance visits and project power production.</t>
  </si>
  <si>
    <t>2.1.4.7</t>
  </si>
  <si>
    <t xml:space="preserve">            Marine Management</t>
  </si>
  <si>
    <t>Coordination of port equipment, vessels, and personnel to carry out maintenance and inspections of generation and transmission equipment.</t>
  </si>
  <si>
    <t>2.1.4.8</t>
  </si>
  <si>
    <t xml:space="preserve">            Condition Monitoring</t>
  </si>
  <si>
    <t>Monitoring of SCADA data from marine energy converter components to optimize performance and identify component faults.</t>
  </si>
  <si>
    <t>2.1.4.9</t>
  </si>
  <si>
    <t xml:space="preserve">            Operating Margin</t>
  </si>
  <si>
    <t>Any margin earned by an independent operations management company.</t>
  </si>
  <si>
    <t>2.1.4.10</t>
  </si>
  <si>
    <t>Legal support, external consultants, accounting, etc., during operation.</t>
  </si>
  <si>
    <t xml:space="preserve">    Maintenance</t>
  </si>
  <si>
    <t>Vessel, labor, and equipment costs of operations for the project.</t>
  </si>
  <si>
    <t>2.2.1</t>
  </si>
  <si>
    <t xml:space="preserve">        Long Term Service Agreement</t>
  </si>
  <si>
    <t>Annualized cost of a contract, generally between the owner and marine energy converter OEM or Third Party, to maintain the water power project at a guaranteed level of availability for a defined period, will likely replace scheduled and unscheduled maintenance categories below for duration of contract</t>
  </si>
  <si>
    <t>2.2.2</t>
  </si>
  <si>
    <t xml:space="preserve">        Scheduled Maintenance</t>
  </si>
  <si>
    <t>Planned and routine activities to ensure that marine energy converters, substructures, and all related systems are operating correctly, at optimal efficiency, and to minimize unscheduled breakdowns/downtime, includes cost of vessels, labor, equipment, spare parts and consumables. Sometimes referred to as preventative maintenance.</t>
  </si>
  <si>
    <t>2.2.2.1</t>
  </si>
  <si>
    <t xml:space="preserve">            Marine Energy Converter Scheduled Maintenance</t>
  </si>
  <si>
    <t>Planned maintenance activities for marine energy converter systems.</t>
  </si>
  <si>
    <t>2.2.2.1.1</t>
  </si>
  <si>
    <t xml:space="preserve">                Structural Assembly Scheduled Maintenance</t>
  </si>
  <si>
    <t>Planned maintenance activities to the structural assembly.</t>
  </si>
  <si>
    <t>2.2.2.1.2</t>
  </si>
  <si>
    <t xml:space="preserve">                Power Conversion Chain (PCC) Scheduled Maintenance</t>
  </si>
  <si>
    <t>Planned maintenance activities to the power conversion chain.</t>
  </si>
  <si>
    <t>2.2.2.2</t>
  </si>
  <si>
    <t xml:space="preserve">            Balance of System (BOS) Scheduled Maintenance</t>
  </si>
  <si>
    <t>Planned maintenance activities for balance of system.</t>
  </si>
  <si>
    <t>2.2.2.2.1</t>
  </si>
  <si>
    <t xml:space="preserve">                Regular Cable Surveys</t>
  </si>
  <si>
    <t xml:space="preserve">Surveys of array and export cable routes to ensure coverage and determine cable burial depth. </t>
  </si>
  <si>
    <t>2.2.2.2.2</t>
  </si>
  <si>
    <t xml:space="preserve">                Substructure &amp; Foundation Inspections</t>
  </si>
  <si>
    <t xml:space="preserve">Inspections covering above water and under-water aspects of the substructure and foundation as well as the integrity of the cathodic protection system maintenance. </t>
  </si>
  <si>
    <t>2.2.2.2.3</t>
  </si>
  <si>
    <t xml:space="preserve">                Electrical Transforming Equipment Inspection</t>
  </si>
  <si>
    <t>Inspections of switchgears, transformers and back-up power supply.</t>
  </si>
  <si>
    <t>2.2.2.2.4</t>
  </si>
  <si>
    <t xml:space="preserve">               Direct Current (DC) Convertor Inspection</t>
  </si>
  <si>
    <t>Inspection of DC convertor equipment and filtering equipment.</t>
  </si>
  <si>
    <t>2.2.2.2.5</t>
  </si>
  <si>
    <t xml:space="preserve">               Onshore Electric Infrastructure</t>
  </si>
  <si>
    <t>Inspections of switchgear, transformers and any connections.</t>
  </si>
  <si>
    <t>2.2.3</t>
  </si>
  <si>
    <t xml:space="preserve">        Unscheduled Maintenance</t>
  </si>
  <si>
    <t>Interventions and other activities to respond to random failures. Costs include equipment and  vessels, labor, replacement parts, and consumables. Also known as corrective maintenance.</t>
  </si>
  <si>
    <t>2.2.3.1</t>
  </si>
  <si>
    <t xml:space="preserve">            Marine Energy Converter Unscheduled Maintenance</t>
  </si>
  <si>
    <t>Unplanned maintenance activities for marine energy converter systems.</t>
  </si>
  <si>
    <t>2.2.3.1.1</t>
  </si>
  <si>
    <t xml:space="preserve">                Structural Assembly Unscheduled Maintenance</t>
  </si>
  <si>
    <t>Unplanned maintenance activities to the structural assembly.</t>
  </si>
  <si>
    <t>2.2.3.1.2</t>
  </si>
  <si>
    <t xml:space="preserve">                Power Conversion Chain (PCC) Unscheduled Maintenance</t>
  </si>
  <si>
    <t>Unplanned maintenance activities to the power conversion chain.</t>
  </si>
  <si>
    <t>2.2.3.2</t>
  </si>
  <si>
    <t xml:space="preserve">            Balance of System (BOS) Unscheduled Maintenance</t>
  </si>
  <si>
    <t>Unplanned maintenance activities for balance of system.</t>
  </si>
  <si>
    <t>2.2.3.2.1</t>
  </si>
  <si>
    <t>2.2.3.2.2</t>
  </si>
  <si>
    <t>2.2.3.2.3</t>
  </si>
  <si>
    <t>2.2.3.2.4</t>
  </si>
  <si>
    <t>2.2.3.3</t>
  </si>
  <si>
    <t xml:space="preserve">            Unscheduled Maintenance Contingency</t>
  </si>
  <si>
    <t>Liquid financial instrument set up to respond to "known unknown" costs that arise during maintenance.</t>
  </si>
  <si>
    <t>PLEASE SEND COMMENTS OR QUESTIONS about this CBS to:</t>
  </si>
  <si>
    <t>National Renewable Energy Laboratory: Ben Maples (Ben.Maples@nrel.gov, 303-384-7137)</t>
  </si>
  <si>
    <t>Capacity Factor</t>
  </si>
  <si>
    <t>$/kW</t>
  </si>
  <si>
    <t>Is included in FCR rate calc</t>
  </si>
  <si>
    <t>LCoE (c/kWh)</t>
  </si>
  <si>
    <t>FCR</t>
  </si>
  <si>
    <t>$/kW-yr</t>
  </si>
  <si>
    <t>c/kWh</t>
  </si>
  <si>
    <t>Cap Factor</t>
  </si>
  <si>
    <t>Total CoE</t>
  </si>
  <si>
    <t>1. Estimates herein are very preliminary given the absence of good baseline design information</t>
  </si>
  <si>
    <t>2. Cost for the structural content was estimated from the WEC Price assessed ACE value of 5.4m/$M. Although the design has shifted, this should provide a decent baseline.</t>
  </si>
  <si>
    <t xml:space="preserve">3. Cost for all other cost categories were estimated using data from the Reference Model 3. These are very preliminary approximations at this stage in the development process. </t>
  </si>
  <si>
    <t>ACE</t>
  </si>
  <si>
    <t>m/$M</t>
  </si>
  <si>
    <t>Power Density at Reference Site</t>
  </si>
  <si>
    <t>kW/m</t>
  </si>
  <si>
    <t>Avg. Power Capture per $M</t>
  </si>
  <si>
    <t>kW/$M</t>
  </si>
  <si>
    <t>Computing $/kW-avg</t>
  </si>
  <si>
    <t>$/kW avg</t>
  </si>
  <si>
    <t>Computing $/kW-rated</t>
  </si>
  <si>
    <t>$/kW rated</t>
  </si>
  <si>
    <t>4. Converting ACE to $/kW-rated value at reference site</t>
  </si>
  <si>
    <t>5. Estimates assume matured technology (forward looking) with high availability</t>
  </si>
  <si>
    <t>6. Estimates assume installed capacity of &gt; 100MW</t>
  </si>
  <si>
    <t>Estimating Notes</t>
  </si>
  <si>
    <t>Cost Breakdown Structure for Wave Carpet</t>
  </si>
  <si>
    <t>1. this is a baseline LCoE assessment for the Wave Carpet device</t>
  </si>
  <si>
    <t>2. Significant uncertainties in the assessment remain due to the limited design information provided by CalWave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</si>
</sst>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0.000000"/>
    <numFmt numFmtId="166" formatCode="0.0%"/>
    <numFmt numFmtId="167" formatCode="0.0"/>
    <numFmt numFmtId="169" formatCode="_(&quot;$&quot;* #,##0_);_(&quot;$&quot;* \(#,##0\);_(&quot;$&quot;* &quot;-&quot;??_);_(@_)"/>
  </numFmts>
  <fonts count="38" x14ac:knownFonts="1">
    <font>
      <sz val="11"/>
      <color theme="1"/>
      <name val="Calibri"/>
      <family val="2"/>
      <scheme val="minor"/>
    </font>
    <font>
      <b/>
      <u/>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scheme val="minor"/>
    </font>
    <font>
      <sz val="11"/>
      <name val="Calibri"/>
      <family val="2"/>
      <scheme val="minor"/>
    </font>
    <font>
      <u/>
      <sz val="11"/>
      <color theme="10"/>
      <name val="Calibri"/>
      <family val="2"/>
      <scheme val="minor"/>
    </font>
    <font>
      <u/>
      <sz val="10"/>
      <color indexed="12"/>
      <name val="Arial"/>
      <family val="2"/>
    </font>
    <font>
      <sz val="11"/>
      <color rgb="FFFF0000"/>
      <name val="Calibri"/>
      <family val="2"/>
      <scheme val="minor"/>
    </font>
    <font>
      <sz val="11"/>
      <color theme="0"/>
      <name val="Calibri"/>
      <family val="2"/>
      <scheme val="minor"/>
    </font>
    <font>
      <sz val="14"/>
      <color theme="0"/>
      <name val="Calibri"/>
      <family val="2"/>
      <scheme val="minor"/>
    </font>
    <font>
      <sz val="10"/>
      <color theme="1"/>
      <name val="Calibri"/>
      <family val="2"/>
      <scheme val="minor"/>
    </font>
    <font>
      <b/>
      <u/>
      <sz val="16"/>
      <color theme="0"/>
      <name val="Calibri"/>
      <family val="2"/>
      <scheme val="minor"/>
    </font>
    <font>
      <sz val="10"/>
      <color theme="0"/>
      <name val="Calibri"/>
      <family val="2"/>
      <scheme val="minor"/>
    </font>
    <font>
      <i/>
      <sz val="10"/>
      <color theme="2" tint="-0.499984740745262"/>
      <name val="Calibri"/>
      <family val="2"/>
      <scheme val="minor"/>
    </font>
    <font>
      <sz val="12"/>
      <color theme="1"/>
      <name val="Calibri"/>
      <family val="2"/>
      <scheme val="minor"/>
    </font>
    <font>
      <sz val="11"/>
      <color rgb="FF000000"/>
      <name val="Calibri"/>
      <family val="2"/>
      <scheme val="minor"/>
    </font>
    <font>
      <u/>
      <sz val="11"/>
      <color theme="1"/>
      <name val="Calibri"/>
      <family val="2"/>
      <scheme val="minor"/>
    </font>
    <font>
      <sz val="10.5"/>
      <color theme="1"/>
      <name val="Calibri"/>
      <family val="2"/>
      <scheme val="minor"/>
    </font>
    <font>
      <sz val="11"/>
      <color rgb="FF0070C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tint="4.9989318521683403E-2"/>
        <bgColor indexed="64"/>
      </patternFill>
    </fill>
    <fill>
      <patternFill patternType="solid">
        <fgColor theme="6" tint="-0.249977111117893"/>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bgColor rgb="FF000000"/>
      </patternFill>
    </fill>
    <fill>
      <patternFill patternType="solid">
        <fgColor rgb="FFB1A0C7"/>
        <bgColor rgb="FF000000"/>
      </patternFill>
    </fill>
    <fill>
      <patternFill patternType="solid">
        <fgColor theme="7" tint="0.79998168889431442"/>
        <bgColor indexed="64"/>
      </patternFill>
    </fill>
    <fill>
      <patternFill patternType="solid">
        <fgColor theme="6" tint="0.59999389629810485"/>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theme="6" tint="-0.249977111117893"/>
      </left>
      <right/>
      <top style="medium">
        <color theme="6" tint="-0.249977111117893"/>
      </top>
      <bottom/>
      <diagonal/>
    </border>
    <border>
      <left/>
      <right/>
      <top style="medium">
        <color theme="6" tint="-0.249977111117893"/>
      </top>
      <bottom/>
      <diagonal/>
    </border>
    <border>
      <left/>
      <right style="medium">
        <color theme="6" tint="-0.249977111117893"/>
      </right>
      <top style="medium">
        <color theme="6" tint="-0.249977111117893"/>
      </top>
      <bottom/>
      <diagonal/>
    </border>
    <border>
      <left style="medium">
        <color theme="2" tint="-0.499984740745262"/>
      </left>
      <right/>
      <top style="medium">
        <color theme="2" tint="-0.499984740745262"/>
      </top>
      <bottom style="medium">
        <color theme="2" tint="-0.499984740745262"/>
      </bottom>
      <diagonal/>
    </border>
    <border>
      <left/>
      <right/>
      <top style="medium">
        <color theme="2" tint="-0.499984740745262"/>
      </top>
      <bottom style="medium">
        <color theme="2" tint="-0.499984740745262"/>
      </bottom>
      <diagonal/>
    </border>
    <border>
      <left/>
      <right style="medium">
        <color theme="2" tint="-0.499984740745262"/>
      </right>
      <top style="medium">
        <color theme="2" tint="-0.499984740745262"/>
      </top>
      <bottom style="medium">
        <color theme="2" tint="-0.499984740745262"/>
      </bottom>
      <diagonal/>
    </border>
    <border>
      <left/>
      <right/>
      <top style="medium">
        <color theme="2" tint="-0.499984740745262"/>
      </top>
      <bottom style="thin">
        <color indexed="64"/>
      </bottom>
      <diagonal/>
    </border>
    <border>
      <left/>
      <right/>
      <top/>
      <bottom style="medium">
        <color theme="0"/>
      </bottom>
      <diagonal/>
    </border>
    <border>
      <left/>
      <right/>
      <top/>
      <bottom style="thin">
        <color rgb="FFFFFFFF"/>
      </bottom>
      <diagonal/>
    </border>
    <border>
      <left/>
      <right/>
      <top/>
      <bottom style="medium">
        <color rgb="FFFFFFFF"/>
      </bottom>
      <diagonal/>
    </border>
  </borders>
  <cellStyleXfs count="153">
    <xf numFmtId="0" fontId="0" fillId="0" borderId="0"/>
    <xf numFmtId="164" fontId="4" fillId="0" borderId="0">
      <alignment horizontal="left" wrapText="1"/>
    </xf>
    <xf numFmtId="9" fontId="4" fillId="0" borderId="0" applyFont="0" applyFill="0" applyBorder="0" applyAlignment="0" applyProtection="0"/>
    <xf numFmtId="0" fontId="4" fillId="0" borderId="0"/>
    <xf numFmtId="43" fontId="4"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 fillId="0" borderId="0"/>
    <xf numFmtId="0" fontId="5" fillId="23" borderId="7" applyNumberFormat="0" applyFont="0" applyAlignment="0" applyProtection="0"/>
    <xf numFmtId="0" fontId="18" fillId="20" borderId="8" applyNumberFormat="0" applyAlignment="0" applyProtection="0"/>
    <xf numFmtId="9" fontId="4" fillId="0" borderId="0" applyFont="0" applyFill="0" applyBorder="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0" fontId="5" fillId="0" borderId="0"/>
    <xf numFmtId="0" fontId="2" fillId="0" borderId="0"/>
    <xf numFmtId="9" fontId="2" fillId="0" borderId="0" applyFont="0" applyFill="0" applyBorder="0" applyAlignment="0" applyProtection="0"/>
    <xf numFmtId="0" fontId="4" fillId="0" borderId="0"/>
    <xf numFmtId="164" fontId="4" fillId="0" borderId="0">
      <alignment horizontal="left" wrapText="1"/>
    </xf>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4"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4" fontId="2"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4" fillId="0" borderId="0"/>
    <xf numFmtId="0" fontId="4" fillId="0" borderId="0"/>
    <xf numFmtId="0" fontId="4" fillId="0" borderId="0"/>
    <xf numFmtId="0" fontId="4" fillId="0" borderId="0"/>
    <xf numFmtId="166" fontId="4" fillId="0" borderId="0" applyFont="0" applyFill="0" applyBorder="0" applyAlignment="0" applyProtection="0"/>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164" fontId="4" fillId="0" borderId="0">
      <alignment horizontal="left" wrapText="1"/>
    </xf>
    <xf numFmtId="9" fontId="2" fillId="0" borderId="0" applyFont="0" applyFill="0" applyBorder="0" applyAlignment="0" applyProtection="0"/>
    <xf numFmtId="0" fontId="33" fillId="0" borderId="0"/>
    <xf numFmtId="0" fontId="4" fillId="0" borderId="0"/>
  </cellStyleXfs>
  <cellXfs count="99">
    <xf numFmtId="0" fontId="0" fillId="0" borderId="0" xfId="0"/>
    <xf numFmtId="0" fontId="3" fillId="0" borderId="0" xfId="0" applyFont="1"/>
    <xf numFmtId="0" fontId="0" fillId="0" borderId="0" xfId="0" applyFont="1" applyFill="1"/>
    <xf numFmtId="0" fontId="24" fillId="0" borderId="0" xfId="134"/>
    <xf numFmtId="14" fontId="0" fillId="0" borderId="0" xfId="0" applyNumberFormat="1" applyAlignment="1">
      <alignment horizontal="left"/>
    </xf>
    <xf numFmtId="9" fontId="3" fillId="0" borderId="0" xfId="0" applyNumberFormat="1" applyFont="1"/>
    <xf numFmtId="0" fontId="3" fillId="0" borderId="11" xfId="0" applyFont="1" applyBorder="1"/>
    <xf numFmtId="0" fontId="0" fillId="0" borderId="0" xfId="0"/>
    <xf numFmtId="0" fontId="0" fillId="0" borderId="0" xfId="0" applyBorder="1"/>
    <xf numFmtId="0" fontId="0" fillId="0" borderId="0" xfId="0" applyFill="1" applyBorder="1"/>
    <xf numFmtId="0" fontId="0" fillId="0" borderId="10" xfId="0" applyBorder="1"/>
    <xf numFmtId="9" fontId="0" fillId="0" borderId="0" xfId="0" applyNumberFormat="1"/>
    <xf numFmtId="0" fontId="0" fillId="0" borderId="0" xfId="0" applyAlignment="1">
      <alignment horizontal="left"/>
    </xf>
    <xf numFmtId="169" fontId="0" fillId="0" borderId="0" xfId="0" applyNumberFormat="1"/>
    <xf numFmtId="169" fontId="0" fillId="0" borderId="0" xfId="133" applyNumberFormat="1" applyFont="1"/>
    <xf numFmtId="0" fontId="0" fillId="0" borderId="0" xfId="0" applyFont="1" applyFill="1" applyBorder="1"/>
    <xf numFmtId="1" fontId="0" fillId="0" borderId="0" xfId="0" applyNumberFormat="1"/>
    <xf numFmtId="0" fontId="0" fillId="0" borderId="0" xfId="0" applyBorder="1"/>
    <xf numFmtId="0" fontId="0" fillId="0" borderId="0" xfId="0" applyFill="1" applyBorder="1"/>
    <xf numFmtId="0" fontId="3" fillId="0" borderId="0" xfId="0" applyFont="1"/>
    <xf numFmtId="0" fontId="3" fillId="0" borderId="0" xfId="0" applyFont="1" applyAlignment="1">
      <alignment horizontal="left"/>
    </xf>
    <xf numFmtId="0" fontId="0" fillId="0" borderId="0" xfId="0"/>
    <xf numFmtId="169" fontId="3" fillId="0" borderId="0" xfId="0" applyNumberFormat="1" applyFont="1"/>
    <xf numFmtId="0" fontId="3" fillId="0" borderId="0" xfId="0" applyFont="1" applyAlignment="1">
      <alignment horizontal="center"/>
    </xf>
    <xf numFmtId="0" fontId="0" fillId="0" borderId="0" xfId="0" applyAlignment="1">
      <alignment horizontal="center"/>
    </xf>
    <xf numFmtId="0" fontId="0" fillId="25" borderId="0" xfId="0" applyFont="1" applyFill="1" applyAlignment="1">
      <alignment vertical="center" wrapText="1"/>
    </xf>
    <xf numFmtId="0" fontId="28" fillId="25" borderId="0" xfId="0" applyFont="1" applyFill="1" applyAlignment="1">
      <alignment vertical="center"/>
    </xf>
    <xf numFmtId="49" fontId="29" fillId="25" borderId="0" xfId="0" applyNumberFormat="1" applyFont="1" applyFill="1" applyAlignment="1">
      <alignment horizontal="left" vertical="center" wrapText="1"/>
    </xf>
    <xf numFmtId="0" fontId="0" fillId="0" borderId="0" xfId="0" applyFont="1" applyAlignment="1">
      <alignment vertical="center"/>
    </xf>
    <xf numFmtId="49" fontId="30" fillId="26" borderId="12" xfId="0" applyNumberFormat="1" applyFont="1" applyFill="1" applyBorder="1" applyAlignment="1">
      <alignment horizontal="left" vertical="center"/>
    </xf>
    <xf numFmtId="0" fontId="27" fillId="26" borderId="13" xfId="0" applyFont="1" applyFill="1" applyBorder="1" applyAlignment="1">
      <alignment vertical="center"/>
    </xf>
    <xf numFmtId="0" fontId="31" fillId="26" borderId="14" xfId="0" applyFont="1" applyFill="1" applyBorder="1" applyAlignment="1">
      <alignment vertical="center" wrapText="1"/>
    </xf>
    <xf numFmtId="49" fontId="0" fillId="24" borderId="18" xfId="0" applyNumberFormat="1" applyFont="1" applyFill="1" applyBorder="1" applyAlignment="1">
      <alignment horizontal="left" vertical="center" wrapText="1"/>
    </xf>
    <xf numFmtId="0" fontId="3" fillId="0" borderId="0" xfId="0" applyFont="1" applyAlignment="1">
      <alignment horizontal="center" wrapText="1"/>
    </xf>
    <xf numFmtId="0" fontId="29" fillId="0" borderId="0" xfId="0" applyFont="1" applyAlignment="1">
      <alignment vertical="center"/>
    </xf>
    <xf numFmtId="0" fontId="3" fillId="0" borderId="0" xfId="0" applyFont="1" applyFill="1" applyAlignment="1"/>
    <xf numFmtId="0" fontId="3" fillId="0" borderId="0" xfId="0" applyFont="1" applyAlignment="1">
      <alignment horizontal="center" vertical="center"/>
    </xf>
    <xf numFmtId="0" fontId="0" fillId="0" borderId="19" xfId="0" applyBorder="1"/>
    <xf numFmtId="0" fontId="23" fillId="29" borderId="10" xfId="0" applyFont="1" applyFill="1" applyBorder="1" applyAlignment="1">
      <alignment horizontal="center" vertical="center" wrapText="1"/>
    </xf>
    <xf numFmtId="0" fontId="23" fillId="29" borderId="10" xfId="0" applyFont="1" applyFill="1" applyBorder="1" applyAlignment="1">
      <alignment horizontal="left" vertical="center" wrapText="1"/>
    </xf>
    <xf numFmtId="42" fontId="23" fillId="29" borderId="10" xfId="0" applyNumberFormat="1" applyFont="1" applyFill="1" applyBorder="1" applyAlignment="1">
      <alignment horizontal="left" vertical="center" wrapText="1"/>
    </xf>
    <xf numFmtId="0" fontId="29" fillId="0" borderId="0" xfId="0" applyFont="1" applyFill="1" applyAlignment="1">
      <alignment vertical="center"/>
    </xf>
    <xf numFmtId="0" fontId="23" fillId="24" borderId="10" xfId="151" applyFont="1" applyFill="1" applyBorder="1" applyAlignment="1">
      <alignment vertical="center" wrapText="1"/>
    </xf>
    <xf numFmtId="0" fontId="23" fillId="0" borderId="0" xfId="151" applyFont="1" applyFill="1" applyBorder="1" applyAlignment="1">
      <alignment horizontal="left" vertical="center" wrapText="1"/>
    </xf>
    <xf numFmtId="0" fontId="23" fillId="24" borderId="10" xfId="151" applyFont="1" applyFill="1" applyBorder="1" applyAlignment="1">
      <alignment horizontal="center" vertical="center" wrapText="1"/>
    </xf>
    <xf numFmtId="0" fontId="23" fillId="24" borderId="10" xfId="151" applyFont="1" applyFill="1" applyBorder="1" applyAlignment="1">
      <alignment horizontal="left" vertical="center" wrapText="1" indent="5"/>
    </xf>
    <xf numFmtId="0" fontId="23" fillId="24" borderId="10" xfId="151" applyFont="1" applyFill="1" applyBorder="1" applyAlignment="1">
      <alignment horizontal="left" vertical="center" wrapText="1"/>
    </xf>
    <xf numFmtId="0" fontId="23" fillId="0" borderId="0" xfId="151" applyFont="1" applyFill="1" applyBorder="1" applyAlignment="1">
      <alignment vertical="center" wrapText="1"/>
    </xf>
    <xf numFmtId="0" fontId="0" fillId="0" borderId="0" xfId="151" applyFont="1" applyFill="1" applyBorder="1" applyAlignment="1">
      <alignment horizontal="left"/>
    </xf>
    <xf numFmtId="0" fontId="23" fillId="0" borderId="0" xfId="152" applyFont="1" applyFill="1" applyBorder="1" applyAlignment="1">
      <alignment horizontal="left"/>
    </xf>
    <xf numFmtId="0" fontId="23" fillId="0" borderId="0" xfId="152" applyFont="1" applyFill="1" applyBorder="1"/>
    <xf numFmtId="44" fontId="23" fillId="29" borderId="10" xfId="133" applyFont="1" applyFill="1" applyBorder="1" applyAlignment="1">
      <alignment horizontal="left" vertical="center" wrapText="1"/>
    </xf>
    <xf numFmtId="0" fontId="23" fillId="0" borderId="0" xfId="151" applyFont="1" applyFill="1" applyBorder="1" applyAlignment="1">
      <alignment vertical="top" wrapText="1"/>
    </xf>
    <xf numFmtId="0" fontId="0" fillId="0" borderId="0" xfId="0" applyFont="1" applyFill="1" applyBorder="1" applyAlignment="1">
      <alignment horizontal="left" vertical="top" wrapText="1"/>
    </xf>
    <xf numFmtId="0" fontId="34" fillId="0" borderId="0" xfId="151" applyFont="1" applyFill="1" applyBorder="1" applyAlignment="1">
      <alignment vertical="center" wrapText="1"/>
    </xf>
    <xf numFmtId="169" fontId="23" fillId="29" borderId="10" xfId="133" applyNumberFormat="1" applyFont="1" applyFill="1" applyBorder="1" applyAlignment="1">
      <alignment horizontal="left" vertical="center" wrapText="1"/>
    </xf>
    <xf numFmtId="169" fontId="23" fillId="29" borderId="10" xfId="133" applyNumberFormat="1" applyFont="1" applyFill="1" applyBorder="1" applyAlignment="1">
      <alignment horizontal="right" vertical="center" wrapText="1"/>
    </xf>
    <xf numFmtId="0" fontId="23" fillId="30" borderId="20" xfId="0" applyFont="1" applyFill="1" applyBorder="1" applyAlignment="1">
      <alignment horizontal="center" vertical="center" wrapText="1"/>
    </xf>
    <xf numFmtId="0" fontId="23" fillId="30" borderId="20" xfId="0" applyFont="1" applyFill="1" applyBorder="1" applyAlignment="1">
      <alignment horizontal="left" vertical="center" wrapText="1"/>
    </xf>
    <xf numFmtId="0" fontId="23" fillId="30" borderId="0" xfId="0" applyFont="1" applyFill="1" applyBorder="1" applyAlignment="1">
      <alignment horizontal="left" vertical="center" wrapText="1"/>
    </xf>
    <xf numFmtId="169" fontId="23" fillId="29" borderId="10" xfId="0" applyNumberFormat="1" applyFont="1" applyFill="1" applyBorder="1" applyAlignment="1">
      <alignment horizontal="left" vertical="center" wrapText="1"/>
    </xf>
    <xf numFmtId="0" fontId="34" fillId="30" borderId="20" xfId="0" applyFont="1" applyFill="1" applyBorder="1" applyAlignment="1">
      <alignment horizontal="center" vertical="center" wrapText="1"/>
    </xf>
    <xf numFmtId="0" fontId="34" fillId="30" borderId="20" xfId="0" applyFont="1" applyFill="1" applyBorder="1" applyAlignment="1">
      <alignment horizontal="left" vertical="center" wrapText="1"/>
    </xf>
    <xf numFmtId="0" fontId="23" fillId="31" borderId="21" xfId="151" applyFont="1" applyFill="1" applyBorder="1" applyAlignment="1">
      <alignment horizontal="center" vertical="center" wrapText="1"/>
    </xf>
    <xf numFmtId="0" fontId="23" fillId="31" borderId="21" xfId="151" applyFont="1" applyFill="1" applyBorder="1" applyAlignment="1">
      <alignment vertical="center" wrapText="1"/>
    </xf>
    <xf numFmtId="0" fontId="23" fillId="31" borderId="0" xfId="151" applyFont="1" applyFill="1" applyBorder="1" applyAlignment="1">
      <alignment vertical="center" wrapText="1"/>
    </xf>
    <xf numFmtId="0" fontId="23" fillId="31" borderId="0" xfId="151" applyFont="1" applyFill="1" applyBorder="1" applyAlignment="1">
      <alignment horizontal="center" vertical="center" wrapText="1"/>
    </xf>
    <xf numFmtId="0" fontId="1" fillId="32" borderId="0" xfId="0" applyFont="1" applyFill="1" applyBorder="1" applyAlignment="1">
      <alignment vertical="center"/>
    </xf>
    <xf numFmtId="0" fontId="35" fillId="32" borderId="0" xfId="0" applyFont="1" applyFill="1" applyBorder="1" applyAlignment="1">
      <alignment vertical="center" wrapText="1"/>
    </xf>
    <xf numFmtId="49" fontId="29" fillId="32" borderId="0" xfId="0" applyNumberFormat="1" applyFont="1" applyFill="1" applyAlignment="1">
      <alignment horizontal="left" vertical="center" wrapText="1"/>
    </xf>
    <xf numFmtId="0" fontId="29" fillId="32" borderId="0" xfId="0" applyFont="1" applyFill="1" applyAlignment="1">
      <alignment vertical="center"/>
    </xf>
    <xf numFmtId="0" fontId="36" fillId="32" borderId="0" xfId="0" applyFont="1" applyFill="1" applyAlignment="1">
      <alignment vertical="center"/>
    </xf>
    <xf numFmtId="49" fontId="29" fillId="32" borderId="0" xfId="0" applyNumberFormat="1" applyFont="1" applyFill="1" applyAlignment="1">
      <alignment horizontal="left" vertical="center"/>
    </xf>
    <xf numFmtId="0" fontId="0" fillId="0" borderId="0" xfId="0" applyFont="1" applyAlignment="1">
      <alignment vertical="center" wrapText="1"/>
    </xf>
    <xf numFmtId="49" fontId="29" fillId="0" borderId="0" xfId="0" applyNumberFormat="1" applyFont="1" applyAlignment="1">
      <alignment horizontal="left" vertical="center" wrapText="1"/>
    </xf>
    <xf numFmtId="0" fontId="3" fillId="0" borderId="10" xfId="0" applyFont="1" applyBorder="1"/>
    <xf numFmtId="0" fontId="26" fillId="0" borderId="0" xfId="0" applyFont="1" applyAlignment="1">
      <alignment vertical="center"/>
    </xf>
    <xf numFmtId="0" fontId="22" fillId="29" borderId="10" xfId="0" applyFont="1" applyFill="1" applyBorder="1" applyAlignment="1">
      <alignment horizontal="center" vertical="center" wrapText="1"/>
    </xf>
    <xf numFmtId="0" fontId="22" fillId="29" borderId="10" xfId="0" applyFont="1" applyFill="1" applyBorder="1" applyAlignment="1">
      <alignment horizontal="left" vertical="center" wrapText="1"/>
    </xf>
    <xf numFmtId="42" fontId="22" fillId="29" borderId="10" xfId="0" applyNumberFormat="1" applyFont="1" applyFill="1" applyBorder="1" applyAlignment="1">
      <alignment horizontal="left" vertical="center" wrapText="1"/>
    </xf>
    <xf numFmtId="169" fontId="22" fillId="29" borderId="10" xfId="133" applyNumberFormat="1" applyFont="1" applyFill="1" applyBorder="1" applyAlignment="1">
      <alignment horizontal="left" vertical="center" wrapText="1"/>
    </xf>
    <xf numFmtId="169" fontId="22" fillId="29" borderId="10" xfId="0" applyNumberFormat="1" applyFont="1" applyFill="1" applyBorder="1" applyAlignment="1">
      <alignment horizontal="left" vertical="center" wrapText="1"/>
    </xf>
    <xf numFmtId="9" fontId="3" fillId="0" borderId="0" xfId="150" applyFont="1"/>
    <xf numFmtId="167" fontId="3" fillId="0" borderId="0" xfId="0" applyNumberFormat="1" applyFont="1"/>
    <xf numFmtId="9" fontId="3" fillId="0" borderId="10" xfId="150" applyFont="1" applyBorder="1"/>
    <xf numFmtId="167" fontId="3" fillId="0" borderId="10" xfId="0" applyNumberFormat="1" applyFont="1" applyBorder="1"/>
    <xf numFmtId="9" fontId="2" fillId="0" borderId="10" xfId="150" applyFont="1" applyBorder="1"/>
    <xf numFmtId="167" fontId="0" fillId="0" borderId="10" xfId="0" applyNumberFormat="1" applyFont="1" applyBorder="1"/>
    <xf numFmtId="167" fontId="3" fillId="0" borderId="11" xfId="0" applyNumberFormat="1" applyFont="1" applyBorder="1"/>
    <xf numFmtId="0" fontId="37" fillId="0" borderId="0" xfId="0" applyFont="1"/>
    <xf numFmtId="10" fontId="37" fillId="0" borderId="0" xfId="0" applyNumberFormat="1" applyFont="1"/>
    <xf numFmtId="0" fontId="3" fillId="0" borderId="10" xfId="0" applyFont="1" applyBorder="1" applyAlignment="1">
      <alignment horizontal="center" vertical="center"/>
    </xf>
    <xf numFmtId="0" fontId="37" fillId="0" borderId="10" xfId="0" applyFont="1" applyBorder="1"/>
    <xf numFmtId="10" fontId="37" fillId="0" borderId="10" xfId="0" applyNumberFormat="1" applyFont="1" applyBorder="1"/>
    <xf numFmtId="49" fontId="0" fillId="27" borderId="15" xfId="0" applyNumberFormat="1" applyFont="1" applyFill="1" applyBorder="1" applyAlignment="1">
      <alignment horizontal="left" vertical="center" wrapText="1"/>
    </xf>
    <xf numFmtId="49" fontId="0" fillId="27" borderId="16" xfId="0" applyNumberFormat="1" applyFont="1" applyFill="1" applyBorder="1" applyAlignment="1">
      <alignment horizontal="left" vertical="center" wrapText="1"/>
    </xf>
    <xf numFmtId="49" fontId="0" fillId="27" borderId="17" xfId="0" applyNumberFormat="1" applyFont="1" applyFill="1" applyBorder="1" applyAlignment="1">
      <alignment horizontal="left" vertical="center" wrapText="1"/>
    </xf>
    <xf numFmtId="0" fontId="32" fillId="24" borderId="18" xfId="0" applyFont="1" applyFill="1" applyBorder="1" applyAlignment="1">
      <alignment horizontal="left" vertical="center"/>
    </xf>
    <xf numFmtId="0" fontId="3" fillId="28" borderId="0" xfId="0" applyFont="1" applyFill="1" applyAlignment="1">
      <alignment horizontal="center" vertical="center"/>
    </xf>
  </cellXfs>
  <cellStyles count="153">
    <cellStyle name="_x0013_" xfId="152"/>
    <cellStyle name="20% - Accent1 2" xfId="5"/>
    <cellStyle name="20% - Accent1 3" xfId="56"/>
    <cellStyle name="20% - Accent2 2" xfId="6"/>
    <cellStyle name="20% - Accent2 3" xfId="57"/>
    <cellStyle name="20% - Accent3 2" xfId="7"/>
    <cellStyle name="20% - Accent3 3" xfId="58"/>
    <cellStyle name="20% - Accent4 2" xfId="8"/>
    <cellStyle name="20% - Accent4 3" xfId="59"/>
    <cellStyle name="20% - Accent5 2" xfId="9"/>
    <cellStyle name="20% - Accent5 3" xfId="60"/>
    <cellStyle name="20% - Accent6 2" xfId="10"/>
    <cellStyle name="20% - Accent6 3" xfId="61"/>
    <cellStyle name="40% - Accent1 2" xfId="11"/>
    <cellStyle name="40% - Accent1 3" xfId="62"/>
    <cellStyle name="40% - Accent2 2" xfId="12"/>
    <cellStyle name="40% - Accent2 3" xfId="63"/>
    <cellStyle name="40% - Accent3 2" xfId="13"/>
    <cellStyle name="40% - Accent3 3" xfId="64"/>
    <cellStyle name="40% - Accent4 2" xfId="14"/>
    <cellStyle name="40% - Accent4 3" xfId="65"/>
    <cellStyle name="40% - Accent5 2" xfId="15"/>
    <cellStyle name="40% - Accent5 3" xfId="66"/>
    <cellStyle name="40% - Accent6 2" xfId="16"/>
    <cellStyle name="40% - Accent6 3" xfId="67"/>
    <cellStyle name="60% - Accent1 2" xfId="17"/>
    <cellStyle name="60% - Accent1 3" xfId="68"/>
    <cellStyle name="60% - Accent2 2" xfId="18"/>
    <cellStyle name="60% - Accent2 3" xfId="69"/>
    <cellStyle name="60% - Accent3 2" xfId="19"/>
    <cellStyle name="60% - Accent3 3" xfId="70"/>
    <cellStyle name="60% - Accent4 2" xfId="20"/>
    <cellStyle name="60% - Accent4 3" xfId="71"/>
    <cellStyle name="60% - Accent5 2" xfId="21"/>
    <cellStyle name="60% - Accent5 3" xfId="72"/>
    <cellStyle name="60% - Accent6 2" xfId="22"/>
    <cellStyle name="60% - Accent6 3" xfId="73"/>
    <cellStyle name="Accent1 2" xfId="23"/>
    <cellStyle name="Accent1 3" xfId="74"/>
    <cellStyle name="Accent2 2" xfId="24"/>
    <cellStyle name="Accent2 3" xfId="75"/>
    <cellStyle name="Accent3 2" xfId="25"/>
    <cellStyle name="Accent3 3" xfId="76"/>
    <cellStyle name="Accent4 2" xfId="26"/>
    <cellStyle name="Accent4 3" xfId="77"/>
    <cellStyle name="Accent5 2" xfId="27"/>
    <cellStyle name="Accent5 3" xfId="78"/>
    <cellStyle name="Accent6 2" xfId="28"/>
    <cellStyle name="Accent6 3" xfId="79"/>
    <cellStyle name="Bad 2" xfId="29"/>
    <cellStyle name="Bad 3" xfId="80"/>
    <cellStyle name="Calculation 2" xfId="30"/>
    <cellStyle name="Calculation 2 2" xfId="81"/>
    <cellStyle name="Calculation 3" xfId="82"/>
    <cellStyle name="Calculation 3 2" xfId="83"/>
    <cellStyle name="Check Cell 2" xfId="31"/>
    <cellStyle name="Check Cell 3" xfId="84"/>
    <cellStyle name="Comma 2" xfId="4"/>
    <cellStyle name="Comma 2 2" xfId="85"/>
    <cellStyle name="Comma 3" xfId="86"/>
    <cellStyle name="Currency" xfId="133" builtinId="4"/>
    <cellStyle name="Currency 2" xfId="87"/>
    <cellStyle name="Explanatory Text 2" xfId="32"/>
    <cellStyle name="Explanatory Text 3" xfId="88"/>
    <cellStyle name="Good 2" xfId="33"/>
    <cellStyle name="Good 3" xfId="89"/>
    <cellStyle name="Heading 1 2" xfId="34"/>
    <cellStyle name="Heading 1 3" xfId="90"/>
    <cellStyle name="Heading 2 2" xfId="35"/>
    <cellStyle name="Heading 2 3" xfId="91"/>
    <cellStyle name="Heading 3 2" xfId="36"/>
    <cellStyle name="Heading 3 3" xfId="92"/>
    <cellStyle name="Heading 4 2" xfId="37"/>
    <cellStyle name="Heading 4 3" xfId="93"/>
    <cellStyle name="Hyperlink" xfId="134" builtinId="8"/>
    <cellStyle name="Hyperlink 2" xfId="135"/>
    <cellStyle name="Input 2" xfId="38"/>
    <cellStyle name="Input 2 2" xfId="94"/>
    <cellStyle name="Input 3" xfId="95"/>
    <cellStyle name="Input 3 2" xfId="96"/>
    <cellStyle name="Linked Cell 2" xfId="39"/>
    <cellStyle name="Linked Cell 3" xfId="97"/>
    <cellStyle name="Neutral 2" xfId="40"/>
    <cellStyle name="Neutral 3" xfId="98"/>
    <cellStyle name="Normal" xfId="0" builtinId="0"/>
    <cellStyle name="Normal 10" xfId="55"/>
    <cellStyle name="Normal 100" xfId="136"/>
    <cellStyle name="Normal 103" xfId="137"/>
    <cellStyle name="Normal 11" xfId="99"/>
    <cellStyle name="Normal 11 2" xfId="100"/>
    <cellStyle name="Normal 11 3" xfId="101"/>
    <cellStyle name="Normal 12" xfId="102"/>
    <cellStyle name="Normal 13 2 3" xfId="151"/>
    <cellStyle name="Normal 2" xfId="1"/>
    <cellStyle name="Normal 2 2" xfId="54"/>
    <cellStyle name="Normal 2 2 2" xfId="127"/>
    <cellStyle name="Normal 2 2 3" xfId="149"/>
    <cellStyle name="Normal 2 3" xfId="53"/>
    <cellStyle name="Normal 3" xfId="3"/>
    <cellStyle name="Normal 3 2" xfId="103"/>
    <cellStyle name="Normal 4" xfId="41"/>
    <cellStyle name="Normal 4 2" xfId="49"/>
    <cellStyle name="Normal 4 2 2" xfId="104"/>
    <cellStyle name="Normal 4 2 3" xfId="130"/>
    <cellStyle name="Normal 4 3" xfId="105"/>
    <cellStyle name="Normal 4 4" xfId="128"/>
    <cellStyle name="Normal 4_Energy Model" xfId="50"/>
    <cellStyle name="Normal 5" xfId="51"/>
    <cellStyle name="Normal 5 2" xfId="106"/>
    <cellStyle name="Normal 5 3" xfId="131"/>
    <cellStyle name="Normal 6" xfId="107"/>
    <cellStyle name="Normal 6 2" xfId="138"/>
    <cellStyle name="Normal 6 3" xfId="139"/>
    <cellStyle name="Normal 7" xfId="108"/>
    <cellStyle name="Normal 8" xfId="109"/>
    <cellStyle name="Normal 9" xfId="110"/>
    <cellStyle name="Note 2" xfId="42"/>
    <cellStyle name="Note 2 2" xfId="111"/>
    <cellStyle name="Note 3" xfId="112"/>
    <cellStyle name="Note 3 2" xfId="113"/>
    <cellStyle name="Output 2" xfId="43"/>
    <cellStyle name="Output 2 2" xfId="114"/>
    <cellStyle name="Output 3" xfId="115"/>
    <cellStyle name="Output 3 2" xfId="116"/>
    <cellStyle name="Percent" xfId="150" builtinId="5"/>
    <cellStyle name="Percent 2" xfId="2"/>
    <cellStyle name="Percent 2 2" xfId="117"/>
    <cellStyle name="Percent 2 3" xfId="140"/>
    <cellStyle name="Percent 3" xfId="44"/>
    <cellStyle name="Percent 3 2" xfId="118"/>
    <cellStyle name="Percent 4" xfId="45"/>
    <cellStyle name="Percent 4 2" xfId="52"/>
    <cellStyle name="Percent 4 2 2" xfId="119"/>
    <cellStyle name="Percent 4 2 3" xfId="132"/>
    <cellStyle name="Percent 4 3" xfId="120"/>
    <cellStyle name="Percent 4 4" xfId="129"/>
    <cellStyle name="Percent 5" xfId="121"/>
    <cellStyle name="Style 1" xfId="141"/>
    <cellStyle name="Style 1 2" xfId="142"/>
    <cellStyle name="Style 1 2 2" xfId="143"/>
    <cellStyle name="Style 1 3" xfId="144"/>
    <cellStyle name="Style 1 3 2" xfId="145"/>
    <cellStyle name="Style 1 3 3" xfId="146"/>
    <cellStyle name="Style 1 4" xfId="147"/>
    <cellStyle name="Style 1 5" xfId="148"/>
    <cellStyle name="Title 2" xfId="46"/>
    <cellStyle name="Title 3" xfId="122"/>
    <cellStyle name="Total 2" xfId="47"/>
    <cellStyle name="Total 2 2" xfId="123"/>
    <cellStyle name="Total 3" xfId="124"/>
    <cellStyle name="Total 3 2" xfId="125"/>
    <cellStyle name="Warning Text 2" xfId="48"/>
    <cellStyle name="Warning Text 3" xfId="126"/>
  </cellStyles>
  <dxfs count="8">
    <dxf>
      <font>
        <color theme="1"/>
      </font>
      <fill>
        <patternFill patternType="solid">
          <fgColor indexed="64"/>
          <bgColor theme="4" tint="0.59999389629810485"/>
        </patternFill>
      </fill>
    </dxf>
    <dxf>
      <font>
        <color theme="0"/>
      </font>
      <fill>
        <patternFill patternType="solid">
          <fgColor indexed="64"/>
          <bgColor theme="7" tint="-0.499984740745262"/>
        </patternFill>
      </fill>
    </dxf>
    <dxf>
      <font>
        <color theme="0"/>
      </font>
      <fill>
        <patternFill patternType="solid">
          <fgColor indexed="64"/>
          <bgColor theme="6" tint="-0.499984740745262"/>
        </patternFill>
      </fill>
    </dxf>
    <dxf>
      <font>
        <color theme="0"/>
      </font>
      <fill>
        <patternFill patternType="solid">
          <fgColor indexed="64"/>
          <bgColor theme="6" tint="-0.249977111117893"/>
        </patternFill>
      </fill>
    </dxf>
    <dxf>
      <font>
        <color auto="1"/>
      </font>
      <fill>
        <patternFill patternType="solid">
          <fgColor indexed="64"/>
          <bgColor theme="6"/>
        </patternFill>
      </fill>
    </dxf>
    <dxf>
      <font>
        <color auto="1"/>
      </font>
      <fill>
        <patternFill patternType="solid">
          <fgColor indexed="64"/>
          <bgColor theme="6" tint="0.39997558519241921"/>
        </patternFill>
      </fill>
    </dxf>
    <dxf>
      <font>
        <color auto="1"/>
      </font>
      <fill>
        <patternFill patternType="solid">
          <fgColor indexed="64"/>
          <bgColor theme="6" tint="0.59999389629810485"/>
        </patternFill>
      </fill>
    </dxf>
    <dxf>
      <font>
        <color theme="0"/>
      </font>
      <fill>
        <patternFill patternType="solid">
          <fgColor indexed="64"/>
          <bgColor theme="7"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134369</xdr:colOff>
      <xdr:row>12</xdr:row>
      <xdr:rowOff>170089</xdr:rowOff>
    </xdr:from>
    <xdr:to>
      <xdr:col>11</xdr:col>
      <xdr:colOff>335602</xdr:colOff>
      <xdr:row>36</xdr:row>
      <xdr:rowOff>86745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69" y="2646589"/>
          <a:ext cx="6923162" cy="4488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Tidal%20Energy%20Reference%20Model%201\Tidal%20Performanc%20&amp;%20Economic%20Model\3-31-2011%20Final%20Results\Previous%20Work\MCT%20Model%20Short%20MP%2004-29-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ata\Tidal%20Energy%20Reference%20Model%201\Tidal%20Performanc%20&amp;%20Economic%20Model\3-31-2011%20Final%20Results\Previous%20Work\MCT%20Model%20Short%20MP%2004-2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Projects\SnoPUD\Resource%20Measurements\AI_AH_ADCP_new\AI_AH_1_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ata\Projects\SnoPUD\Resource%20Measurements\AI_AH_ADCP_new\AI_AH_1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rko\AppData\Local\Microsoft\Windows\Temporary%20Internet%20Files\Content.Outlook\HQ0EO667\Tidal%20Cost%20JE%204-20-201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Mirko\AppData\Local\Microsoft\Windows\Temporary%20Internet%20Files\Content.Outlook\HQ0EO667\OCT%20Cost%20JE%206-10-2012v3%20(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Jeff%20Epler%2010-31-12\RM3\CBS\Reference%20Model%203%20CBS%20JE%2010-26-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Reporting"/>
      <sheetName val="Energy Model"/>
      <sheetName val="COE Model"/>
      <sheetName val="Cost Functions"/>
    </sheetNames>
    <sheetDataSet>
      <sheetData sheetId="0" refreshError="1">
        <row r="4">
          <cell r="K4">
            <v>55</v>
          </cell>
        </row>
        <row r="6">
          <cell r="K6">
            <v>0.95</v>
          </cell>
        </row>
        <row r="9">
          <cell r="K9">
            <v>9000</v>
          </cell>
        </row>
        <row r="10">
          <cell r="E10">
            <v>17</v>
          </cell>
        </row>
        <row r="11">
          <cell r="E11">
            <v>0.45</v>
          </cell>
          <cell r="K11">
            <v>22750</v>
          </cell>
        </row>
        <row r="12">
          <cell r="E12">
            <v>0.7</v>
          </cell>
        </row>
        <row r="13">
          <cell r="K13">
            <v>0</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AI_AH_ADCP_1_2007"/>
    </sheetNames>
    <sheetDataSet>
      <sheetData sheetId="0">
        <row r="2">
          <cell r="B2">
            <v>1024</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s>
    <sheetDataSet>
      <sheetData sheetId="0">
        <row r="10">
          <cell r="E10">
            <v>31</v>
          </cell>
        </row>
        <row r="11">
          <cell r="E11">
            <v>60</v>
          </cell>
        </row>
      </sheetData>
      <sheetData sheetId="1"/>
      <sheetData sheetId="2" refreshError="1"/>
      <sheetData sheetId="3"/>
      <sheetData sheetId="4"/>
      <sheetData sheetId="5"/>
      <sheetData sheetId="6"/>
      <sheetData sheetId="7"/>
      <sheetData sheetId="8"/>
      <sheetData sheetId="9"/>
      <sheetData sheetId="10"/>
      <sheetData sheetId="11">
        <row r="76">
          <cell r="G76">
            <v>9.0572366426390674E-2</v>
          </cell>
        </row>
      </sheetData>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Graphs"/>
      <sheetName val="CAPEX_S-Curve"/>
      <sheetName val="Report"/>
      <sheetName val="DB"/>
      <sheetName val="Inupt Screen Database"/>
      <sheetName val="Tables"/>
      <sheetName val="CAPEX_MonteCarlo_simulation"/>
      <sheetName val="Econ IO"/>
      <sheetName val="Sensitivity"/>
      <sheetName val="Energy IO"/>
      <sheetName val="Energy Model"/>
      <sheetName val="Non-Utility Model"/>
      <sheetName val="Non-Utility Model no taxes"/>
      <sheetName val="Utility Model"/>
      <sheetName val="Sheet1"/>
    </sheetNames>
    <sheetDataSet>
      <sheetData sheetId="0" refreshError="1">
        <row r="10">
          <cell r="E10">
            <v>1</v>
          </cell>
        </row>
        <row r="11">
          <cell r="E11">
            <v>350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sheetName val="Report Tables"/>
      <sheetName val="Report Graphs"/>
      <sheetName val="Performance &amp; Economics"/>
      <sheetName val="CBS (CoE)"/>
      <sheetName val="CBS ($ per kW)"/>
      <sheetName val="CBS (Total)"/>
      <sheetName val="1.1"/>
      <sheetName val="1.2"/>
      <sheetName val="1.3"/>
      <sheetName val="1.4"/>
      <sheetName val="1.5"/>
      <sheetName val="1.6"/>
      <sheetName val="1.7"/>
      <sheetName val="1.8"/>
      <sheetName val="1.9"/>
      <sheetName val="2.1"/>
      <sheetName val="2.2"/>
      <sheetName val="2.3"/>
      <sheetName val="2.4"/>
      <sheetName val="2.5"/>
      <sheetName val="2.6"/>
    </sheetNames>
    <sheetDataSet>
      <sheetData sheetId="0"/>
      <sheetData sheetId="1"/>
      <sheetData sheetId="2">
        <row r="159">
          <cell r="A159">
            <v>1.5</v>
          </cell>
          <cell r="B159">
            <v>10.390967780483027</v>
          </cell>
          <cell r="C159">
            <v>160.88775532305041</v>
          </cell>
        </row>
        <row r="160">
          <cell r="A160">
            <v>1.7</v>
          </cell>
          <cell r="B160">
            <v>14.407267528007228</v>
          </cell>
          <cell r="C160">
            <v>126.74104631588072</v>
          </cell>
        </row>
        <row r="161">
          <cell r="A161">
            <v>1.9</v>
          </cell>
          <cell r="B161">
            <v>19.262078741899987</v>
          </cell>
          <cell r="C161">
            <v>102.5294361140466</v>
          </cell>
        </row>
        <row r="162">
          <cell r="A162">
            <v>2.1</v>
          </cell>
          <cell r="B162">
            <v>25.014411739257284</v>
          </cell>
          <cell r="C162">
            <v>84.723318178627878</v>
          </cell>
        </row>
        <row r="163">
          <cell r="A163">
            <v>2.2999999999999998</v>
          </cell>
          <cell r="B163">
            <v>31.720897876046362</v>
          </cell>
          <cell r="C163">
            <v>71.236024866119209</v>
          </cell>
        </row>
        <row r="164">
          <cell r="A164">
            <v>2.5</v>
          </cell>
          <cell r="B164">
            <v>39.436100650985487</v>
          </cell>
          <cell r="C164">
            <v>60.768606249673731</v>
          </cell>
        </row>
        <row r="165">
          <cell r="A165">
            <v>2.7</v>
          </cell>
          <cell r="B165">
            <v>48.212762713551648</v>
          </cell>
          <cell r="C165">
            <v>52.477555643556613</v>
          </cell>
        </row>
        <row r="166">
          <cell r="A166">
            <v>2.9</v>
          </cell>
          <cell r="B166">
            <v>58.10200605476895</v>
          </cell>
          <cell r="C166">
            <v>45.795451835493438</v>
          </cell>
        </row>
        <row r="167">
          <cell r="A167">
            <v>3.1</v>
          </cell>
          <cell r="B167">
            <v>69.153497062456466</v>
          </cell>
          <cell r="C167">
            <v>40.329008402648689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irko@re-vision.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zoomScale="70" zoomScaleNormal="70" workbookViewId="0">
      <selection activeCell="N48" sqref="N48"/>
    </sheetView>
  </sheetViews>
  <sheetFormatPr defaultRowHeight="14.5" x14ac:dyDescent="0.35"/>
  <cols>
    <col min="1" max="1" width="3.6328125" customWidth="1"/>
    <col min="2" max="2" width="12.6328125" customWidth="1"/>
    <col min="3" max="3" width="11" customWidth="1"/>
  </cols>
  <sheetData>
    <row r="1" spans="1:4" x14ac:dyDescent="0.35">
      <c r="A1" s="1" t="s">
        <v>907</v>
      </c>
    </row>
    <row r="3" spans="1:4" x14ac:dyDescent="0.35">
      <c r="A3" t="s">
        <v>22</v>
      </c>
      <c r="C3" t="s">
        <v>18</v>
      </c>
    </row>
    <row r="4" spans="1:4" x14ac:dyDescent="0.35">
      <c r="A4" t="s">
        <v>19</v>
      </c>
      <c r="C4" t="s">
        <v>25</v>
      </c>
    </row>
    <row r="5" spans="1:4" x14ac:dyDescent="0.35">
      <c r="A5" t="s">
        <v>20</v>
      </c>
      <c r="C5" s="3" t="s">
        <v>21</v>
      </c>
    </row>
    <row r="6" spans="1:4" x14ac:dyDescent="0.35">
      <c r="A6" t="s">
        <v>23</v>
      </c>
      <c r="C6" s="4">
        <v>42936</v>
      </c>
    </row>
    <row r="8" spans="1:4" s="21" customFormat="1" x14ac:dyDescent="0.35">
      <c r="A8" s="21" t="s">
        <v>26</v>
      </c>
    </row>
    <row r="9" spans="1:4" s="21" customFormat="1" x14ac:dyDescent="0.35">
      <c r="A9" s="21" t="s">
        <v>908</v>
      </c>
    </row>
    <row r="10" spans="1:4" s="7" customFormat="1" x14ac:dyDescent="0.35">
      <c r="A10" s="7" t="s">
        <v>909</v>
      </c>
      <c r="B10" s="9"/>
      <c r="C10" s="8"/>
      <c r="D10" s="8"/>
    </row>
    <row r="11" spans="1:4" s="21" customFormat="1" x14ac:dyDescent="0.35">
      <c r="B11" s="18"/>
      <c r="C11" s="17"/>
      <c r="D11" s="17"/>
    </row>
    <row r="12" spans="1:4" x14ac:dyDescent="0.35">
      <c r="A12" s="19" t="s">
        <v>24</v>
      </c>
    </row>
  </sheetData>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80" zoomScaleNormal="80" workbookViewId="0">
      <selection activeCell="I10" sqref="I10"/>
    </sheetView>
  </sheetViews>
  <sheetFormatPr defaultRowHeight="14.5" x14ac:dyDescent="0.35"/>
  <cols>
    <col min="3" max="3" width="65" customWidth="1"/>
    <col min="4" max="4" width="12.81640625" customWidth="1"/>
    <col min="5" max="5" width="9.36328125" customWidth="1"/>
    <col min="6" max="6" width="12.08984375" bestFit="1" customWidth="1"/>
    <col min="7" max="7" width="9.90625" bestFit="1" customWidth="1"/>
  </cols>
  <sheetData>
    <row r="1" spans="1:8" s="21" customFormat="1" x14ac:dyDescent="0.35">
      <c r="E1" s="92" t="s">
        <v>885</v>
      </c>
      <c r="F1" s="92">
        <v>0.108</v>
      </c>
      <c r="G1" s="92" t="s">
        <v>888</v>
      </c>
      <c r="H1" s="93">
        <v>0.3</v>
      </c>
    </row>
    <row r="2" spans="1:8" s="21" customFormat="1" x14ac:dyDescent="0.35">
      <c r="E2" s="89"/>
      <c r="F2" s="89"/>
      <c r="G2" s="89"/>
      <c r="H2" s="90"/>
    </row>
    <row r="3" spans="1:8" s="21" customFormat="1" x14ac:dyDescent="0.35">
      <c r="A3" s="19"/>
      <c r="B3" s="10"/>
      <c r="C3" s="10"/>
      <c r="D3" s="75" t="s">
        <v>882</v>
      </c>
      <c r="E3" s="75" t="s">
        <v>17</v>
      </c>
      <c r="F3" s="75" t="s">
        <v>884</v>
      </c>
    </row>
    <row r="4" spans="1:8" s="19" customFormat="1" ht="20" customHeight="1" x14ac:dyDescent="0.35">
      <c r="A4" s="20">
        <v>1</v>
      </c>
      <c r="B4" s="77">
        <v>1</v>
      </c>
      <c r="C4" s="78" t="s">
        <v>35</v>
      </c>
      <c r="D4" s="79"/>
      <c r="E4" s="75"/>
      <c r="F4" s="75"/>
    </row>
    <row r="5" spans="1:8" s="19" customFormat="1" ht="20" customHeight="1" x14ac:dyDescent="0.35">
      <c r="A5" s="20">
        <v>1.1000000000000001</v>
      </c>
      <c r="B5" s="77">
        <v>2</v>
      </c>
      <c r="C5" s="78" t="s">
        <v>37</v>
      </c>
      <c r="D5" s="79">
        <f>D6+D7</f>
        <v>3098.5771211515066</v>
      </c>
      <c r="E5" s="84">
        <f>D5/$D$22</f>
        <v>0.48618489403944698</v>
      </c>
      <c r="F5" s="85">
        <f>(D5*$F$1)/($H$1*24*365)*100</f>
        <v>12.733878580074688</v>
      </c>
    </row>
    <row r="6" spans="1:8" ht="20" customHeight="1" x14ac:dyDescent="0.35">
      <c r="A6" s="28" t="s">
        <v>0</v>
      </c>
      <c r="B6" s="38">
        <v>3</v>
      </c>
      <c r="C6" s="39" t="s">
        <v>39</v>
      </c>
      <c r="D6" s="40">
        <f>'DoE CBS'!D10</f>
        <v>1736.1111111111109</v>
      </c>
      <c r="E6" s="86">
        <f t="shared" ref="E6:E21" si="0">D6/$D$22</f>
        <v>0.27240599913891594</v>
      </c>
      <c r="F6" s="87">
        <f t="shared" ref="F6:F21" si="1">(D6*$F$1)/($H$1*24*365)*100</f>
        <v>7.134703196347032</v>
      </c>
    </row>
    <row r="7" spans="1:8" ht="20" customHeight="1" x14ac:dyDescent="0.35">
      <c r="A7" s="28" t="s">
        <v>1</v>
      </c>
      <c r="B7" s="38">
        <v>3</v>
      </c>
      <c r="C7" s="39" t="s">
        <v>79</v>
      </c>
      <c r="D7" s="40">
        <f>'DoE CBS'!D25</f>
        <v>1362.466010040396</v>
      </c>
      <c r="E7" s="86">
        <f t="shared" si="0"/>
        <v>0.21377889490053106</v>
      </c>
      <c r="F7" s="87">
        <f t="shared" si="1"/>
        <v>5.5991753837276557</v>
      </c>
    </row>
    <row r="8" spans="1:8" s="19" customFormat="1" ht="20" customHeight="1" x14ac:dyDescent="0.35">
      <c r="A8" s="20">
        <v>1.2</v>
      </c>
      <c r="B8" s="77">
        <v>2</v>
      </c>
      <c r="C8" s="78" t="s">
        <v>174</v>
      </c>
      <c r="D8" s="79">
        <f>SUM(D9:D16)</f>
        <v>2804.778350269466</v>
      </c>
      <c r="E8" s="84">
        <f t="shared" si="0"/>
        <v>0.44008614654817213</v>
      </c>
      <c r="F8" s="85">
        <f t="shared" si="1"/>
        <v>11.52648637097041</v>
      </c>
    </row>
    <row r="9" spans="1:8" ht="20" customHeight="1" x14ac:dyDescent="0.35">
      <c r="A9" s="21" t="s">
        <v>2</v>
      </c>
      <c r="B9" s="38">
        <v>3</v>
      </c>
      <c r="C9" s="39" t="s">
        <v>176</v>
      </c>
      <c r="D9" s="40">
        <f>'DoE CBS'!D59</f>
        <v>220.22774096385541</v>
      </c>
      <c r="E9" s="86">
        <f t="shared" si="0"/>
        <v>3.4555022101650477E-2</v>
      </c>
      <c r="F9" s="87">
        <f t="shared" si="1"/>
        <v>0.90504551081036477</v>
      </c>
    </row>
    <row r="10" spans="1:8" ht="20" customHeight="1" x14ac:dyDescent="0.35">
      <c r="A10" s="21" t="s">
        <v>3</v>
      </c>
      <c r="B10" s="38">
        <v>3</v>
      </c>
      <c r="C10" s="39" t="s">
        <v>268</v>
      </c>
      <c r="D10" s="40">
        <f>'DoE CBS'!D90</f>
        <v>46.524057040917981</v>
      </c>
      <c r="E10" s="86">
        <f t="shared" si="0"/>
        <v>7.2998969715228571E-3</v>
      </c>
      <c r="F10" s="87">
        <f t="shared" si="1"/>
        <v>0.19119475496267666</v>
      </c>
    </row>
    <row r="11" spans="1:8" ht="20" customHeight="1" x14ac:dyDescent="0.35">
      <c r="A11" s="21" t="s">
        <v>4</v>
      </c>
      <c r="B11" s="38">
        <v>3</v>
      </c>
      <c r="C11" s="39" t="s">
        <v>299</v>
      </c>
      <c r="D11" s="40">
        <f>'DoE CBS'!D101</f>
        <v>553.31325301204822</v>
      </c>
      <c r="E11" s="86">
        <f t="shared" si="0"/>
        <v>8.681808932556527E-2</v>
      </c>
      <c r="F11" s="87">
        <f t="shared" si="1"/>
        <v>2.2738900808714315</v>
      </c>
    </row>
    <row r="12" spans="1:8" ht="20" customHeight="1" x14ac:dyDescent="0.35">
      <c r="A12" s="21" t="s">
        <v>5</v>
      </c>
      <c r="B12" s="38">
        <v>3</v>
      </c>
      <c r="C12" s="39" t="s">
        <v>524</v>
      </c>
      <c r="D12" s="51">
        <f>'DoE CBS'!D185</f>
        <v>0</v>
      </c>
      <c r="E12" s="86">
        <f t="shared" si="0"/>
        <v>0</v>
      </c>
      <c r="F12" s="87">
        <f t="shared" si="1"/>
        <v>0</v>
      </c>
    </row>
    <row r="13" spans="1:8" ht="20" customHeight="1" x14ac:dyDescent="0.35">
      <c r="A13" s="21" t="s">
        <v>6</v>
      </c>
      <c r="B13" s="38">
        <v>3</v>
      </c>
      <c r="C13" s="39" t="s">
        <v>526</v>
      </c>
      <c r="D13" s="51">
        <f>'DoE CBS'!D186</f>
        <v>0</v>
      </c>
      <c r="E13" s="86">
        <f t="shared" si="0"/>
        <v>0</v>
      </c>
      <c r="F13" s="87">
        <f t="shared" si="1"/>
        <v>0</v>
      </c>
    </row>
    <row r="14" spans="1:8" ht="20" customHeight="1" x14ac:dyDescent="0.35">
      <c r="A14" s="21" t="s">
        <v>561</v>
      </c>
      <c r="B14" s="38">
        <v>3</v>
      </c>
      <c r="C14" s="39" t="s">
        <v>562</v>
      </c>
      <c r="D14" s="40">
        <f>'DoE CBS'!D198</f>
        <v>1582.8340558902275</v>
      </c>
      <c r="E14" s="86">
        <f t="shared" si="0"/>
        <v>0.24835593166034703</v>
      </c>
      <c r="F14" s="87">
        <f t="shared" si="1"/>
        <v>6.5047974899598406</v>
      </c>
    </row>
    <row r="15" spans="1:8" ht="20" customHeight="1" x14ac:dyDescent="0.35">
      <c r="A15" s="21" t="s">
        <v>643</v>
      </c>
      <c r="B15" s="38">
        <v>3</v>
      </c>
      <c r="C15" s="39" t="s">
        <v>644</v>
      </c>
      <c r="D15" s="40">
        <f>'DoE CBS'!D227</f>
        <v>233.13253012048193</v>
      </c>
      <c r="E15" s="86">
        <f t="shared" si="0"/>
        <v>3.6579859084369906E-2</v>
      </c>
      <c r="F15" s="87">
        <f t="shared" si="1"/>
        <v>0.95807889090609022</v>
      </c>
    </row>
    <row r="16" spans="1:8" ht="20" customHeight="1" x14ac:dyDescent="0.35">
      <c r="A16" s="21" t="s">
        <v>661</v>
      </c>
      <c r="B16" s="38">
        <v>3</v>
      </c>
      <c r="C16" s="39" t="s">
        <v>662</v>
      </c>
      <c r="D16" s="40">
        <f>'DoE CBS'!D233</f>
        <v>168.74671324193497</v>
      </c>
      <c r="E16" s="86">
        <f t="shared" si="0"/>
        <v>2.6477347404716606E-2</v>
      </c>
      <c r="F16" s="87">
        <f t="shared" si="1"/>
        <v>0.69347964346000679</v>
      </c>
    </row>
    <row r="17" spans="1:6" s="19" customFormat="1" ht="20" customHeight="1" x14ac:dyDescent="0.35">
      <c r="A17" s="20">
        <v>1.3</v>
      </c>
      <c r="B17" s="77">
        <v>2</v>
      </c>
      <c r="C17" s="78" t="s">
        <v>739</v>
      </c>
      <c r="D17" s="80">
        <f>SUM(D18:D21)</f>
        <v>469.89297611327169</v>
      </c>
      <c r="E17" s="84">
        <f t="shared" si="0"/>
        <v>7.3728959412380862E-2</v>
      </c>
      <c r="F17" s="85">
        <f t="shared" si="1"/>
        <v>1.9310670251230349</v>
      </c>
    </row>
    <row r="18" spans="1:6" ht="20" customHeight="1" x14ac:dyDescent="0.35">
      <c r="A18" s="21" t="s">
        <v>7</v>
      </c>
      <c r="B18" s="38">
        <v>3</v>
      </c>
      <c r="C18" s="39" t="s">
        <v>741</v>
      </c>
      <c r="D18" s="56">
        <f>'DoE CBS'!D261</f>
        <v>469.89297611327169</v>
      </c>
      <c r="E18" s="86">
        <f t="shared" si="0"/>
        <v>7.3728959412380862E-2</v>
      </c>
      <c r="F18" s="87">
        <f t="shared" si="1"/>
        <v>1.9310670251230349</v>
      </c>
    </row>
    <row r="19" spans="1:6" ht="20" customHeight="1" x14ac:dyDescent="0.35">
      <c r="A19" s="21" t="s">
        <v>8</v>
      </c>
      <c r="B19" s="38">
        <v>3</v>
      </c>
      <c r="C19" s="39" t="s">
        <v>743</v>
      </c>
      <c r="D19" s="51">
        <v>0</v>
      </c>
      <c r="E19" s="86">
        <f t="shared" si="0"/>
        <v>0</v>
      </c>
      <c r="F19" s="87">
        <f t="shared" si="1"/>
        <v>0</v>
      </c>
    </row>
    <row r="20" spans="1:6" ht="20" customHeight="1" x14ac:dyDescent="0.35">
      <c r="A20" s="21" t="s">
        <v>9</v>
      </c>
      <c r="B20" s="38">
        <v>3</v>
      </c>
      <c r="C20" s="39" t="s">
        <v>745</v>
      </c>
      <c r="D20" s="51">
        <v>0</v>
      </c>
      <c r="E20" s="86">
        <f t="shared" si="0"/>
        <v>0</v>
      </c>
      <c r="F20" s="87">
        <f t="shared" si="1"/>
        <v>0</v>
      </c>
    </row>
    <row r="21" spans="1:6" ht="20" customHeight="1" x14ac:dyDescent="0.35">
      <c r="A21" s="21" t="s">
        <v>10</v>
      </c>
      <c r="B21" s="38">
        <v>3</v>
      </c>
      <c r="C21" s="39" t="s">
        <v>747</v>
      </c>
      <c r="D21" s="51">
        <v>0</v>
      </c>
      <c r="E21" s="86">
        <f t="shared" si="0"/>
        <v>0</v>
      </c>
      <c r="F21" s="87">
        <f t="shared" si="1"/>
        <v>0</v>
      </c>
    </row>
    <row r="22" spans="1:6" ht="20" customHeight="1" x14ac:dyDescent="0.35">
      <c r="A22" s="21"/>
      <c r="B22" s="19" t="s">
        <v>11</v>
      </c>
      <c r="C22" s="19"/>
      <c r="D22" s="22">
        <f>D17+D8+D5</f>
        <v>6373.2484475342444</v>
      </c>
      <c r="E22" s="5"/>
      <c r="F22" s="83">
        <f>F17+F8+F5</f>
        <v>26.191431976168133</v>
      </c>
    </row>
    <row r="23" spans="1:6" s="21" customFormat="1" ht="20" customHeight="1" x14ac:dyDescent="0.35">
      <c r="B23" s="19"/>
      <c r="C23" s="19"/>
      <c r="D23" s="22"/>
      <c r="E23" s="5"/>
      <c r="F23" s="83"/>
    </row>
    <row r="24" spans="1:6" ht="20" customHeight="1" x14ac:dyDescent="0.35">
      <c r="A24" s="36" t="s">
        <v>32</v>
      </c>
      <c r="B24" s="91" t="s">
        <v>33</v>
      </c>
      <c r="C24" s="91" t="s">
        <v>16</v>
      </c>
      <c r="D24" s="91" t="s">
        <v>886</v>
      </c>
      <c r="E24" s="91" t="s">
        <v>17</v>
      </c>
      <c r="F24" s="91" t="s">
        <v>887</v>
      </c>
    </row>
    <row r="25" spans="1:6" s="19" customFormat="1" ht="20" customHeight="1" x14ac:dyDescent="0.35">
      <c r="A25" s="20">
        <v>2</v>
      </c>
      <c r="B25" s="77">
        <v>1</v>
      </c>
      <c r="C25" s="78" t="s">
        <v>759</v>
      </c>
      <c r="D25" s="79"/>
      <c r="E25" s="75"/>
      <c r="F25" s="75"/>
    </row>
    <row r="26" spans="1:6" s="19" customFormat="1" ht="20" customHeight="1" x14ac:dyDescent="0.35">
      <c r="A26" s="20">
        <v>2.1</v>
      </c>
      <c r="B26" s="77">
        <v>2</v>
      </c>
      <c r="C26" s="78" t="s">
        <v>761</v>
      </c>
      <c r="D26" s="79">
        <f>SUM(D27:D30)</f>
        <v>55.925950056603568</v>
      </c>
      <c r="E26" s="84">
        <f>D26/$D$35</f>
        <v>0.22165045069667932</v>
      </c>
      <c r="F26" s="85">
        <f>D26/(24*365*$H$1)*100</f>
        <v>2.1280802913471679</v>
      </c>
    </row>
    <row r="27" spans="1:6" ht="20" customHeight="1" x14ac:dyDescent="0.35">
      <c r="A27" s="21" t="s">
        <v>763</v>
      </c>
      <c r="B27" s="38">
        <v>3</v>
      </c>
      <c r="C27" s="39" t="s">
        <v>764</v>
      </c>
      <c r="D27" s="40">
        <f>'DoE CBS'!D273</f>
        <v>33.765060240963855</v>
      </c>
      <c r="E27" s="86">
        <f t="shared" ref="E27:E34" si="2">D27/$D$35</f>
        <v>0.13382053970715646</v>
      </c>
      <c r="F27" s="87">
        <f t="shared" ref="F27:F34" si="3">D27/(24*365*$H$1)*100</f>
        <v>1.284819643872293</v>
      </c>
    </row>
    <row r="28" spans="1:6" ht="20" customHeight="1" x14ac:dyDescent="0.35">
      <c r="A28" s="21" t="s">
        <v>772</v>
      </c>
      <c r="B28" s="38">
        <v>3</v>
      </c>
      <c r="C28" s="39" t="s">
        <v>773</v>
      </c>
      <c r="D28" s="51">
        <v>0</v>
      </c>
      <c r="E28" s="86">
        <f t="shared" si="2"/>
        <v>0</v>
      </c>
      <c r="F28" s="87">
        <f t="shared" si="3"/>
        <v>0</v>
      </c>
    </row>
    <row r="29" spans="1:6" ht="20" customHeight="1" x14ac:dyDescent="0.35">
      <c r="A29" s="21" t="s">
        <v>787</v>
      </c>
      <c r="B29" s="38">
        <v>3</v>
      </c>
      <c r="C29" s="39" t="s">
        <v>788</v>
      </c>
      <c r="D29" s="40">
        <f>'DoE CBS'!D281</f>
        <v>22.160889815639713</v>
      </c>
      <c r="E29" s="86">
        <f t="shared" si="2"/>
        <v>8.7829910989522877E-2</v>
      </c>
      <c r="F29" s="87">
        <f t="shared" si="3"/>
        <v>0.84326064747487495</v>
      </c>
    </row>
    <row r="30" spans="1:6" ht="20" customHeight="1" x14ac:dyDescent="0.35">
      <c r="A30" s="21" t="s">
        <v>790</v>
      </c>
      <c r="B30" s="38">
        <v>3</v>
      </c>
      <c r="C30" s="39" t="s">
        <v>791</v>
      </c>
      <c r="D30" s="51">
        <f>'DoE CBS'!D282</f>
        <v>0</v>
      </c>
      <c r="E30" s="86">
        <f t="shared" si="2"/>
        <v>0</v>
      </c>
      <c r="F30" s="87">
        <f t="shared" si="3"/>
        <v>0</v>
      </c>
    </row>
    <row r="31" spans="1:6" s="19" customFormat="1" ht="20" customHeight="1" x14ac:dyDescent="0.35">
      <c r="A31" s="20">
        <v>2.2000000000000002</v>
      </c>
      <c r="B31" s="77">
        <v>2</v>
      </c>
      <c r="C31" s="78" t="s">
        <v>822</v>
      </c>
      <c r="D31" s="81">
        <f>SUM(D32:D34)</f>
        <v>196.39002710843374</v>
      </c>
      <c r="E31" s="84">
        <f t="shared" si="2"/>
        <v>0.77834954930332068</v>
      </c>
      <c r="F31" s="85">
        <f t="shared" si="3"/>
        <v>7.472984288753187</v>
      </c>
    </row>
    <row r="32" spans="1:6" ht="20" customHeight="1" x14ac:dyDescent="0.35">
      <c r="A32" s="21" t="s">
        <v>824</v>
      </c>
      <c r="B32" s="38">
        <v>3</v>
      </c>
      <c r="C32" s="39" t="s">
        <v>825</v>
      </c>
      <c r="D32" s="51">
        <f>'DoE CBS'!D294</f>
        <v>0</v>
      </c>
      <c r="E32" s="86">
        <f t="shared" si="2"/>
        <v>0</v>
      </c>
      <c r="F32" s="87">
        <f t="shared" si="3"/>
        <v>0</v>
      </c>
    </row>
    <row r="33" spans="1:6" ht="20" customHeight="1" x14ac:dyDescent="0.35">
      <c r="A33" s="21" t="s">
        <v>827</v>
      </c>
      <c r="B33" s="38">
        <v>3</v>
      </c>
      <c r="C33" s="39" t="s">
        <v>828</v>
      </c>
      <c r="D33" s="55">
        <f>'DoE CBS'!D295</f>
        <v>98.195013554216871</v>
      </c>
      <c r="E33" s="86">
        <f t="shared" si="2"/>
        <v>0.38917477465166034</v>
      </c>
      <c r="F33" s="87">
        <f t="shared" si="3"/>
        <v>3.7364921443765935</v>
      </c>
    </row>
    <row r="34" spans="1:6" ht="20" customHeight="1" x14ac:dyDescent="0.35">
      <c r="A34" s="21" t="s">
        <v>857</v>
      </c>
      <c r="B34" s="38">
        <v>3</v>
      </c>
      <c r="C34" s="39" t="s">
        <v>858</v>
      </c>
      <c r="D34" s="60">
        <f>'DoE CBS'!D305</f>
        <v>98.195013554216871</v>
      </c>
      <c r="E34" s="86">
        <f t="shared" si="2"/>
        <v>0.38917477465166034</v>
      </c>
      <c r="F34" s="87">
        <f t="shared" si="3"/>
        <v>3.7364921443765935</v>
      </c>
    </row>
    <row r="35" spans="1:6" x14ac:dyDescent="0.35">
      <c r="B35" s="19" t="s">
        <v>11</v>
      </c>
      <c r="D35" s="22">
        <f>D31+D26</f>
        <v>252.31597716503731</v>
      </c>
      <c r="E35" s="82">
        <f>D35/$D$35</f>
        <v>1</v>
      </c>
      <c r="F35" s="83">
        <f>F31+F26</f>
        <v>9.6010645801003545</v>
      </c>
    </row>
    <row r="36" spans="1:6" s="21" customFormat="1" x14ac:dyDescent="0.35">
      <c r="B36" s="6" t="s">
        <v>889</v>
      </c>
      <c r="C36" s="6"/>
      <c r="D36" s="6"/>
      <c r="E36" s="6"/>
      <c r="F36" s="88">
        <f>F35+F22</f>
        <v>35.792496556268489</v>
      </c>
    </row>
    <row r="37" spans="1:6" s="21" customFormat="1" x14ac:dyDescent="0.35"/>
  </sheetData>
  <conditionalFormatting sqref="B4:D4">
    <cfRule type="expression" dxfId="7" priority="3">
      <formula>#REF!=1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17"/>
  <sheetViews>
    <sheetView zoomScale="80" zoomScaleNormal="80" zoomScalePageLayoutView="125" workbookViewId="0">
      <selection activeCell="G25" sqref="G25"/>
    </sheetView>
  </sheetViews>
  <sheetFormatPr defaultColWidth="8.81640625" defaultRowHeight="14.5" outlineLevelRow="5" x14ac:dyDescent="0.35"/>
  <cols>
    <col min="1" max="1" width="10.26953125" style="73" customWidth="1"/>
    <col min="2" max="2" width="9.1796875" style="73" customWidth="1"/>
    <col min="3" max="3" width="50.54296875" style="74" customWidth="1"/>
    <col min="4" max="4" width="21.7265625" style="28" customWidth="1"/>
    <col min="5" max="5" width="52.26953125" style="28" customWidth="1"/>
    <col min="6" max="6" width="10" style="28" customWidth="1"/>
    <col min="7" max="7" width="10.453125" style="28" customWidth="1"/>
    <col min="8" max="16384" width="8.81640625" style="28"/>
  </cols>
  <sheetData>
    <row r="1" spans="1:7" ht="22" customHeight="1" thickBot="1" x14ac:dyDescent="0.4">
      <c r="A1" s="25"/>
      <c r="B1" s="26" t="s">
        <v>27</v>
      </c>
      <c r="C1" s="27"/>
      <c r="D1" s="27"/>
      <c r="E1" s="27"/>
    </row>
    <row r="2" spans="1:7" ht="49" customHeight="1" thickBot="1" x14ac:dyDescent="0.4">
      <c r="A2" s="29" t="s">
        <v>28</v>
      </c>
      <c r="B2" s="30"/>
      <c r="C2" s="31"/>
      <c r="D2" s="31"/>
      <c r="E2" s="31"/>
    </row>
    <row r="3" spans="1:7" ht="74.150000000000006" customHeight="1" thickBot="1" x14ac:dyDescent="0.4">
      <c r="A3" s="94" t="s">
        <v>29</v>
      </c>
      <c r="B3" s="95"/>
      <c r="C3" s="95"/>
      <c r="D3" s="95"/>
      <c r="E3" s="96"/>
    </row>
    <row r="4" spans="1:7" ht="18" customHeight="1" x14ac:dyDescent="0.35">
      <c r="A4" s="32"/>
      <c r="B4" s="97" t="s">
        <v>30</v>
      </c>
      <c r="C4" s="97"/>
      <c r="D4" s="97"/>
      <c r="E4" s="97"/>
    </row>
    <row r="5" spans="1:7" s="34" customFormat="1" x14ac:dyDescent="0.35">
      <c r="A5" s="19"/>
      <c r="B5" s="23"/>
      <c r="C5" s="19"/>
      <c r="D5" s="19"/>
      <c r="E5" s="33"/>
      <c r="F5" s="33"/>
      <c r="G5" s="19"/>
    </row>
    <row r="6" spans="1:7" s="34" customFormat="1" x14ac:dyDescent="0.35">
      <c r="A6" s="98" t="s">
        <v>31</v>
      </c>
      <c r="B6" s="98"/>
      <c r="C6" s="98"/>
      <c r="D6" s="98"/>
      <c r="E6" s="98"/>
      <c r="F6" s="35"/>
      <c r="G6" s="35"/>
    </row>
    <row r="7" spans="1:7" s="34" customFormat="1" ht="15" thickBot="1" x14ac:dyDescent="0.4">
      <c r="A7" s="36" t="s">
        <v>32</v>
      </c>
      <c r="B7" s="36" t="s">
        <v>33</v>
      </c>
      <c r="C7" s="36" t="s">
        <v>16</v>
      </c>
      <c r="D7" s="36"/>
      <c r="E7" s="36" t="s">
        <v>34</v>
      </c>
      <c r="F7" s="21"/>
      <c r="G7" s="37"/>
    </row>
    <row r="8" spans="1:7" s="34" customFormat="1" ht="43.5" x14ac:dyDescent="0.35">
      <c r="A8" s="12">
        <v>1</v>
      </c>
      <c r="B8" s="38">
        <v>1</v>
      </c>
      <c r="C8" s="39" t="s">
        <v>35</v>
      </c>
      <c r="D8" s="40">
        <v>6373.2484475342444</v>
      </c>
      <c r="E8" s="39" t="s">
        <v>36</v>
      </c>
    </row>
    <row r="9" spans="1:7" s="34" customFormat="1" ht="29" outlineLevel="1" x14ac:dyDescent="0.35">
      <c r="A9" s="12">
        <v>1.1000000000000001</v>
      </c>
      <c r="B9" s="38">
        <v>2</v>
      </c>
      <c r="C9" s="39" t="s">
        <v>37</v>
      </c>
      <c r="D9" s="40">
        <v>3098.5771211515066</v>
      </c>
      <c r="E9" s="39" t="s">
        <v>38</v>
      </c>
    </row>
    <row r="10" spans="1:7" s="34" customFormat="1" ht="29" outlineLevel="2" collapsed="1" x14ac:dyDescent="0.35">
      <c r="A10" s="28" t="s">
        <v>0</v>
      </c>
      <c r="B10" s="38">
        <v>3</v>
      </c>
      <c r="C10" s="39" t="s">
        <v>39</v>
      </c>
      <c r="D10" s="40">
        <v>1736.1111111111109</v>
      </c>
      <c r="E10" s="39" t="s">
        <v>40</v>
      </c>
    </row>
    <row r="11" spans="1:7" s="34" customFormat="1" hidden="1" outlineLevel="3" x14ac:dyDescent="0.35">
      <c r="A11" s="28" t="s">
        <v>12</v>
      </c>
      <c r="B11" s="38">
        <v>4</v>
      </c>
      <c r="C11" s="39" t="s">
        <v>41</v>
      </c>
      <c r="D11" s="39"/>
      <c r="E11" s="39" t="s">
        <v>42</v>
      </c>
    </row>
    <row r="12" spans="1:7" s="41" customFormat="1" ht="29" hidden="1" outlineLevel="3" x14ac:dyDescent="0.35">
      <c r="A12" s="28" t="s">
        <v>13</v>
      </c>
      <c r="B12" s="38">
        <v>4</v>
      </c>
      <c r="C12" s="39" t="s">
        <v>43</v>
      </c>
      <c r="D12" s="39"/>
      <c r="E12" s="39" t="s">
        <v>44</v>
      </c>
    </row>
    <row r="13" spans="1:7" s="34" customFormat="1" ht="29" hidden="1" outlineLevel="3" collapsed="1" x14ac:dyDescent="0.35">
      <c r="A13" s="28" t="s">
        <v>14</v>
      </c>
      <c r="B13" s="38">
        <v>4</v>
      </c>
      <c r="C13" s="39" t="s">
        <v>45</v>
      </c>
      <c r="D13" s="39"/>
      <c r="E13" s="39" t="s">
        <v>46</v>
      </c>
    </row>
    <row r="14" spans="1:7" s="34" customFormat="1" ht="29" hidden="1" outlineLevel="4" x14ac:dyDescent="0.35">
      <c r="A14" s="28" t="s">
        <v>47</v>
      </c>
      <c r="B14" s="38">
        <v>5</v>
      </c>
      <c r="C14" s="39" t="s">
        <v>48</v>
      </c>
      <c r="D14" s="39"/>
      <c r="E14" s="42" t="s">
        <v>49</v>
      </c>
    </row>
    <row r="15" spans="1:7" ht="29" hidden="1" outlineLevel="4" x14ac:dyDescent="0.35">
      <c r="A15" s="28" t="s">
        <v>50</v>
      </c>
      <c r="B15" s="38">
        <v>5</v>
      </c>
      <c r="C15" s="39" t="s">
        <v>51</v>
      </c>
      <c r="D15" s="39"/>
      <c r="E15" s="42" t="s">
        <v>52</v>
      </c>
    </row>
    <row r="16" spans="1:7" ht="29" hidden="1" outlineLevel="4" x14ac:dyDescent="0.35">
      <c r="A16" s="28" t="s">
        <v>53</v>
      </c>
      <c r="B16" s="38">
        <v>5</v>
      </c>
      <c r="C16" s="39" t="s">
        <v>54</v>
      </c>
      <c r="D16" s="39"/>
      <c r="E16" s="42" t="s">
        <v>55</v>
      </c>
    </row>
    <row r="17" spans="1:5" ht="58" hidden="1" outlineLevel="3" collapsed="1" x14ac:dyDescent="0.35">
      <c r="A17" s="28" t="s">
        <v>15</v>
      </c>
      <c r="B17" s="38">
        <v>4</v>
      </c>
      <c r="C17" s="39" t="s">
        <v>56</v>
      </c>
      <c r="D17" s="39"/>
      <c r="E17" s="39" t="s">
        <v>57</v>
      </c>
    </row>
    <row r="18" spans="1:5" ht="29" hidden="1" outlineLevel="4" x14ac:dyDescent="0.35">
      <c r="A18" s="43" t="s">
        <v>58</v>
      </c>
      <c r="B18" s="44">
        <v>5</v>
      </c>
      <c r="C18" s="42" t="s">
        <v>59</v>
      </c>
      <c r="D18" s="42"/>
      <c r="E18" s="42" t="s">
        <v>60</v>
      </c>
    </row>
    <row r="19" spans="1:5" ht="43.5" hidden="1" outlineLevel="4" x14ac:dyDescent="0.35">
      <c r="A19" s="43" t="s">
        <v>61</v>
      </c>
      <c r="B19" s="44">
        <v>5</v>
      </c>
      <c r="C19" s="42" t="s">
        <v>62</v>
      </c>
      <c r="D19" s="42"/>
      <c r="E19" s="42" t="s">
        <v>63</v>
      </c>
    </row>
    <row r="20" spans="1:5" ht="29" hidden="1" outlineLevel="4" x14ac:dyDescent="0.35">
      <c r="A20" s="43" t="s">
        <v>64</v>
      </c>
      <c r="B20" s="44">
        <v>5</v>
      </c>
      <c r="C20" s="42" t="s">
        <v>65</v>
      </c>
      <c r="D20" s="42"/>
      <c r="E20" s="42" t="s">
        <v>66</v>
      </c>
    </row>
    <row r="21" spans="1:5" hidden="1" outlineLevel="4" x14ac:dyDescent="0.35">
      <c r="A21" s="43" t="s">
        <v>67</v>
      </c>
      <c r="B21" s="44">
        <v>5</v>
      </c>
      <c r="C21" s="42" t="s">
        <v>68</v>
      </c>
      <c r="D21" s="42"/>
      <c r="E21" s="42" t="s">
        <v>69</v>
      </c>
    </row>
    <row r="22" spans="1:5" ht="43.5" hidden="1" outlineLevel="4" x14ac:dyDescent="0.35">
      <c r="A22" s="43" t="s">
        <v>70</v>
      </c>
      <c r="B22" s="44">
        <v>5</v>
      </c>
      <c r="C22" s="42" t="s">
        <v>71</v>
      </c>
      <c r="D22" s="42"/>
      <c r="E22" s="42" t="s">
        <v>72</v>
      </c>
    </row>
    <row r="23" spans="1:5" hidden="1" outlineLevel="3" x14ac:dyDescent="0.35">
      <c r="A23" s="28" t="s">
        <v>73</v>
      </c>
      <c r="B23" s="38">
        <v>4</v>
      </c>
      <c r="C23" s="39" t="s">
        <v>74</v>
      </c>
      <c r="D23" s="39"/>
      <c r="E23" s="39" t="s">
        <v>75</v>
      </c>
    </row>
    <row r="24" spans="1:5" ht="43.5" hidden="1" outlineLevel="3" x14ac:dyDescent="0.35">
      <c r="A24" s="28" t="s">
        <v>76</v>
      </c>
      <c r="B24" s="38">
        <v>4</v>
      </c>
      <c r="C24" s="39" t="s">
        <v>77</v>
      </c>
      <c r="D24" s="39"/>
      <c r="E24" s="39" t="s">
        <v>78</v>
      </c>
    </row>
    <row r="25" spans="1:5" ht="58" outlineLevel="2" collapsed="1" x14ac:dyDescent="0.35">
      <c r="A25" s="28" t="s">
        <v>1</v>
      </c>
      <c r="B25" s="38">
        <v>3</v>
      </c>
      <c r="C25" s="39" t="s">
        <v>79</v>
      </c>
      <c r="D25" s="40">
        <v>1362.466010040396</v>
      </c>
      <c r="E25" s="39" t="s">
        <v>80</v>
      </c>
    </row>
    <row r="26" spans="1:5" hidden="1" outlineLevel="3" x14ac:dyDescent="0.35">
      <c r="A26" s="28" t="s">
        <v>81</v>
      </c>
      <c r="B26" s="38">
        <v>4</v>
      </c>
      <c r="C26" s="39" t="s">
        <v>82</v>
      </c>
      <c r="D26" s="39"/>
      <c r="E26" s="39" t="s">
        <v>83</v>
      </c>
    </row>
    <row r="27" spans="1:5" ht="29" hidden="1" outlineLevel="3" x14ac:dyDescent="0.35">
      <c r="A27" s="28" t="s">
        <v>84</v>
      </c>
      <c r="B27" s="38">
        <v>4</v>
      </c>
      <c r="C27" s="39" t="s">
        <v>85</v>
      </c>
      <c r="D27" s="39"/>
      <c r="E27" s="39" t="s">
        <v>86</v>
      </c>
    </row>
    <row r="28" spans="1:5" ht="43.5" hidden="1" outlineLevel="4" collapsed="1" x14ac:dyDescent="0.35">
      <c r="A28" s="28" t="s">
        <v>87</v>
      </c>
      <c r="B28" s="44">
        <v>5</v>
      </c>
      <c r="C28" s="42" t="s">
        <v>88</v>
      </c>
      <c r="D28" s="42"/>
      <c r="E28" s="42" t="s">
        <v>89</v>
      </c>
    </row>
    <row r="29" spans="1:5" ht="29" hidden="1" outlineLevel="5" x14ac:dyDescent="0.35">
      <c r="A29" s="43" t="s">
        <v>90</v>
      </c>
      <c r="B29" s="44">
        <v>6</v>
      </c>
      <c r="C29" s="45" t="s">
        <v>91</v>
      </c>
      <c r="D29" s="45"/>
      <c r="E29" s="46" t="s">
        <v>92</v>
      </c>
    </row>
    <row r="30" spans="1:5" hidden="1" outlineLevel="5" x14ac:dyDescent="0.35">
      <c r="A30" s="43" t="s">
        <v>93</v>
      </c>
      <c r="B30" s="44">
        <v>6</v>
      </c>
      <c r="C30" s="45" t="s">
        <v>94</v>
      </c>
      <c r="D30" s="45"/>
      <c r="E30" s="46" t="s">
        <v>95</v>
      </c>
    </row>
    <row r="31" spans="1:5" hidden="1" outlineLevel="5" x14ac:dyDescent="0.35">
      <c r="A31" s="43" t="s">
        <v>96</v>
      </c>
      <c r="B31" s="44">
        <v>6</v>
      </c>
      <c r="C31" s="45" t="s">
        <v>97</v>
      </c>
      <c r="D31" s="45"/>
      <c r="E31" s="46" t="s">
        <v>98</v>
      </c>
    </row>
    <row r="32" spans="1:5" ht="29" hidden="1" outlineLevel="5" x14ac:dyDescent="0.35">
      <c r="A32" s="43" t="s">
        <v>99</v>
      </c>
      <c r="B32" s="44">
        <v>6</v>
      </c>
      <c r="C32" s="45" t="s">
        <v>100</v>
      </c>
      <c r="D32" s="45"/>
      <c r="E32" s="46" t="s">
        <v>101</v>
      </c>
    </row>
    <row r="33" spans="1:5" ht="29" hidden="1" outlineLevel="5" x14ac:dyDescent="0.35">
      <c r="A33" s="43" t="s">
        <v>102</v>
      </c>
      <c r="B33" s="44">
        <v>6</v>
      </c>
      <c r="C33" s="45" t="s">
        <v>103</v>
      </c>
      <c r="D33" s="45"/>
      <c r="E33" s="46" t="s">
        <v>104</v>
      </c>
    </row>
    <row r="34" spans="1:5" hidden="1" outlineLevel="5" x14ac:dyDescent="0.35">
      <c r="A34" s="43" t="s">
        <v>105</v>
      </c>
      <c r="B34" s="44">
        <v>6</v>
      </c>
      <c r="C34" s="45" t="s">
        <v>106</v>
      </c>
      <c r="D34" s="45"/>
      <c r="E34" s="46" t="s">
        <v>107</v>
      </c>
    </row>
    <row r="35" spans="1:5" ht="29" hidden="1" outlineLevel="3" x14ac:dyDescent="0.35">
      <c r="A35" s="28" t="s">
        <v>108</v>
      </c>
      <c r="B35" s="38">
        <v>4</v>
      </c>
      <c r="C35" s="39" t="s">
        <v>109</v>
      </c>
      <c r="D35" s="39"/>
      <c r="E35" s="39" t="s">
        <v>110</v>
      </c>
    </row>
    <row r="36" spans="1:5" hidden="1" outlineLevel="4" x14ac:dyDescent="0.35">
      <c r="A36" s="28" t="s">
        <v>111</v>
      </c>
      <c r="B36" s="44">
        <v>5</v>
      </c>
      <c r="C36" s="42" t="s">
        <v>112</v>
      </c>
      <c r="D36" s="42"/>
      <c r="E36" s="42" t="s">
        <v>113</v>
      </c>
    </row>
    <row r="37" spans="1:5" hidden="1" outlineLevel="4" x14ac:dyDescent="0.35">
      <c r="A37" s="28" t="s">
        <v>114</v>
      </c>
      <c r="B37" s="44">
        <v>5</v>
      </c>
      <c r="C37" s="42" t="s">
        <v>115</v>
      </c>
      <c r="D37" s="42"/>
      <c r="E37" s="42" t="s">
        <v>116</v>
      </c>
    </row>
    <row r="38" spans="1:5" hidden="1" outlineLevel="3" x14ac:dyDescent="0.35">
      <c r="A38" s="43" t="s">
        <v>117</v>
      </c>
      <c r="B38" s="38">
        <v>4</v>
      </c>
      <c r="C38" s="39" t="s">
        <v>118</v>
      </c>
      <c r="D38" s="39"/>
      <c r="E38" s="39" t="s">
        <v>119</v>
      </c>
    </row>
    <row r="39" spans="1:5" hidden="1" outlineLevel="4" x14ac:dyDescent="0.35">
      <c r="A39" s="28" t="s">
        <v>120</v>
      </c>
      <c r="B39" s="44">
        <v>5</v>
      </c>
      <c r="C39" s="42" t="s">
        <v>121</v>
      </c>
      <c r="D39" s="42"/>
      <c r="E39" s="42" t="s">
        <v>122</v>
      </c>
    </row>
    <row r="40" spans="1:5" hidden="1" outlineLevel="5" x14ac:dyDescent="0.35">
      <c r="A40" s="43" t="s">
        <v>123</v>
      </c>
      <c r="B40" s="44">
        <v>6</v>
      </c>
      <c r="C40" s="45" t="s">
        <v>106</v>
      </c>
      <c r="D40" s="45"/>
      <c r="E40" s="46" t="s">
        <v>124</v>
      </c>
    </row>
    <row r="41" spans="1:5" hidden="1" outlineLevel="5" x14ac:dyDescent="0.35">
      <c r="A41" s="43" t="s">
        <v>125</v>
      </c>
      <c r="B41" s="44">
        <v>6</v>
      </c>
      <c r="C41" s="45" t="s">
        <v>126</v>
      </c>
      <c r="D41" s="45"/>
      <c r="E41" s="46" t="s">
        <v>127</v>
      </c>
    </row>
    <row r="42" spans="1:5" ht="29" hidden="1" outlineLevel="5" x14ac:dyDescent="0.35">
      <c r="A42" s="43" t="s">
        <v>128</v>
      </c>
      <c r="B42" s="44">
        <v>6</v>
      </c>
      <c r="C42" s="45" t="s">
        <v>129</v>
      </c>
      <c r="D42" s="45"/>
      <c r="E42" s="46" t="s">
        <v>130</v>
      </c>
    </row>
    <row r="43" spans="1:5" hidden="1" outlineLevel="5" x14ac:dyDescent="0.35">
      <c r="A43" s="43" t="s">
        <v>131</v>
      </c>
      <c r="B43" s="44">
        <v>6</v>
      </c>
      <c r="C43" s="45" t="s">
        <v>100</v>
      </c>
      <c r="D43" s="45"/>
      <c r="E43" s="46" t="s">
        <v>132</v>
      </c>
    </row>
    <row r="44" spans="1:5" hidden="1" outlineLevel="5" x14ac:dyDescent="0.35">
      <c r="A44" s="43" t="s">
        <v>133</v>
      </c>
      <c r="B44" s="44">
        <v>6</v>
      </c>
      <c r="C44" s="45" t="s">
        <v>134</v>
      </c>
      <c r="D44" s="45"/>
      <c r="E44" s="46" t="s">
        <v>135</v>
      </c>
    </row>
    <row r="45" spans="1:5" hidden="1" outlineLevel="5" x14ac:dyDescent="0.35">
      <c r="A45" s="43" t="s">
        <v>136</v>
      </c>
      <c r="B45" s="44">
        <v>6</v>
      </c>
      <c r="C45" s="45" t="s">
        <v>137</v>
      </c>
      <c r="D45" s="45"/>
      <c r="E45" s="46" t="s">
        <v>138</v>
      </c>
    </row>
    <row r="46" spans="1:5" ht="43.5" hidden="1" outlineLevel="3" x14ac:dyDescent="0.35">
      <c r="A46" s="43" t="s">
        <v>139</v>
      </c>
      <c r="B46" s="38">
        <v>4</v>
      </c>
      <c r="C46" s="39" t="s">
        <v>140</v>
      </c>
      <c r="D46" s="39"/>
      <c r="E46" s="39" t="s">
        <v>141</v>
      </c>
    </row>
    <row r="47" spans="1:5" ht="58" hidden="1" outlineLevel="4" x14ac:dyDescent="0.35">
      <c r="A47" s="43" t="s">
        <v>142</v>
      </c>
      <c r="B47" s="44">
        <v>5</v>
      </c>
      <c r="C47" s="42" t="s">
        <v>143</v>
      </c>
      <c r="D47" s="42"/>
      <c r="E47" s="42" t="s">
        <v>144</v>
      </c>
    </row>
    <row r="48" spans="1:5" ht="58" hidden="1" outlineLevel="4" x14ac:dyDescent="0.35">
      <c r="A48" s="43" t="s">
        <v>145</v>
      </c>
      <c r="B48" s="44">
        <v>5</v>
      </c>
      <c r="C48" s="42" t="s">
        <v>146</v>
      </c>
      <c r="D48" s="42"/>
      <c r="E48" s="42" t="s">
        <v>147</v>
      </c>
    </row>
    <row r="49" spans="1:5" ht="29" hidden="1" outlineLevel="4" x14ac:dyDescent="0.35">
      <c r="A49" s="43" t="s">
        <v>148</v>
      </c>
      <c r="B49" s="44">
        <v>5</v>
      </c>
      <c r="C49" s="42" t="s">
        <v>149</v>
      </c>
      <c r="D49" s="42"/>
      <c r="E49" s="42" t="s">
        <v>150</v>
      </c>
    </row>
    <row r="50" spans="1:5" hidden="1" outlineLevel="3" x14ac:dyDescent="0.35">
      <c r="A50" s="28" t="s">
        <v>151</v>
      </c>
      <c r="B50" s="38">
        <v>4</v>
      </c>
      <c r="C50" s="39" t="s">
        <v>152</v>
      </c>
      <c r="D50" s="39"/>
      <c r="E50" s="39" t="s">
        <v>153</v>
      </c>
    </row>
    <row r="51" spans="1:5" ht="29" hidden="1" outlineLevel="3" x14ac:dyDescent="0.35">
      <c r="A51" s="28" t="s">
        <v>154</v>
      </c>
      <c r="B51" s="38">
        <v>4</v>
      </c>
      <c r="C51" s="39" t="s">
        <v>155</v>
      </c>
      <c r="D51" s="39"/>
      <c r="E51" s="39" t="s">
        <v>156</v>
      </c>
    </row>
    <row r="52" spans="1:5" ht="72.5" hidden="1" outlineLevel="4" x14ac:dyDescent="0.35">
      <c r="A52" s="43" t="s">
        <v>157</v>
      </c>
      <c r="B52" s="44">
        <v>5</v>
      </c>
      <c r="C52" s="42" t="s">
        <v>158</v>
      </c>
      <c r="D52" s="42"/>
      <c r="E52" s="42" t="s">
        <v>159</v>
      </c>
    </row>
    <row r="53" spans="1:5" hidden="1" outlineLevel="4" x14ac:dyDescent="0.35">
      <c r="A53" s="43" t="s">
        <v>160</v>
      </c>
      <c r="B53" s="44">
        <v>5</v>
      </c>
      <c r="C53" s="42" t="s">
        <v>161</v>
      </c>
      <c r="D53" s="42"/>
      <c r="E53" s="42" t="s">
        <v>162</v>
      </c>
    </row>
    <row r="54" spans="1:5" ht="29" hidden="1" outlineLevel="4" x14ac:dyDescent="0.35">
      <c r="A54" s="43" t="s">
        <v>163</v>
      </c>
      <c r="B54" s="44">
        <v>5</v>
      </c>
      <c r="C54" s="42" t="s">
        <v>164</v>
      </c>
      <c r="D54" s="42"/>
      <c r="E54" s="42" t="s">
        <v>165</v>
      </c>
    </row>
    <row r="55" spans="1:5" hidden="1" outlineLevel="4" x14ac:dyDescent="0.35">
      <c r="A55" s="43" t="s">
        <v>166</v>
      </c>
      <c r="B55" s="44">
        <v>5</v>
      </c>
      <c r="C55" s="42" t="s">
        <v>167</v>
      </c>
      <c r="D55" s="42"/>
      <c r="E55" s="42" t="s">
        <v>168</v>
      </c>
    </row>
    <row r="56" spans="1:5" hidden="1" outlineLevel="3" x14ac:dyDescent="0.35">
      <c r="A56" s="28" t="s">
        <v>169</v>
      </c>
      <c r="B56" s="38">
        <v>4</v>
      </c>
      <c r="C56" s="39" t="s">
        <v>170</v>
      </c>
      <c r="D56" s="39"/>
      <c r="E56" s="39" t="s">
        <v>75</v>
      </c>
    </row>
    <row r="57" spans="1:5" ht="43.5" hidden="1" outlineLevel="3" x14ac:dyDescent="0.35">
      <c r="A57" s="28" t="s">
        <v>171</v>
      </c>
      <c r="B57" s="38">
        <v>4</v>
      </c>
      <c r="C57" s="39" t="s">
        <v>172</v>
      </c>
      <c r="D57" s="39"/>
      <c r="E57" s="39" t="s">
        <v>173</v>
      </c>
    </row>
    <row r="58" spans="1:5" ht="43.5" outlineLevel="1" x14ac:dyDescent="0.35">
      <c r="A58" s="12">
        <v>1.2</v>
      </c>
      <c r="B58" s="38">
        <v>2</v>
      </c>
      <c r="C58" s="39" t="s">
        <v>174</v>
      </c>
      <c r="D58" s="40">
        <v>2804.778350269466</v>
      </c>
      <c r="E58" s="39" t="s">
        <v>175</v>
      </c>
    </row>
    <row r="59" spans="1:5" ht="58" outlineLevel="2" collapsed="1" x14ac:dyDescent="0.35">
      <c r="A59" s="21" t="s">
        <v>2</v>
      </c>
      <c r="B59" s="38">
        <v>3</v>
      </c>
      <c r="C59" s="39" t="s">
        <v>176</v>
      </c>
      <c r="D59" s="40">
        <v>220.22774096385541</v>
      </c>
      <c r="E59" s="39" t="s">
        <v>177</v>
      </c>
    </row>
    <row r="60" spans="1:5" ht="29" hidden="1" outlineLevel="3" x14ac:dyDescent="0.35">
      <c r="A60" s="21" t="s">
        <v>178</v>
      </c>
      <c r="B60" s="38">
        <v>4</v>
      </c>
      <c r="C60" s="39" t="s">
        <v>179</v>
      </c>
      <c r="D60" s="39"/>
      <c r="E60" s="39" t="s">
        <v>180</v>
      </c>
    </row>
    <row r="61" spans="1:5" ht="29" hidden="1" outlineLevel="4" x14ac:dyDescent="0.35">
      <c r="A61" s="21" t="s">
        <v>181</v>
      </c>
      <c r="B61" s="44">
        <v>5</v>
      </c>
      <c r="C61" s="42" t="s">
        <v>182</v>
      </c>
      <c r="D61" s="42"/>
      <c r="E61" s="42" t="s">
        <v>183</v>
      </c>
    </row>
    <row r="62" spans="1:5" ht="29" hidden="1" outlineLevel="4" x14ac:dyDescent="0.35">
      <c r="A62" s="21" t="s">
        <v>184</v>
      </c>
      <c r="B62" s="44">
        <v>5</v>
      </c>
      <c r="C62" s="42" t="s">
        <v>185</v>
      </c>
      <c r="D62" s="42"/>
      <c r="E62" s="42" t="s">
        <v>186</v>
      </c>
    </row>
    <row r="63" spans="1:5" ht="29" hidden="1" outlineLevel="4" x14ac:dyDescent="0.35">
      <c r="A63" s="21" t="s">
        <v>187</v>
      </c>
      <c r="B63" s="44">
        <v>5</v>
      </c>
      <c r="C63" s="42" t="s">
        <v>188</v>
      </c>
      <c r="D63" s="42"/>
      <c r="E63" s="42" t="s">
        <v>189</v>
      </c>
    </row>
    <row r="64" spans="1:5" ht="29" hidden="1" outlineLevel="3" x14ac:dyDescent="0.35">
      <c r="A64" s="21" t="s">
        <v>190</v>
      </c>
      <c r="B64" s="38">
        <v>4</v>
      </c>
      <c r="C64" s="39" t="s">
        <v>191</v>
      </c>
      <c r="D64" s="39"/>
      <c r="E64" s="39" t="s">
        <v>192</v>
      </c>
    </row>
    <row r="65" spans="1:5" ht="43.5" hidden="1" outlineLevel="3" x14ac:dyDescent="0.35">
      <c r="A65" s="21" t="s">
        <v>193</v>
      </c>
      <c r="B65" s="38">
        <v>4</v>
      </c>
      <c r="C65" s="39" t="s">
        <v>194</v>
      </c>
      <c r="D65" s="39"/>
      <c r="E65" s="39" t="s">
        <v>195</v>
      </c>
    </row>
    <row r="66" spans="1:5" ht="43.5" hidden="1" outlineLevel="4" x14ac:dyDescent="0.35">
      <c r="A66" s="47" t="s">
        <v>196</v>
      </c>
      <c r="B66" s="44">
        <v>5</v>
      </c>
      <c r="C66" s="42" t="s">
        <v>197</v>
      </c>
      <c r="D66" s="42"/>
      <c r="E66" s="42" t="s">
        <v>198</v>
      </c>
    </row>
    <row r="67" spans="1:5" ht="87" hidden="1" outlineLevel="4" x14ac:dyDescent="0.35">
      <c r="A67" s="47" t="s">
        <v>199</v>
      </c>
      <c r="B67" s="44">
        <v>5</v>
      </c>
      <c r="C67" s="42" t="s">
        <v>200</v>
      </c>
      <c r="D67" s="42"/>
      <c r="E67" s="42" t="s">
        <v>201</v>
      </c>
    </row>
    <row r="68" spans="1:5" ht="43.5" hidden="1" outlineLevel="4" x14ac:dyDescent="0.35">
      <c r="A68" s="47" t="s">
        <v>202</v>
      </c>
      <c r="B68" s="44">
        <v>5</v>
      </c>
      <c r="C68" s="42" t="s">
        <v>203</v>
      </c>
      <c r="D68" s="42"/>
      <c r="E68" s="42" t="s">
        <v>204</v>
      </c>
    </row>
    <row r="69" spans="1:5" ht="58" hidden="1" outlineLevel="3" x14ac:dyDescent="0.35">
      <c r="A69" s="21" t="s">
        <v>205</v>
      </c>
      <c r="B69" s="38">
        <v>4</v>
      </c>
      <c r="C69" s="39" t="s">
        <v>206</v>
      </c>
      <c r="D69" s="39"/>
      <c r="E69" s="39" t="s">
        <v>207</v>
      </c>
    </row>
    <row r="70" spans="1:5" ht="43.5" hidden="1" outlineLevel="4" x14ac:dyDescent="0.35">
      <c r="A70" s="21" t="s">
        <v>208</v>
      </c>
      <c r="B70" s="44">
        <v>5</v>
      </c>
      <c r="C70" s="42" t="s">
        <v>209</v>
      </c>
      <c r="D70" s="42"/>
      <c r="E70" s="42" t="s">
        <v>210</v>
      </c>
    </row>
    <row r="71" spans="1:5" ht="29" hidden="1" outlineLevel="4" x14ac:dyDescent="0.35">
      <c r="A71" s="21" t="s">
        <v>211</v>
      </c>
      <c r="B71" s="44">
        <v>5</v>
      </c>
      <c r="C71" s="42" t="s">
        <v>212</v>
      </c>
      <c r="D71" s="42"/>
      <c r="E71" s="42" t="s">
        <v>213</v>
      </c>
    </row>
    <row r="72" spans="1:5" ht="43.5" hidden="1" outlineLevel="4" x14ac:dyDescent="0.35">
      <c r="A72" s="21" t="s">
        <v>214</v>
      </c>
      <c r="B72" s="44">
        <v>5</v>
      </c>
      <c r="C72" s="42" t="s">
        <v>215</v>
      </c>
      <c r="D72" s="42"/>
      <c r="E72" s="42" t="s">
        <v>216</v>
      </c>
    </row>
    <row r="73" spans="1:5" ht="29" hidden="1" outlineLevel="4" x14ac:dyDescent="0.35">
      <c r="A73" s="21" t="s">
        <v>217</v>
      </c>
      <c r="B73" s="44">
        <v>5</v>
      </c>
      <c r="C73" s="42" t="s">
        <v>218</v>
      </c>
      <c r="D73" s="42"/>
      <c r="E73" s="42" t="s">
        <v>219</v>
      </c>
    </row>
    <row r="74" spans="1:5" ht="58" hidden="1" outlineLevel="4" x14ac:dyDescent="0.35">
      <c r="A74" s="21" t="s">
        <v>220</v>
      </c>
      <c r="B74" s="44">
        <v>5</v>
      </c>
      <c r="C74" s="42" t="s">
        <v>221</v>
      </c>
      <c r="D74" s="42"/>
      <c r="E74" s="42" t="s">
        <v>222</v>
      </c>
    </row>
    <row r="75" spans="1:5" ht="58" hidden="1" outlineLevel="4" x14ac:dyDescent="0.35">
      <c r="A75" s="21" t="s">
        <v>223</v>
      </c>
      <c r="B75" s="44">
        <v>5</v>
      </c>
      <c r="C75" s="42" t="s">
        <v>224</v>
      </c>
      <c r="D75" s="42"/>
      <c r="E75" s="42" t="s">
        <v>225</v>
      </c>
    </row>
    <row r="76" spans="1:5" ht="29" hidden="1" outlineLevel="3" x14ac:dyDescent="0.35">
      <c r="A76" s="21" t="s">
        <v>226</v>
      </c>
      <c r="B76" s="38">
        <v>4</v>
      </c>
      <c r="C76" s="39" t="s">
        <v>227</v>
      </c>
      <c r="D76" s="39"/>
      <c r="E76" s="39" t="s">
        <v>228</v>
      </c>
    </row>
    <row r="77" spans="1:5" ht="87" hidden="1" outlineLevel="4" x14ac:dyDescent="0.35">
      <c r="A77" s="47" t="s">
        <v>229</v>
      </c>
      <c r="B77" s="44">
        <v>5</v>
      </c>
      <c r="C77" s="42" t="s">
        <v>230</v>
      </c>
      <c r="D77" s="42"/>
      <c r="E77" s="42" t="s">
        <v>231</v>
      </c>
    </row>
    <row r="78" spans="1:5" ht="58" hidden="1" outlineLevel="4" x14ac:dyDescent="0.35">
      <c r="A78" s="47" t="s">
        <v>232</v>
      </c>
      <c r="B78" s="44">
        <v>5</v>
      </c>
      <c r="C78" s="42" t="s">
        <v>233</v>
      </c>
      <c r="D78" s="42"/>
      <c r="E78" s="42" t="s">
        <v>234</v>
      </c>
    </row>
    <row r="79" spans="1:5" ht="29" hidden="1" outlineLevel="4" x14ac:dyDescent="0.35">
      <c r="A79" s="47" t="s">
        <v>235</v>
      </c>
      <c r="B79" s="44">
        <v>5</v>
      </c>
      <c r="C79" s="42" t="s">
        <v>236</v>
      </c>
      <c r="D79" s="42"/>
      <c r="E79" s="42" t="s">
        <v>237</v>
      </c>
    </row>
    <row r="80" spans="1:5" ht="29" hidden="1" outlineLevel="3" x14ac:dyDescent="0.35">
      <c r="A80" s="21" t="s">
        <v>238</v>
      </c>
      <c r="B80" s="38">
        <v>4</v>
      </c>
      <c r="C80" s="39" t="s">
        <v>239</v>
      </c>
      <c r="D80" s="39"/>
      <c r="E80" s="39" t="s">
        <v>240</v>
      </c>
    </row>
    <row r="81" spans="1:5" ht="29" hidden="1" outlineLevel="4" x14ac:dyDescent="0.35">
      <c r="A81" s="47" t="s">
        <v>241</v>
      </c>
      <c r="B81" s="44">
        <v>5</v>
      </c>
      <c r="C81" s="42" t="s">
        <v>242</v>
      </c>
      <c r="D81" s="42"/>
      <c r="E81" s="42" t="s">
        <v>243</v>
      </c>
    </row>
    <row r="82" spans="1:5" ht="58" hidden="1" outlineLevel="4" x14ac:dyDescent="0.35">
      <c r="A82" s="47" t="s">
        <v>244</v>
      </c>
      <c r="B82" s="44">
        <v>5</v>
      </c>
      <c r="C82" s="42" t="s">
        <v>245</v>
      </c>
      <c r="D82" s="42"/>
      <c r="E82" s="42" t="s">
        <v>246</v>
      </c>
    </row>
    <row r="83" spans="1:5" ht="43.5" hidden="1" outlineLevel="4" x14ac:dyDescent="0.35">
      <c r="A83" s="47" t="s">
        <v>247</v>
      </c>
      <c r="B83" s="44">
        <v>5</v>
      </c>
      <c r="C83" s="42" t="s">
        <v>248</v>
      </c>
      <c r="D83" s="42"/>
      <c r="E83" s="42" t="s">
        <v>249</v>
      </c>
    </row>
    <row r="84" spans="1:5" ht="58" hidden="1" outlineLevel="4" x14ac:dyDescent="0.35">
      <c r="A84" s="47" t="s">
        <v>250</v>
      </c>
      <c r="B84" s="44">
        <v>5</v>
      </c>
      <c r="C84" s="42" t="s">
        <v>251</v>
      </c>
      <c r="D84" s="42"/>
      <c r="E84" s="42" t="s">
        <v>252</v>
      </c>
    </row>
    <row r="85" spans="1:5" ht="60.75" hidden="1" customHeight="1" outlineLevel="3" x14ac:dyDescent="0.35">
      <c r="A85" s="21" t="s">
        <v>253</v>
      </c>
      <c r="B85" s="38">
        <v>4</v>
      </c>
      <c r="C85" s="39" t="s">
        <v>254</v>
      </c>
      <c r="D85" s="39"/>
      <c r="E85" s="39" t="s">
        <v>255</v>
      </c>
    </row>
    <row r="86" spans="1:5" ht="72.5" hidden="1" outlineLevel="4" x14ac:dyDescent="0.35">
      <c r="A86" s="47" t="s">
        <v>256</v>
      </c>
      <c r="B86" s="44">
        <v>5</v>
      </c>
      <c r="C86" s="42" t="s">
        <v>257</v>
      </c>
      <c r="D86" s="42"/>
      <c r="E86" s="42" t="s">
        <v>258</v>
      </c>
    </row>
    <row r="87" spans="1:5" ht="43.5" hidden="1" outlineLevel="4" x14ac:dyDescent="0.35">
      <c r="A87" s="47" t="s">
        <v>259</v>
      </c>
      <c r="B87" s="44">
        <v>5</v>
      </c>
      <c r="C87" s="42" t="s">
        <v>260</v>
      </c>
      <c r="D87" s="42"/>
      <c r="E87" s="42" t="s">
        <v>261</v>
      </c>
    </row>
    <row r="88" spans="1:5" ht="29" hidden="1" outlineLevel="4" x14ac:dyDescent="0.35">
      <c r="A88" s="47" t="s">
        <v>262</v>
      </c>
      <c r="B88" s="44">
        <v>5</v>
      </c>
      <c r="C88" s="42" t="s">
        <v>263</v>
      </c>
      <c r="D88" s="42"/>
      <c r="E88" s="42" t="s">
        <v>264</v>
      </c>
    </row>
    <row r="89" spans="1:5" ht="29" hidden="1" outlineLevel="4" x14ac:dyDescent="0.35">
      <c r="A89" s="47" t="s">
        <v>265</v>
      </c>
      <c r="B89" s="44">
        <v>5</v>
      </c>
      <c r="C89" s="42" t="s">
        <v>266</v>
      </c>
      <c r="D89" s="42"/>
      <c r="E89" s="42" t="s">
        <v>267</v>
      </c>
    </row>
    <row r="90" spans="1:5" ht="29" outlineLevel="2" collapsed="1" x14ac:dyDescent="0.35">
      <c r="A90" s="21" t="s">
        <v>3</v>
      </c>
      <c r="B90" s="38">
        <v>3</v>
      </c>
      <c r="C90" s="39" t="s">
        <v>268</v>
      </c>
      <c r="D90" s="40">
        <v>46.524057040917981</v>
      </c>
      <c r="E90" s="39" t="s">
        <v>269</v>
      </c>
    </row>
    <row r="91" spans="1:5" hidden="1" outlineLevel="3" x14ac:dyDescent="0.35">
      <c r="A91" s="21" t="s">
        <v>270</v>
      </c>
      <c r="B91" s="38">
        <v>4</v>
      </c>
      <c r="C91" s="39" t="s">
        <v>271</v>
      </c>
      <c r="D91" s="39"/>
      <c r="E91" s="39" t="s">
        <v>272</v>
      </c>
    </row>
    <row r="92" spans="1:5" ht="29" hidden="1" outlineLevel="3" x14ac:dyDescent="0.35">
      <c r="A92" s="21" t="s">
        <v>273</v>
      </c>
      <c r="B92" s="38">
        <v>4</v>
      </c>
      <c r="C92" s="39" t="s">
        <v>274</v>
      </c>
      <c r="D92" s="39"/>
      <c r="E92" s="39" t="s">
        <v>275</v>
      </c>
    </row>
    <row r="93" spans="1:5" hidden="1" outlineLevel="3" x14ac:dyDescent="0.35">
      <c r="A93" s="21" t="s">
        <v>276</v>
      </c>
      <c r="B93" s="38">
        <v>4</v>
      </c>
      <c r="C93" s="39" t="s">
        <v>277</v>
      </c>
      <c r="D93" s="39"/>
      <c r="E93" s="39" t="s">
        <v>278</v>
      </c>
    </row>
    <row r="94" spans="1:5" ht="29" hidden="1" outlineLevel="4" x14ac:dyDescent="0.35">
      <c r="A94" s="47" t="s">
        <v>279</v>
      </c>
      <c r="B94" s="44">
        <v>5</v>
      </c>
      <c r="C94" s="42" t="s">
        <v>245</v>
      </c>
      <c r="D94" s="42"/>
      <c r="E94" s="42" t="s">
        <v>280</v>
      </c>
    </row>
    <row r="95" spans="1:5" ht="43.5" hidden="1" outlineLevel="4" x14ac:dyDescent="0.35">
      <c r="A95" s="47" t="s">
        <v>281</v>
      </c>
      <c r="B95" s="44">
        <v>5</v>
      </c>
      <c r="C95" s="42" t="s">
        <v>282</v>
      </c>
      <c r="D95" s="42"/>
      <c r="E95" s="42" t="s">
        <v>283</v>
      </c>
    </row>
    <row r="96" spans="1:5" ht="29" hidden="1" outlineLevel="4" x14ac:dyDescent="0.35">
      <c r="A96" s="47" t="s">
        <v>284</v>
      </c>
      <c r="B96" s="44">
        <v>5</v>
      </c>
      <c r="C96" s="42" t="s">
        <v>285</v>
      </c>
      <c r="D96" s="42"/>
      <c r="E96" s="42" t="s">
        <v>286</v>
      </c>
    </row>
    <row r="97" spans="1:5" ht="58" hidden="1" outlineLevel="3" x14ac:dyDescent="0.35">
      <c r="A97" s="21" t="s">
        <v>287</v>
      </c>
      <c r="B97" s="38">
        <v>4</v>
      </c>
      <c r="C97" s="39" t="s">
        <v>288</v>
      </c>
      <c r="D97" s="39"/>
      <c r="E97" s="39" t="s">
        <v>289</v>
      </c>
    </row>
    <row r="98" spans="1:5" ht="43.5" hidden="1" outlineLevel="3" x14ac:dyDescent="0.35">
      <c r="A98" s="21" t="s">
        <v>290</v>
      </c>
      <c r="B98" s="38">
        <v>4</v>
      </c>
      <c r="C98" s="39" t="s">
        <v>291</v>
      </c>
      <c r="D98" s="39"/>
      <c r="E98" s="39" t="s">
        <v>292</v>
      </c>
    </row>
    <row r="99" spans="1:5" ht="29" hidden="1" outlineLevel="4" x14ac:dyDescent="0.35">
      <c r="A99" s="43" t="s">
        <v>293</v>
      </c>
      <c r="B99" s="44">
        <v>5</v>
      </c>
      <c r="C99" s="42" t="s">
        <v>294</v>
      </c>
      <c r="D99" s="42"/>
      <c r="E99" s="42" t="s">
        <v>295</v>
      </c>
    </row>
    <row r="100" spans="1:5" ht="29" hidden="1" outlineLevel="4" x14ac:dyDescent="0.35">
      <c r="A100" s="48" t="s">
        <v>296</v>
      </c>
      <c r="B100" s="44">
        <v>5</v>
      </c>
      <c r="C100" s="42" t="s">
        <v>297</v>
      </c>
      <c r="D100" s="42"/>
      <c r="E100" s="42" t="s">
        <v>298</v>
      </c>
    </row>
    <row r="101" spans="1:5" ht="29" outlineLevel="2" collapsed="1" x14ac:dyDescent="0.35">
      <c r="A101" s="21" t="s">
        <v>4</v>
      </c>
      <c r="B101" s="38">
        <v>3</v>
      </c>
      <c r="C101" s="39" t="s">
        <v>299</v>
      </c>
      <c r="D101" s="40">
        <v>553.31325301204822</v>
      </c>
      <c r="E101" s="39" t="s">
        <v>300</v>
      </c>
    </row>
    <row r="102" spans="1:5" ht="29" hidden="1" outlineLevel="3" x14ac:dyDescent="0.35">
      <c r="A102" s="21" t="s">
        <v>301</v>
      </c>
      <c r="B102" s="38">
        <v>4</v>
      </c>
      <c r="C102" s="39" t="s">
        <v>302</v>
      </c>
      <c r="D102" s="39"/>
      <c r="E102" s="39" t="s">
        <v>303</v>
      </c>
    </row>
    <row r="103" spans="1:5" ht="29" hidden="1" outlineLevel="4" x14ac:dyDescent="0.35">
      <c r="A103" s="47" t="s">
        <v>304</v>
      </c>
      <c r="B103" s="44">
        <v>5</v>
      </c>
      <c r="C103" s="42" t="s">
        <v>305</v>
      </c>
      <c r="D103" s="42"/>
      <c r="E103" s="42" t="s">
        <v>306</v>
      </c>
    </row>
    <row r="104" spans="1:5" ht="29" hidden="1" outlineLevel="4" x14ac:dyDescent="0.35">
      <c r="A104" s="49" t="s">
        <v>307</v>
      </c>
      <c r="B104" s="44">
        <v>5</v>
      </c>
      <c r="C104" s="42" t="s">
        <v>308</v>
      </c>
      <c r="D104" s="42"/>
      <c r="E104" s="42" t="s">
        <v>309</v>
      </c>
    </row>
    <row r="105" spans="1:5" ht="29" hidden="1" outlineLevel="5" x14ac:dyDescent="0.35">
      <c r="A105" s="49" t="s">
        <v>310</v>
      </c>
      <c r="B105" s="44">
        <v>6</v>
      </c>
      <c r="C105" s="45" t="s">
        <v>311</v>
      </c>
      <c r="D105" s="45"/>
      <c r="E105" s="46" t="s">
        <v>312</v>
      </c>
    </row>
    <row r="106" spans="1:5" ht="29" hidden="1" outlineLevel="5" x14ac:dyDescent="0.35">
      <c r="A106" s="49" t="s">
        <v>313</v>
      </c>
      <c r="B106" s="44">
        <v>6</v>
      </c>
      <c r="C106" s="45" t="s">
        <v>314</v>
      </c>
      <c r="D106" s="45"/>
      <c r="E106" s="46" t="s">
        <v>315</v>
      </c>
    </row>
    <row r="107" spans="1:5" ht="29" hidden="1" outlineLevel="5" x14ac:dyDescent="0.35">
      <c r="A107" s="43" t="s">
        <v>316</v>
      </c>
      <c r="B107" s="44">
        <v>6</v>
      </c>
      <c r="C107" s="45" t="s">
        <v>317</v>
      </c>
      <c r="D107" s="45"/>
      <c r="E107" s="46" t="s">
        <v>318</v>
      </c>
    </row>
    <row r="108" spans="1:5" ht="29" hidden="1" outlineLevel="5" x14ac:dyDescent="0.35">
      <c r="A108" s="43" t="s">
        <v>319</v>
      </c>
      <c r="B108" s="44">
        <v>6</v>
      </c>
      <c r="C108" s="45" t="s">
        <v>320</v>
      </c>
      <c r="D108" s="45"/>
      <c r="E108" s="46" t="s">
        <v>321</v>
      </c>
    </row>
    <row r="109" spans="1:5" ht="29" hidden="1" outlineLevel="5" x14ac:dyDescent="0.35">
      <c r="A109" s="47" t="s">
        <v>322</v>
      </c>
      <c r="B109" s="44">
        <v>6</v>
      </c>
      <c r="C109" s="45" t="s">
        <v>323</v>
      </c>
      <c r="D109" s="45"/>
      <c r="E109" s="46" t="s">
        <v>324</v>
      </c>
    </row>
    <row r="110" spans="1:5" ht="29" hidden="1" outlineLevel="4" x14ac:dyDescent="0.35">
      <c r="A110" s="47" t="s">
        <v>325</v>
      </c>
      <c r="B110" s="44">
        <v>5</v>
      </c>
      <c r="C110" s="42" t="s">
        <v>326</v>
      </c>
      <c r="D110" s="42"/>
      <c r="E110" s="42" t="s">
        <v>327</v>
      </c>
    </row>
    <row r="111" spans="1:5" ht="29" hidden="1" outlineLevel="5" x14ac:dyDescent="0.35">
      <c r="A111" s="43" t="s">
        <v>328</v>
      </c>
      <c r="B111" s="44">
        <v>6</v>
      </c>
      <c r="C111" s="45" t="s">
        <v>329</v>
      </c>
      <c r="D111" s="45"/>
      <c r="E111" s="46" t="s">
        <v>330</v>
      </c>
    </row>
    <row r="112" spans="1:5" ht="29" hidden="1" outlineLevel="5" x14ac:dyDescent="0.35">
      <c r="A112" s="43" t="s">
        <v>331</v>
      </c>
      <c r="B112" s="44">
        <v>6</v>
      </c>
      <c r="C112" s="45" t="s">
        <v>332</v>
      </c>
      <c r="D112" s="45"/>
      <c r="E112" s="46" t="s">
        <v>333</v>
      </c>
    </row>
    <row r="113" spans="1:5" ht="29" hidden="1" outlineLevel="5" x14ac:dyDescent="0.35">
      <c r="A113" s="43" t="s">
        <v>334</v>
      </c>
      <c r="B113" s="44">
        <v>6</v>
      </c>
      <c r="C113" s="45" t="s">
        <v>335</v>
      </c>
      <c r="D113" s="45"/>
      <c r="E113" s="46" t="s">
        <v>336</v>
      </c>
    </row>
    <row r="114" spans="1:5" ht="29" hidden="1" outlineLevel="5" x14ac:dyDescent="0.35">
      <c r="A114" s="43" t="s">
        <v>337</v>
      </c>
      <c r="B114" s="44">
        <v>6</v>
      </c>
      <c r="C114" s="45" t="s">
        <v>338</v>
      </c>
      <c r="D114" s="45"/>
      <c r="E114" s="46" t="s">
        <v>339</v>
      </c>
    </row>
    <row r="115" spans="1:5" ht="29" hidden="1" outlineLevel="5" x14ac:dyDescent="0.35">
      <c r="A115" s="43" t="s">
        <v>340</v>
      </c>
      <c r="B115" s="44">
        <v>6</v>
      </c>
      <c r="C115" s="45" t="s">
        <v>341</v>
      </c>
      <c r="D115" s="45"/>
      <c r="E115" s="46" t="s">
        <v>342</v>
      </c>
    </row>
    <row r="116" spans="1:5" ht="43.5" hidden="1" outlineLevel="5" x14ac:dyDescent="0.35">
      <c r="A116" s="47" t="s">
        <v>343</v>
      </c>
      <c r="B116" s="44">
        <v>6</v>
      </c>
      <c r="C116" s="45" t="s">
        <v>344</v>
      </c>
      <c r="D116" s="45"/>
      <c r="E116" s="46" t="s">
        <v>345</v>
      </c>
    </row>
    <row r="117" spans="1:5" ht="29" hidden="1" outlineLevel="4" x14ac:dyDescent="0.35">
      <c r="A117" s="47" t="s">
        <v>346</v>
      </c>
      <c r="B117" s="44">
        <v>5</v>
      </c>
      <c r="C117" s="42" t="s">
        <v>347</v>
      </c>
      <c r="D117" s="42"/>
      <c r="E117" s="42" t="s">
        <v>348</v>
      </c>
    </row>
    <row r="118" spans="1:5" ht="58" hidden="1" outlineLevel="3" x14ac:dyDescent="0.35">
      <c r="A118" s="21" t="s">
        <v>349</v>
      </c>
      <c r="B118" s="38">
        <v>4</v>
      </c>
      <c r="C118" s="39" t="s">
        <v>350</v>
      </c>
      <c r="D118" s="39"/>
      <c r="E118" s="39" t="s">
        <v>351</v>
      </c>
    </row>
    <row r="119" spans="1:5" ht="43.5" hidden="1" outlineLevel="4" x14ac:dyDescent="0.35">
      <c r="A119" s="47" t="s">
        <v>352</v>
      </c>
      <c r="B119" s="44">
        <v>5</v>
      </c>
      <c r="C119" s="42" t="s">
        <v>353</v>
      </c>
      <c r="D119" s="42"/>
      <c r="E119" s="42" t="s">
        <v>354</v>
      </c>
    </row>
    <row r="120" spans="1:5" ht="29" hidden="1" outlineLevel="4" x14ac:dyDescent="0.35">
      <c r="A120" s="47" t="s">
        <v>355</v>
      </c>
      <c r="B120" s="44">
        <v>5</v>
      </c>
      <c r="C120" s="42" t="s">
        <v>356</v>
      </c>
      <c r="D120" s="42"/>
      <c r="E120" s="42" t="s">
        <v>309</v>
      </c>
    </row>
    <row r="121" spans="1:5" ht="29" hidden="1" outlineLevel="5" x14ac:dyDescent="0.35">
      <c r="A121" s="47" t="s">
        <v>357</v>
      </c>
      <c r="B121" s="44">
        <v>6</v>
      </c>
      <c r="C121" s="45" t="s">
        <v>311</v>
      </c>
      <c r="D121" s="45"/>
      <c r="E121" s="46" t="s">
        <v>312</v>
      </c>
    </row>
    <row r="122" spans="1:5" ht="29" hidden="1" outlineLevel="5" x14ac:dyDescent="0.35">
      <c r="A122" s="50" t="s">
        <v>358</v>
      </c>
      <c r="B122" s="44">
        <v>6</v>
      </c>
      <c r="C122" s="45" t="s">
        <v>314</v>
      </c>
      <c r="D122" s="45"/>
      <c r="E122" s="46" t="s">
        <v>315</v>
      </c>
    </row>
    <row r="123" spans="1:5" ht="29" hidden="1" outlineLevel="5" x14ac:dyDescent="0.35">
      <c r="A123" s="50" t="s">
        <v>359</v>
      </c>
      <c r="B123" s="44">
        <v>6</v>
      </c>
      <c r="C123" s="45" t="s">
        <v>317</v>
      </c>
      <c r="D123" s="45"/>
      <c r="E123" s="46" t="s">
        <v>318</v>
      </c>
    </row>
    <row r="124" spans="1:5" ht="29" hidden="1" outlineLevel="5" x14ac:dyDescent="0.35">
      <c r="A124" s="47" t="s">
        <v>360</v>
      </c>
      <c r="B124" s="44">
        <v>6</v>
      </c>
      <c r="C124" s="45" t="s">
        <v>320</v>
      </c>
      <c r="D124" s="45"/>
      <c r="E124" s="46" t="s">
        <v>321</v>
      </c>
    </row>
    <row r="125" spans="1:5" ht="29" hidden="1" outlineLevel="5" x14ac:dyDescent="0.35">
      <c r="A125" s="47" t="s">
        <v>361</v>
      </c>
      <c r="B125" s="44">
        <v>6</v>
      </c>
      <c r="C125" s="45" t="s">
        <v>323</v>
      </c>
      <c r="D125" s="45"/>
      <c r="E125" s="46" t="s">
        <v>324</v>
      </c>
    </row>
    <row r="126" spans="1:5" ht="29" hidden="1" outlineLevel="4" x14ac:dyDescent="0.35">
      <c r="A126" s="47" t="s">
        <v>362</v>
      </c>
      <c r="B126" s="44">
        <v>5</v>
      </c>
      <c r="C126" s="42" t="s">
        <v>326</v>
      </c>
      <c r="D126" s="42"/>
      <c r="E126" s="42" t="s">
        <v>363</v>
      </c>
    </row>
    <row r="127" spans="1:5" ht="29" hidden="1" outlineLevel="5" x14ac:dyDescent="0.35">
      <c r="A127" s="47" t="s">
        <v>364</v>
      </c>
      <c r="B127" s="44">
        <v>6</v>
      </c>
      <c r="C127" s="45" t="s">
        <v>329</v>
      </c>
      <c r="D127" s="45"/>
      <c r="E127" s="46" t="s">
        <v>365</v>
      </c>
    </row>
    <row r="128" spans="1:5" ht="29" hidden="1" outlineLevel="5" x14ac:dyDescent="0.35">
      <c r="A128" s="43" t="s">
        <v>366</v>
      </c>
      <c r="B128" s="44">
        <v>6</v>
      </c>
      <c r="C128" s="45" t="s">
        <v>332</v>
      </c>
      <c r="D128" s="45"/>
      <c r="E128" s="46" t="s">
        <v>333</v>
      </c>
    </row>
    <row r="129" spans="1:5" ht="29" hidden="1" outlineLevel="5" x14ac:dyDescent="0.35">
      <c r="A129" s="43" t="s">
        <v>367</v>
      </c>
      <c r="B129" s="44">
        <v>6</v>
      </c>
      <c r="C129" s="45" t="s">
        <v>335</v>
      </c>
      <c r="D129" s="45"/>
      <c r="E129" s="46" t="s">
        <v>336</v>
      </c>
    </row>
    <row r="130" spans="1:5" ht="29" hidden="1" outlineLevel="5" x14ac:dyDescent="0.35">
      <c r="A130" s="43" t="s">
        <v>368</v>
      </c>
      <c r="B130" s="44">
        <v>6</v>
      </c>
      <c r="C130" s="45" t="s">
        <v>338</v>
      </c>
      <c r="D130" s="45"/>
      <c r="E130" s="46" t="s">
        <v>339</v>
      </c>
    </row>
    <row r="131" spans="1:5" ht="29" hidden="1" outlineLevel="5" x14ac:dyDescent="0.35">
      <c r="A131" s="43" t="s">
        <v>369</v>
      </c>
      <c r="B131" s="44">
        <v>6</v>
      </c>
      <c r="C131" s="45" t="s">
        <v>341</v>
      </c>
      <c r="D131" s="45"/>
      <c r="E131" s="46" t="s">
        <v>342</v>
      </c>
    </row>
    <row r="132" spans="1:5" ht="29" hidden="1" outlineLevel="4" x14ac:dyDescent="0.35">
      <c r="A132" s="47" t="s">
        <v>370</v>
      </c>
      <c r="B132" s="44">
        <v>5</v>
      </c>
      <c r="C132" s="42" t="s">
        <v>371</v>
      </c>
      <c r="D132" s="42"/>
      <c r="E132" s="42" t="s">
        <v>372</v>
      </c>
    </row>
    <row r="133" spans="1:5" ht="58" hidden="1" outlineLevel="3" x14ac:dyDescent="0.35">
      <c r="A133" s="21" t="s">
        <v>373</v>
      </c>
      <c r="B133" s="38">
        <v>4</v>
      </c>
      <c r="C133" s="39" t="s">
        <v>374</v>
      </c>
      <c r="D133" s="39"/>
      <c r="E133" s="39" t="s">
        <v>375</v>
      </c>
    </row>
    <row r="134" spans="1:5" ht="58" hidden="1" outlineLevel="4" x14ac:dyDescent="0.35">
      <c r="A134" s="43" t="s">
        <v>376</v>
      </c>
      <c r="B134" s="44">
        <v>5</v>
      </c>
      <c r="C134" s="42" t="s">
        <v>377</v>
      </c>
      <c r="D134" s="42"/>
      <c r="E134" s="42" t="s">
        <v>378</v>
      </c>
    </row>
    <row r="135" spans="1:5" ht="29" hidden="1" outlineLevel="5" x14ac:dyDescent="0.35">
      <c r="A135" s="47" t="s">
        <v>379</v>
      </c>
      <c r="B135" s="44">
        <v>6</v>
      </c>
      <c r="C135" s="45" t="s">
        <v>380</v>
      </c>
      <c r="D135" s="45"/>
      <c r="E135" s="46" t="s">
        <v>381</v>
      </c>
    </row>
    <row r="136" spans="1:5" hidden="1" outlineLevel="5" x14ac:dyDescent="0.35">
      <c r="A136" s="47" t="s">
        <v>382</v>
      </c>
      <c r="B136" s="44">
        <v>6</v>
      </c>
      <c r="C136" s="45" t="s">
        <v>383</v>
      </c>
      <c r="D136" s="45"/>
      <c r="E136" s="46" t="s">
        <v>384</v>
      </c>
    </row>
    <row r="137" spans="1:5" ht="29" hidden="1" outlineLevel="5" x14ac:dyDescent="0.35">
      <c r="A137" s="47" t="s">
        <v>385</v>
      </c>
      <c r="B137" s="44">
        <v>6</v>
      </c>
      <c r="C137" s="45" t="s">
        <v>386</v>
      </c>
      <c r="D137" s="45"/>
      <c r="E137" s="46" t="s">
        <v>387</v>
      </c>
    </row>
    <row r="138" spans="1:5" ht="29" hidden="1" outlineLevel="5" x14ac:dyDescent="0.35">
      <c r="A138" s="47" t="s">
        <v>388</v>
      </c>
      <c r="B138" s="44">
        <v>6</v>
      </c>
      <c r="C138" s="45" t="s">
        <v>389</v>
      </c>
      <c r="D138" s="45"/>
      <c r="E138" s="46" t="s">
        <v>390</v>
      </c>
    </row>
    <row r="139" spans="1:5" hidden="1" outlineLevel="5" x14ac:dyDescent="0.35">
      <c r="A139" s="47" t="s">
        <v>391</v>
      </c>
      <c r="B139" s="44">
        <v>6</v>
      </c>
      <c r="C139" s="45" t="s">
        <v>392</v>
      </c>
      <c r="D139" s="45"/>
      <c r="E139" s="46" t="s">
        <v>393</v>
      </c>
    </row>
    <row r="140" spans="1:5" ht="58" hidden="1" outlineLevel="5" x14ac:dyDescent="0.35">
      <c r="A140" s="47" t="s">
        <v>394</v>
      </c>
      <c r="B140" s="44">
        <v>6</v>
      </c>
      <c r="C140" s="45" t="s">
        <v>395</v>
      </c>
      <c r="D140" s="45"/>
      <c r="E140" s="46" t="s">
        <v>396</v>
      </c>
    </row>
    <row r="141" spans="1:5" ht="29" hidden="1" outlineLevel="5" x14ac:dyDescent="0.35">
      <c r="A141" s="47" t="s">
        <v>397</v>
      </c>
      <c r="B141" s="44">
        <v>6</v>
      </c>
      <c r="C141" s="45" t="s">
        <v>398</v>
      </c>
      <c r="D141" s="45"/>
      <c r="E141" s="46" t="s">
        <v>399</v>
      </c>
    </row>
    <row r="142" spans="1:5" ht="29" hidden="1" outlineLevel="4" x14ac:dyDescent="0.35">
      <c r="A142" s="47" t="s">
        <v>400</v>
      </c>
      <c r="B142" s="44">
        <v>5</v>
      </c>
      <c r="C142" s="42" t="s">
        <v>401</v>
      </c>
      <c r="D142" s="42"/>
      <c r="E142" s="42" t="s">
        <v>402</v>
      </c>
    </row>
    <row r="143" spans="1:5" ht="29" hidden="1" outlineLevel="5" x14ac:dyDescent="0.35">
      <c r="A143" s="47" t="s">
        <v>403</v>
      </c>
      <c r="B143" s="44">
        <v>6</v>
      </c>
      <c r="C143" s="45" t="s">
        <v>404</v>
      </c>
      <c r="D143" s="45"/>
      <c r="E143" s="46" t="s">
        <v>405</v>
      </c>
    </row>
    <row r="144" spans="1:5" ht="29" hidden="1" outlineLevel="5" x14ac:dyDescent="0.35">
      <c r="A144" s="47" t="s">
        <v>406</v>
      </c>
      <c r="B144" s="44">
        <v>6</v>
      </c>
      <c r="C144" s="45" t="s">
        <v>407</v>
      </c>
      <c r="D144" s="45"/>
      <c r="E144" s="46" t="s">
        <v>408</v>
      </c>
    </row>
    <row r="145" spans="1:5" ht="29" hidden="1" outlineLevel="5" x14ac:dyDescent="0.35">
      <c r="A145" s="47" t="s">
        <v>409</v>
      </c>
      <c r="B145" s="44">
        <v>6</v>
      </c>
      <c r="C145" s="45" t="s">
        <v>410</v>
      </c>
      <c r="D145" s="45"/>
      <c r="E145" s="46" t="s">
        <v>411</v>
      </c>
    </row>
    <row r="146" spans="1:5" ht="29" hidden="1" outlineLevel="5" x14ac:dyDescent="0.35">
      <c r="A146" s="47" t="s">
        <v>412</v>
      </c>
      <c r="B146" s="44">
        <v>6</v>
      </c>
      <c r="C146" s="45" t="s">
        <v>413</v>
      </c>
      <c r="D146" s="45"/>
      <c r="E146" s="46" t="s">
        <v>414</v>
      </c>
    </row>
    <row r="147" spans="1:5" ht="58" hidden="1" outlineLevel="5" x14ac:dyDescent="0.35">
      <c r="A147" s="47" t="s">
        <v>415</v>
      </c>
      <c r="B147" s="44">
        <v>6</v>
      </c>
      <c r="C147" s="45" t="s">
        <v>416</v>
      </c>
      <c r="D147" s="45"/>
      <c r="E147" s="46" t="s">
        <v>417</v>
      </c>
    </row>
    <row r="148" spans="1:5" ht="29" hidden="1" outlineLevel="5" x14ac:dyDescent="0.35">
      <c r="A148" s="47" t="s">
        <v>418</v>
      </c>
      <c r="B148" s="44">
        <v>6</v>
      </c>
      <c r="C148" s="45" t="s">
        <v>398</v>
      </c>
      <c r="D148" s="45"/>
      <c r="E148" s="46" t="s">
        <v>399</v>
      </c>
    </row>
    <row r="149" spans="1:5" ht="29" hidden="1" outlineLevel="4" x14ac:dyDescent="0.35">
      <c r="A149" s="47" t="s">
        <v>419</v>
      </c>
      <c r="B149" s="44">
        <v>5</v>
      </c>
      <c r="C149" s="42" t="s">
        <v>420</v>
      </c>
      <c r="D149" s="42"/>
      <c r="E149" s="42" t="s">
        <v>421</v>
      </c>
    </row>
    <row r="150" spans="1:5" ht="29" hidden="1" outlineLevel="5" x14ac:dyDescent="0.35">
      <c r="A150" s="47" t="s">
        <v>422</v>
      </c>
      <c r="B150" s="44">
        <v>6</v>
      </c>
      <c r="C150" s="45" t="s">
        <v>423</v>
      </c>
      <c r="D150" s="45"/>
      <c r="E150" s="46" t="s">
        <v>424</v>
      </c>
    </row>
    <row r="151" spans="1:5" ht="29" hidden="1" outlineLevel="5" x14ac:dyDescent="0.35">
      <c r="A151" s="47" t="s">
        <v>425</v>
      </c>
      <c r="B151" s="44">
        <v>6</v>
      </c>
      <c r="C151" s="45" t="s">
        <v>426</v>
      </c>
      <c r="D151" s="45"/>
      <c r="E151" s="46" t="s">
        <v>427</v>
      </c>
    </row>
    <row r="152" spans="1:5" ht="29" hidden="1" outlineLevel="5" x14ac:dyDescent="0.35">
      <c r="A152" s="47" t="s">
        <v>428</v>
      </c>
      <c r="B152" s="44">
        <v>6</v>
      </c>
      <c r="C152" s="45" t="s">
        <v>429</v>
      </c>
      <c r="D152" s="45"/>
      <c r="E152" s="46" t="s">
        <v>430</v>
      </c>
    </row>
    <row r="153" spans="1:5" hidden="1" outlineLevel="5" x14ac:dyDescent="0.35">
      <c r="A153" s="47" t="s">
        <v>431</v>
      </c>
      <c r="B153" s="44">
        <v>6</v>
      </c>
      <c r="C153" s="45" t="s">
        <v>432</v>
      </c>
      <c r="D153" s="45"/>
      <c r="E153" s="46" t="s">
        <v>433</v>
      </c>
    </row>
    <row r="154" spans="1:5" ht="29" hidden="1" outlineLevel="5" x14ac:dyDescent="0.35">
      <c r="A154" s="47" t="s">
        <v>434</v>
      </c>
      <c r="B154" s="44">
        <v>6</v>
      </c>
      <c r="C154" s="45" t="s">
        <v>435</v>
      </c>
      <c r="D154" s="45"/>
      <c r="E154" s="46" t="s">
        <v>436</v>
      </c>
    </row>
    <row r="155" spans="1:5" hidden="1" outlineLevel="5" x14ac:dyDescent="0.35">
      <c r="A155" s="47" t="s">
        <v>437</v>
      </c>
      <c r="B155" s="44">
        <v>6</v>
      </c>
      <c r="C155" s="45" t="s">
        <v>438</v>
      </c>
      <c r="D155" s="45"/>
      <c r="E155" s="46" t="s">
        <v>439</v>
      </c>
    </row>
    <row r="156" spans="1:5" ht="58" hidden="1" outlineLevel="5" x14ac:dyDescent="0.35">
      <c r="A156" s="47" t="s">
        <v>440</v>
      </c>
      <c r="B156" s="44">
        <v>6</v>
      </c>
      <c r="C156" s="45" t="s">
        <v>441</v>
      </c>
      <c r="D156" s="45"/>
      <c r="E156" s="46" t="s">
        <v>396</v>
      </c>
    </row>
    <row r="157" spans="1:5" ht="29" hidden="1" outlineLevel="5" x14ac:dyDescent="0.35">
      <c r="A157" s="47" t="s">
        <v>442</v>
      </c>
      <c r="B157" s="44">
        <v>6</v>
      </c>
      <c r="C157" s="45" t="s">
        <v>398</v>
      </c>
      <c r="D157" s="45"/>
      <c r="E157" s="46" t="s">
        <v>443</v>
      </c>
    </row>
    <row r="158" spans="1:5" ht="29" hidden="1" outlineLevel="4" x14ac:dyDescent="0.35">
      <c r="A158" s="47" t="s">
        <v>444</v>
      </c>
      <c r="B158" s="44">
        <v>5</v>
      </c>
      <c r="C158" s="42" t="s">
        <v>445</v>
      </c>
      <c r="D158" s="42"/>
      <c r="E158" s="42" t="s">
        <v>446</v>
      </c>
    </row>
    <row r="159" spans="1:5" ht="29" hidden="1" outlineLevel="5" x14ac:dyDescent="0.35">
      <c r="A159" s="47" t="s">
        <v>447</v>
      </c>
      <c r="B159" s="44">
        <v>6</v>
      </c>
      <c r="C159" s="45" t="s">
        <v>448</v>
      </c>
      <c r="D159" s="45"/>
      <c r="E159" s="46" t="s">
        <v>449</v>
      </c>
    </row>
    <row r="160" spans="1:5" hidden="1" outlineLevel="5" x14ac:dyDescent="0.35">
      <c r="A160" s="47" t="s">
        <v>450</v>
      </c>
      <c r="B160" s="44">
        <v>6</v>
      </c>
      <c r="C160" s="45" t="s">
        <v>451</v>
      </c>
      <c r="D160" s="45"/>
      <c r="E160" s="46" t="s">
        <v>452</v>
      </c>
    </row>
    <row r="161" spans="1:5" hidden="1" outlineLevel="5" x14ac:dyDescent="0.35">
      <c r="A161" s="47" t="s">
        <v>453</v>
      </c>
      <c r="B161" s="44">
        <v>6</v>
      </c>
      <c r="C161" s="45" t="s">
        <v>454</v>
      </c>
      <c r="D161" s="45"/>
      <c r="E161" s="46" t="s">
        <v>455</v>
      </c>
    </row>
    <row r="162" spans="1:5" ht="29" hidden="1" outlineLevel="5" x14ac:dyDescent="0.35">
      <c r="A162" s="47" t="s">
        <v>456</v>
      </c>
      <c r="B162" s="44">
        <v>6</v>
      </c>
      <c r="C162" s="45" t="s">
        <v>457</v>
      </c>
      <c r="D162" s="45"/>
      <c r="E162" s="46" t="s">
        <v>458</v>
      </c>
    </row>
    <row r="163" spans="1:5" ht="58" hidden="1" outlineLevel="5" x14ac:dyDescent="0.35">
      <c r="A163" s="47" t="s">
        <v>459</v>
      </c>
      <c r="B163" s="44">
        <v>6</v>
      </c>
      <c r="C163" s="45" t="s">
        <v>460</v>
      </c>
      <c r="D163" s="45"/>
      <c r="E163" s="46" t="s">
        <v>461</v>
      </c>
    </row>
    <row r="164" spans="1:5" ht="43.5" hidden="1" outlineLevel="5" x14ac:dyDescent="0.35">
      <c r="A164" s="47" t="s">
        <v>462</v>
      </c>
      <c r="B164" s="44">
        <v>6</v>
      </c>
      <c r="C164" s="45" t="s">
        <v>463</v>
      </c>
      <c r="D164" s="45"/>
      <c r="E164" s="46" t="s">
        <v>464</v>
      </c>
    </row>
    <row r="165" spans="1:5" ht="29" hidden="1" outlineLevel="5" x14ac:dyDescent="0.35">
      <c r="A165" s="47" t="s">
        <v>465</v>
      </c>
      <c r="B165" s="44">
        <v>6</v>
      </c>
      <c r="C165" s="45" t="s">
        <v>398</v>
      </c>
      <c r="D165" s="45"/>
      <c r="E165" s="46" t="s">
        <v>466</v>
      </c>
    </row>
    <row r="166" spans="1:5" ht="29" hidden="1" outlineLevel="3" x14ac:dyDescent="0.35">
      <c r="A166" s="21" t="s">
        <v>467</v>
      </c>
      <c r="B166" s="38">
        <v>4</v>
      </c>
      <c r="C166" s="39" t="s">
        <v>468</v>
      </c>
      <c r="D166" s="39"/>
      <c r="E166" s="39" t="s">
        <v>469</v>
      </c>
    </row>
    <row r="167" spans="1:5" ht="29" hidden="1" outlineLevel="4" x14ac:dyDescent="0.35">
      <c r="A167" s="47" t="s">
        <v>470</v>
      </c>
      <c r="B167" s="44">
        <v>5</v>
      </c>
      <c r="C167" s="42" t="s">
        <v>471</v>
      </c>
      <c r="D167" s="42"/>
      <c r="E167" s="42" t="s">
        <v>472</v>
      </c>
    </row>
    <row r="168" spans="1:5" ht="29" hidden="1" outlineLevel="4" x14ac:dyDescent="0.35">
      <c r="A168" s="47" t="s">
        <v>473</v>
      </c>
      <c r="B168" s="44">
        <v>5</v>
      </c>
      <c r="C168" s="42" t="s">
        <v>474</v>
      </c>
      <c r="D168" s="42"/>
      <c r="E168" s="42" t="s">
        <v>475</v>
      </c>
    </row>
    <row r="169" spans="1:5" ht="29" hidden="1" outlineLevel="5" x14ac:dyDescent="0.35">
      <c r="A169" s="47" t="s">
        <v>476</v>
      </c>
      <c r="B169" s="44">
        <v>6</v>
      </c>
      <c r="C169" s="45" t="s">
        <v>477</v>
      </c>
      <c r="D169" s="45"/>
      <c r="E169" s="46" t="s">
        <v>478</v>
      </c>
    </row>
    <row r="170" spans="1:5" ht="29" hidden="1" outlineLevel="5" x14ac:dyDescent="0.35">
      <c r="A170" s="47" t="s">
        <v>479</v>
      </c>
      <c r="B170" s="44">
        <v>6</v>
      </c>
      <c r="C170" s="45" t="s">
        <v>480</v>
      </c>
      <c r="D170" s="45"/>
      <c r="E170" s="46" t="s">
        <v>481</v>
      </c>
    </row>
    <row r="171" spans="1:5" ht="29" hidden="1" outlineLevel="4" x14ac:dyDescent="0.35">
      <c r="A171" s="47" t="s">
        <v>482</v>
      </c>
      <c r="B171" s="44">
        <v>5</v>
      </c>
      <c r="C171" s="42" t="s">
        <v>483</v>
      </c>
      <c r="D171" s="42"/>
      <c r="E171" s="42" t="s">
        <v>484</v>
      </c>
    </row>
    <row r="172" spans="1:5" hidden="1" outlineLevel="5" x14ac:dyDescent="0.35">
      <c r="A172" s="47" t="s">
        <v>485</v>
      </c>
      <c r="B172" s="44">
        <v>6</v>
      </c>
      <c r="C172" s="45" t="s">
        <v>486</v>
      </c>
      <c r="D172" s="45"/>
      <c r="E172" s="46" t="s">
        <v>487</v>
      </c>
    </row>
    <row r="173" spans="1:5" hidden="1" outlineLevel="5" x14ac:dyDescent="0.35">
      <c r="A173" s="47" t="s">
        <v>488</v>
      </c>
      <c r="B173" s="44">
        <v>6</v>
      </c>
      <c r="C173" s="45" t="s">
        <v>489</v>
      </c>
      <c r="D173" s="45"/>
      <c r="E173" s="46" t="s">
        <v>490</v>
      </c>
    </row>
    <row r="174" spans="1:5" ht="29" hidden="1" outlineLevel="5" x14ac:dyDescent="0.35">
      <c r="A174" s="47" t="s">
        <v>491</v>
      </c>
      <c r="B174" s="44">
        <v>6</v>
      </c>
      <c r="C174" s="45" t="s">
        <v>492</v>
      </c>
      <c r="D174" s="45"/>
      <c r="E174" s="46" t="s">
        <v>493</v>
      </c>
    </row>
    <row r="175" spans="1:5" ht="29" hidden="1" outlineLevel="4" x14ac:dyDescent="0.35">
      <c r="A175" s="47" t="s">
        <v>494</v>
      </c>
      <c r="B175" s="44">
        <v>5</v>
      </c>
      <c r="C175" s="42" t="s">
        <v>495</v>
      </c>
      <c r="D175" s="42"/>
      <c r="E175" s="42" t="s">
        <v>496</v>
      </c>
    </row>
    <row r="176" spans="1:5" ht="29" hidden="1" outlineLevel="5" x14ac:dyDescent="0.35">
      <c r="A176" s="47" t="s">
        <v>497</v>
      </c>
      <c r="B176" s="44">
        <v>6</v>
      </c>
      <c r="C176" s="45" t="s">
        <v>498</v>
      </c>
      <c r="D176" s="45"/>
      <c r="E176" s="46" t="s">
        <v>499</v>
      </c>
    </row>
    <row r="177" spans="1:5" ht="58" hidden="1" outlineLevel="5" x14ac:dyDescent="0.35">
      <c r="A177" s="47" t="s">
        <v>500</v>
      </c>
      <c r="B177" s="44">
        <v>6</v>
      </c>
      <c r="C177" s="45" t="s">
        <v>501</v>
      </c>
      <c r="D177" s="45"/>
      <c r="E177" s="46" t="s">
        <v>502</v>
      </c>
    </row>
    <row r="178" spans="1:5" ht="29" hidden="1" outlineLevel="5" x14ac:dyDescent="0.35">
      <c r="A178" s="47" t="s">
        <v>503</v>
      </c>
      <c r="B178" s="44">
        <v>6</v>
      </c>
      <c r="C178" s="45" t="s">
        <v>504</v>
      </c>
      <c r="D178" s="45"/>
      <c r="E178" s="46" t="s">
        <v>505</v>
      </c>
    </row>
    <row r="179" spans="1:5" ht="43.5" hidden="1" outlineLevel="4" x14ac:dyDescent="0.35">
      <c r="A179" s="47" t="s">
        <v>506</v>
      </c>
      <c r="B179" s="44">
        <v>5</v>
      </c>
      <c r="C179" s="42" t="s">
        <v>507</v>
      </c>
      <c r="D179" s="42"/>
      <c r="E179" s="42" t="s">
        <v>508</v>
      </c>
    </row>
    <row r="180" spans="1:5" ht="29" hidden="1" outlineLevel="5" x14ac:dyDescent="0.35">
      <c r="A180" s="47" t="s">
        <v>509</v>
      </c>
      <c r="B180" s="44">
        <v>6</v>
      </c>
      <c r="C180" s="45" t="s">
        <v>510</v>
      </c>
      <c r="D180" s="45"/>
      <c r="E180" s="46" t="s">
        <v>511</v>
      </c>
    </row>
    <row r="181" spans="1:5" ht="29" hidden="1" outlineLevel="5" x14ac:dyDescent="0.35">
      <c r="A181" s="43" t="s">
        <v>512</v>
      </c>
      <c r="B181" s="44">
        <v>6</v>
      </c>
      <c r="C181" s="45" t="s">
        <v>513</v>
      </c>
      <c r="D181" s="45"/>
      <c r="E181" s="46" t="s">
        <v>514</v>
      </c>
    </row>
    <row r="182" spans="1:5" ht="58" hidden="1" outlineLevel="5" x14ac:dyDescent="0.35">
      <c r="A182" s="47" t="s">
        <v>515</v>
      </c>
      <c r="B182" s="44">
        <v>6</v>
      </c>
      <c r="C182" s="45" t="s">
        <v>516</v>
      </c>
      <c r="D182" s="45"/>
      <c r="E182" s="46" t="s">
        <v>517</v>
      </c>
    </row>
    <row r="183" spans="1:5" ht="43.5" hidden="1" outlineLevel="5" x14ac:dyDescent="0.35">
      <c r="A183" s="47" t="s">
        <v>518</v>
      </c>
      <c r="B183" s="44">
        <v>6</v>
      </c>
      <c r="C183" s="45" t="s">
        <v>519</v>
      </c>
      <c r="D183" s="45"/>
      <c r="E183" s="46" t="s">
        <v>520</v>
      </c>
    </row>
    <row r="184" spans="1:5" ht="43.5" hidden="1" outlineLevel="4" x14ac:dyDescent="0.35">
      <c r="A184" s="47" t="s">
        <v>521</v>
      </c>
      <c r="B184" s="44">
        <v>5</v>
      </c>
      <c r="C184" s="42" t="s">
        <v>522</v>
      </c>
      <c r="D184" s="42"/>
      <c r="E184" s="42" t="s">
        <v>523</v>
      </c>
    </row>
    <row r="185" spans="1:5" ht="29" outlineLevel="2" x14ac:dyDescent="0.35">
      <c r="A185" s="21" t="s">
        <v>5</v>
      </c>
      <c r="B185" s="38">
        <v>3</v>
      </c>
      <c r="C185" s="39" t="s">
        <v>524</v>
      </c>
      <c r="D185" s="51">
        <v>0</v>
      </c>
      <c r="E185" s="39" t="s">
        <v>525</v>
      </c>
    </row>
    <row r="186" spans="1:5" ht="43.5" outlineLevel="2" collapsed="1" x14ac:dyDescent="0.35">
      <c r="A186" s="21" t="s">
        <v>6</v>
      </c>
      <c r="B186" s="38">
        <v>3</v>
      </c>
      <c r="C186" s="39" t="s">
        <v>526</v>
      </c>
      <c r="D186" s="51">
        <v>0</v>
      </c>
      <c r="E186" s="39" t="s">
        <v>527</v>
      </c>
    </row>
    <row r="187" spans="1:5" ht="29" hidden="1" outlineLevel="3" x14ac:dyDescent="0.35">
      <c r="A187" s="21" t="s">
        <v>528</v>
      </c>
      <c r="B187" s="38">
        <v>4</v>
      </c>
      <c r="C187" s="39" t="s">
        <v>529</v>
      </c>
      <c r="D187" s="39"/>
      <c r="E187" s="39" t="s">
        <v>530</v>
      </c>
    </row>
    <row r="188" spans="1:5" ht="29" hidden="1" outlineLevel="4" x14ac:dyDescent="0.35">
      <c r="A188" s="52" t="s">
        <v>531</v>
      </c>
      <c r="B188" s="44">
        <v>5</v>
      </c>
      <c r="C188" s="42" t="s">
        <v>532</v>
      </c>
      <c r="D188" s="42"/>
      <c r="E188" s="42" t="s">
        <v>533</v>
      </c>
    </row>
    <row r="189" spans="1:5" ht="29" hidden="1" outlineLevel="4" x14ac:dyDescent="0.35">
      <c r="A189" s="52" t="s">
        <v>534</v>
      </c>
      <c r="B189" s="44">
        <v>5</v>
      </c>
      <c r="C189" s="42" t="s">
        <v>535</v>
      </c>
      <c r="D189" s="42"/>
      <c r="E189" s="42" t="s">
        <v>536</v>
      </c>
    </row>
    <row r="190" spans="1:5" ht="29" hidden="1" outlineLevel="4" x14ac:dyDescent="0.35">
      <c r="A190" s="52" t="s">
        <v>537</v>
      </c>
      <c r="B190" s="44">
        <v>5</v>
      </c>
      <c r="C190" s="42" t="s">
        <v>538</v>
      </c>
      <c r="D190" s="42"/>
      <c r="E190" s="42" t="s">
        <v>539</v>
      </c>
    </row>
    <row r="191" spans="1:5" ht="29" hidden="1" outlineLevel="4" x14ac:dyDescent="0.35">
      <c r="A191" s="52" t="s">
        <v>540</v>
      </c>
      <c r="B191" s="44">
        <v>5</v>
      </c>
      <c r="C191" s="42" t="s">
        <v>541</v>
      </c>
      <c r="D191" s="42"/>
      <c r="E191" s="42" t="s">
        <v>542</v>
      </c>
    </row>
    <row r="192" spans="1:5" ht="58" hidden="1" outlineLevel="3" x14ac:dyDescent="0.35">
      <c r="A192" s="21" t="s">
        <v>543</v>
      </c>
      <c r="B192" s="38">
        <v>4</v>
      </c>
      <c r="C192" s="39" t="s">
        <v>544</v>
      </c>
      <c r="D192" s="39"/>
      <c r="E192" s="39" t="s">
        <v>545</v>
      </c>
    </row>
    <row r="193" spans="1:5" ht="29" hidden="1" outlineLevel="3" x14ac:dyDescent="0.35">
      <c r="A193" s="21" t="s">
        <v>546</v>
      </c>
      <c r="B193" s="38">
        <v>4</v>
      </c>
      <c r="C193" s="39" t="s">
        <v>547</v>
      </c>
      <c r="D193" s="39"/>
      <c r="E193" s="39" t="s">
        <v>548</v>
      </c>
    </row>
    <row r="194" spans="1:5" hidden="1" outlineLevel="3" x14ac:dyDescent="0.35">
      <c r="A194" s="21" t="s">
        <v>549</v>
      </c>
      <c r="B194" s="38">
        <v>4</v>
      </c>
      <c r="C194" s="39" t="s">
        <v>550</v>
      </c>
      <c r="D194" s="39"/>
      <c r="E194" s="39" t="s">
        <v>551</v>
      </c>
    </row>
    <row r="195" spans="1:5" ht="43.5" hidden="1" outlineLevel="4" x14ac:dyDescent="0.35">
      <c r="A195" s="47" t="s">
        <v>552</v>
      </c>
      <c r="B195" s="44">
        <v>5</v>
      </c>
      <c r="C195" s="42" t="s">
        <v>553</v>
      </c>
      <c r="D195" s="42"/>
      <c r="E195" s="42" t="s">
        <v>554</v>
      </c>
    </row>
    <row r="196" spans="1:5" ht="29" hidden="1" outlineLevel="4" x14ac:dyDescent="0.35">
      <c r="A196" s="15" t="s">
        <v>555</v>
      </c>
      <c r="B196" s="44">
        <v>5</v>
      </c>
      <c r="C196" s="42" t="s">
        <v>556</v>
      </c>
      <c r="D196" s="42"/>
      <c r="E196" s="42" t="s">
        <v>557</v>
      </c>
    </row>
    <row r="197" spans="1:5" ht="43.5" hidden="1" outlineLevel="4" x14ac:dyDescent="0.35">
      <c r="A197" s="47" t="s">
        <v>558</v>
      </c>
      <c r="B197" s="44">
        <v>5</v>
      </c>
      <c r="C197" s="42" t="s">
        <v>559</v>
      </c>
      <c r="D197" s="42"/>
      <c r="E197" s="42" t="s">
        <v>560</v>
      </c>
    </row>
    <row r="198" spans="1:5" ht="72.5" outlineLevel="2" collapsed="1" x14ac:dyDescent="0.35">
      <c r="A198" s="21" t="s">
        <v>561</v>
      </c>
      <c r="B198" s="38">
        <v>3</v>
      </c>
      <c r="C198" s="39" t="s">
        <v>562</v>
      </c>
      <c r="D198" s="40">
        <v>1582.8340558902275</v>
      </c>
      <c r="E198" s="39" t="s">
        <v>563</v>
      </c>
    </row>
    <row r="199" spans="1:5" ht="29" hidden="1" outlineLevel="3" x14ac:dyDescent="0.35">
      <c r="A199" s="21" t="s">
        <v>564</v>
      </c>
      <c r="B199" s="38">
        <v>4</v>
      </c>
      <c r="C199" s="39" t="s">
        <v>565</v>
      </c>
      <c r="D199" s="39"/>
      <c r="E199" s="39" t="s">
        <v>566</v>
      </c>
    </row>
    <row r="200" spans="1:5" ht="29" hidden="1" outlineLevel="4" x14ac:dyDescent="0.35">
      <c r="A200" s="47" t="s">
        <v>567</v>
      </c>
      <c r="B200" s="44">
        <v>5</v>
      </c>
      <c r="C200" s="42" t="s">
        <v>568</v>
      </c>
      <c r="D200" s="42"/>
      <c r="E200" s="42" t="s">
        <v>569</v>
      </c>
    </row>
    <row r="201" spans="1:5" ht="29" hidden="1" outlineLevel="4" x14ac:dyDescent="0.35">
      <c r="A201" s="47" t="s">
        <v>570</v>
      </c>
      <c r="B201" s="44">
        <v>5</v>
      </c>
      <c r="C201" s="42" t="s">
        <v>571</v>
      </c>
      <c r="D201" s="42"/>
      <c r="E201" s="42" t="s">
        <v>572</v>
      </c>
    </row>
    <row r="202" spans="1:5" ht="29" hidden="1" outlineLevel="4" x14ac:dyDescent="0.35">
      <c r="A202" s="47" t="s">
        <v>573</v>
      </c>
      <c r="B202" s="44">
        <v>5</v>
      </c>
      <c r="C202" s="42" t="s">
        <v>574</v>
      </c>
      <c r="D202" s="42"/>
      <c r="E202" s="42" t="s">
        <v>575</v>
      </c>
    </row>
    <row r="203" spans="1:5" ht="43.5" hidden="1" outlineLevel="3" x14ac:dyDescent="0.35">
      <c r="A203" s="21" t="s">
        <v>576</v>
      </c>
      <c r="B203" s="38">
        <v>4</v>
      </c>
      <c r="C203" s="39" t="s">
        <v>577</v>
      </c>
      <c r="D203" s="39"/>
      <c r="E203" s="39" t="s">
        <v>578</v>
      </c>
    </row>
    <row r="204" spans="1:5" ht="43.5" hidden="1" outlineLevel="4" x14ac:dyDescent="0.35">
      <c r="A204" s="47" t="s">
        <v>579</v>
      </c>
      <c r="B204" s="44">
        <v>5</v>
      </c>
      <c r="C204" s="42" t="s">
        <v>580</v>
      </c>
      <c r="D204" s="42"/>
      <c r="E204" s="42" t="s">
        <v>581</v>
      </c>
    </row>
    <row r="205" spans="1:5" ht="72.5" hidden="1" outlineLevel="4" x14ac:dyDescent="0.35">
      <c r="A205" s="47" t="s">
        <v>582</v>
      </c>
      <c r="B205" s="44">
        <v>5</v>
      </c>
      <c r="C205" s="42" t="s">
        <v>583</v>
      </c>
      <c r="D205" s="42"/>
      <c r="E205" s="42" t="s">
        <v>584</v>
      </c>
    </row>
    <row r="206" spans="1:5" ht="29" hidden="1" outlineLevel="3" x14ac:dyDescent="0.35">
      <c r="A206" s="21" t="s">
        <v>585</v>
      </c>
      <c r="B206" s="38">
        <v>4</v>
      </c>
      <c r="C206" s="39" t="s">
        <v>586</v>
      </c>
      <c r="D206" s="39"/>
      <c r="E206" s="39" t="s">
        <v>587</v>
      </c>
    </row>
    <row r="207" spans="1:5" hidden="1" outlineLevel="4" x14ac:dyDescent="0.35">
      <c r="A207" s="53" t="s">
        <v>588</v>
      </c>
      <c r="B207" s="44">
        <v>5</v>
      </c>
      <c r="C207" s="42" t="s">
        <v>305</v>
      </c>
      <c r="D207" s="42"/>
      <c r="E207" s="42" t="s">
        <v>589</v>
      </c>
    </row>
    <row r="208" spans="1:5" hidden="1" outlineLevel="5" x14ac:dyDescent="0.35">
      <c r="A208" s="54" t="s">
        <v>590</v>
      </c>
      <c r="B208" s="44">
        <v>6</v>
      </c>
      <c r="C208" s="45" t="s">
        <v>591</v>
      </c>
      <c r="D208" s="45"/>
      <c r="E208" s="42" t="s">
        <v>592</v>
      </c>
    </row>
    <row r="209" spans="1:5" hidden="1" outlineLevel="5" x14ac:dyDescent="0.35">
      <c r="A209" s="54" t="s">
        <v>593</v>
      </c>
      <c r="B209" s="44">
        <v>6</v>
      </c>
      <c r="C209" s="45" t="s">
        <v>594</v>
      </c>
      <c r="D209" s="45"/>
      <c r="E209" s="42" t="s">
        <v>595</v>
      </c>
    </row>
    <row r="210" spans="1:5" hidden="1" outlineLevel="5" x14ac:dyDescent="0.35">
      <c r="A210" s="54" t="s">
        <v>596</v>
      </c>
      <c r="B210" s="44">
        <v>6</v>
      </c>
      <c r="C210" s="45" t="s">
        <v>597</v>
      </c>
      <c r="D210" s="45"/>
      <c r="E210" s="42" t="s">
        <v>598</v>
      </c>
    </row>
    <row r="211" spans="1:5" ht="29" hidden="1" outlineLevel="5" x14ac:dyDescent="0.35">
      <c r="A211" s="54" t="s">
        <v>599</v>
      </c>
      <c r="B211" s="44">
        <v>6</v>
      </c>
      <c r="C211" s="45" t="s">
        <v>600</v>
      </c>
      <c r="D211" s="45"/>
      <c r="E211" s="42" t="s">
        <v>601</v>
      </c>
    </row>
    <row r="212" spans="1:5" hidden="1" outlineLevel="4" x14ac:dyDescent="0.35">
      <c r="A212" s="54" t="s">
        <v>602</v>
      </c>
      <c r="B212" s="44">
        <v>5</v>
      </c>
      <c r="C212" s="42" t="s">
        <v>603</v>
      </c>
      <c r="D212" s="42"/>
      <c r="E212" s="42" t="s">
        <v>604</v>
      </c>
    </row>
    <row r="213" spans="1:5" ht="29" hidden="1" outlineLevel="5" x14ac:dyDescent="0.35">
      <c r="A213" s="54" t="s">
        <v>605</v>
      </c>
      <c r="B213" s="44">
        <v>6</v>
      </c>
      <c r="C213" s="45" t="s">
        <v>606</v>
      </c>
      <c r="D213" s="45"/>
      <c r="E213" s="42" t="s">
        <v>607</v>
      </c>
    </row>
    <row r="214" spans="1:5" hidden="1" outlineLevel="5" x14ac:dyDescent="0.35">
      <c r="A214" s="54" t="s">
        <v>608</v>
      </c>
      <c r="B214" s="44">
        <v>6</v>
      </c>
      <c r="C214" s="45" t="s">
        <v>597</v>
      </c>
      <c r="D214" s="45"/>
      <c r="E214" s="42" t="s">
        <v>609</v>
      </c>
    </row>
    <row r="215" spans="1:5" ht="29" hidden="1" outlineLevel="5" x14ac:dyDescent="0.35">
      <c r="A215" s="54" t="s">
        <v>610</v>
      </c>
      <c r="B215" s="44">
        <v>6</v>
      </c>
      <c r="C215" s="45" t="s">
        <v>600</v>
      </c>
      <c r="D215" s="45"/>
      <c r="E215" s="42" t="s">
        <v>611</v>
      </c>
    </row>
    <row r="216" spans="1:5" ht="29" hidden="1" outlineLevel="5" x14ac:dyDescent="0.35">
      <c r="A216" s="54" t="s">
        <v>612</v>
      </c>
      <c r="B216" s="44">
        <v>6</v>
      </c>
      <c r="C216" s="45" t="s">
        <v>613</v>
      </c>
      <c r="D216" s="45"/>
      <c r="E216" s="42" t="s">
        <v>614</v>
      </c>
    </row>
    <row r="217" spans="1:5" hidden="1" outlineLevel="4" x14ac:dyDescent="0.35">
      <c r="A217" s="54" t="s">
        <v>615</v>
      </c>
      <c r="B217" s="44">
        <v>5</v>
      </c>
      <c r="C217" s="42" t="s">
        <v>616</v>
      </c>
      <c r="D217" s="42"/>
      <c r="E217" s="42" t="s">
        <v>617</v>
      </c>
    </row>
    <row r="218" spans="1:5" ht="29" hidden="1" outlineLevel="5" x14ac:dyDescent="0.35">
      <c r="A218" s="54" t="s">
        <v>618</v>
      </c>
      <c r="B218" s="44">
        <v>6</v>
      </c>
      <c r="C218" s="45" t="s">
        <v>619</v>
      </c>
      <c r="D218" s="45"/>
      <c r="E218" s="42" t="s">
        <v>620</v>
      </c>
    </row>
    <row r="219" spans="1:5" ht="29" hidden="1" outlineLevel="5" x14ac:dyDescent="0.35">
      <c r="A219" s="47" t="s">
        <v>621</v>
      </c>
      <c r="B219" s="44">
        <v>6</v>
      </c>
      <c r="C219" s="45" t="s">
        <v>622</v>
      </c>
      <c r="D219" s="45"/>
      <c r="E219" s="42" t="s">
        <v>623</v>
      </c>
    </row>
    <row r="220" spans="1:5" ht="29" hidden="1" outlineLevel="4" x14ac:dyDescent="0.35">
      <c r="A220" s="47" t="s">
        <v>624</v>
      </c>
      <c r="B220" s="44">
        <v>5</v>
      </c>
      <c r="C220" s="42" t="s">
        <v>625</v>
      </c>
      <c r="D220" s="42"/>
      <c r="E220" s="42" t="s">
        <v>626</v>
      </c>
    </row>
    <row r="221" spans="1:5" ht="29" hidden="1" outlineLevel="5" x14ac:dyDescent="0.35">
      <c r="A221" s="47" t="s">
        <v>627</v>
      </c>
      <c r="B221" s="44">
        <v>6</v>
      </c>
      <c r="C221" s="45" t="s">
        <v>619</v>
      </c>
      <c r="D221" s="45"/>
      <c r="E221" s="42" t="s">
        <v>628</v>
      </c>
    </row>
    <row r="222" spans="1:5" ht="29" hidden="1" outlineLevel="5" x14ac:dyDescent="0.35">
      <c r="A222" s="47" t="s">
        <v>629</v>
      </c>
      <c r="B222" s="44">
        <v>6</v>
      </c>
      <c r="C222" s="45" t="s">
        <v>622</v>
      </c>
      <c r="D222" s="45"/>
      <c r="E222" s="42" t="s">
        <v>630</v>
      </c>
    </row>
    <row r="223" spans="1:5" ht="29" hidden="1" outlineLevel="4" x14ac:dyDescent="0.35">
      <c r="A223" s="47" t="s">
        <v>631</v>
      </c>
      <c r="B223" s="44">
        <v>5</v>
      </c>
      <c r="C223" s="42" t="s">
        <v>632</v>
      </c>
      <c r="D223" s="42"/>
      <c r="E223" s="42" t="s">
        <v>633</v>
      </c>
    </row>
    <row r="224" spans="1:5" ht="29" hidden="1" outlineLevel="5" x14ac:dyDescent="0.35">
      <c r="A224" s="47" t="s">
        <v>634</v>
      </c>
      <c r="B224" s="44">
        <v>6</v>
      </c>
      <c r="C224" s="45" t="s">
        <v>635</v>
      </c>
      <c r="D224" s="45"/>
      <c r="E224" s="42" t="s">
        <v>636</v>
      </c>
    </row>
    <row r="225" spans="1:5" ht="29" hidden="1" outlineLevel="5" x14ac:dyDescent="0.35">
      <c r="A225" s="47" t="s">
        <v>637</v>
      </c>
      <c r="B225" s="44">
        <v>6</v>
      </c>
      <c r="C225" s="45" t="s">
        <v>638</v>
      </c>
      <c r="D225" s="45"/>
      <c r="E225" s="42" t="s">
        <v>639</v>
      </c>
    </row>
    <row r="226" spans="1:5" hidden="1" outlineLevel="5" x14ac:dyDescent="0.35">
      <c r="A226" s="47" t="s">
        <v>640</v>
      </c>
      <c r="B226" s="44">
        <v>6</v>
      </c>
      <c r="C226" s="45" t="s">
        <v>641</v>
      </c>
      <c r="D226" s="45"/>
      <c r="E226" s="42" t="s">
        <v>642</v>
      </c>
    </row>
    <row r="227" spans="1:5" ht="29" outlineLevel="2" collapsed="1" x14ac:dyDescent="0.35">
      <c r="A227" s="21" t="s">
        <v>643</v>
      </c>
      <c r="B227" s="38">
        <v>3</v>
      </c>
      <c r="C227" s="39" t="s">
        <v>644</v>
      </c>
      <c r="D227" s="40">
        <v>233.13253012048193</v>
      </c>
      <c r="E227" s="39" t="s">
        <v>645</v>
      </c>
    </row>
    <row r="228" spans="1:5" ht="29" hidden="1" outlineLevel="3" x14ac:dyDescent="0.35">
      <c r="A228" s="21" t="s">
        <v>646</v>
      </c>
      <c r="B228" s="38">
        <v>4</v>
      </c>
      <c r="C228" s="39" t="s">
        <v>647</v>
      </c>
      <c r="D228" s="39"/>
      <c r="E228" s="39" t="s">
        <v>648</v>
      </c>
    </row>
    <row r="229" spans="1:5" ht="29" hidden="1" outlineLevel="3" x14ac:dyDescent="0.35">
      <c r="A229" s="21" t="s">
        <v>649</v>
      </c>
      <c r="B229" s="38">
        <v>4</v>
      </c>
      <c r="C229" s="39" t="s">
        <v>650</v>
      </c>
      <c r="D229" s="39"/>
      <c r="E229" s="39" t="s">
        <v>651</v>
      </c>
    </row>
    <row r="230" spans="1:5" ht="29" hidden="1" outlineLevel="3" x14ac:dyDescent="0.35">
      <c r="A230" s="21" t="s">
        <v>652</v>
      </c>
      <c r="B230" s="38">
        <v>4</v>
      </c>
      <c r="C230" s="39" t="s">
        <v>653</v>
      </c>
      <c r="D230" s="39"/>
      <c r="E230" s="39" t="s">
        <v>654</v>
      </c>
    </row>
    <row r="231" spans="1:5" ht="87" hidden="1" outlineLevel="3" x14ac:dyDescent="0.35">
      <c r="A231" s="21" t="s">
        <v>655</v>
      </c>
      <c r="B231" s="38">
        <v>4</v>
      </c>
      <c r="C231" s="39" t="s">
        <v>656</v>
      </c>
      <c r="D231" s="39"/>
      <c r="E231" s="39" t="s">
        <v>657</v>
      </c>
    </row>
    <row r="232" spans="1:5" ht="29" hidden="1" outlineLevel="3" x14ac:dyDescent="0.35">
      <c r="A232" s="21" t="s">
        <v>658</v>
      </c>
      <c r="B232" s="38">
        <v>4</v>
      </c>
      <c r="C232" s="39" t="s">
        <v>659</v>
      </c>
      <c r="D232" s="39"/>
      <c r="E232" s="39" t="s">
        <v>660</v>
      </c>
    </row>
    <row r="233" spans="1:5" ht="29" outlineLevel="2" collapsed="1" x14ac:dyDescent="0.35">
      <c r="A233" s="21" t="s">
        <v>661</v>
      </c>
      <c r="B233" s="38">
        <v>3</v>
      </c>
      <c r="C233" s="39" t="s">
        <v>662</v>
      </c>
      <c r="D233" s="40">
        <v>168.74671324193497</v>
      </c>
      <c r="E233" s="39" t="s">
        <v>663</v>
      </c>
    </row>
    <row r="234" spans="1:5" ht="29" hidden="1" outlineLevel="3" x14ac:dyDescent="0.35">
      <c r="A234" s="21" t="s">
        <v>664</v>
      </c>
      <c r="B234" s="38">
        <v>4</v>
      </c>
      <c r="C234" s="39" t="s">
        <v>665</v>
      </c>
      <c r="D234" s="39"/>
      <c r="E234" s="39" t="s">
        <v>666</v>
      </c>
    </row>
    <row r="235" spans="1:5" hidden="1" outlineLevel="4" x14ac:dyDescent="0.35">
      <c r="A235" s="21" t="s">
        <v>667</v>
      </c>
      <c r="B235" s="44">
        <v>5</v>
      </c>
      <c r="C235" s="42" t="s">
        <v>668</v>
      </c>
      <c r="D235" s="42"/>
      <c r="E235" s="42" t="s">
        <v>669</v>
      </c>
    </row>
    <row r="236" spans="1:5" ht="29" hidden="1" outlineLevel="4" x14ac:dyDescent="0.35">
      <c r="A236" s="21" t="s">
        <v>670</v>
      </c>
      <c r="B236" s="44">
        <v>5</v>
      </c>
      <c r="C236" s="42" t="s">
        <v>671</v>
      </c>
      <c r="D236" s="42"/>
      <c r="E236" s="42" t="s">
        <v>672</v>
      </c>
    </row>
    <row r="237" spans="1:5" ht="29" hidden="1" outlineLevel="4" x14ac:dyDescent="0.35">
      <c r="A237" s="21" t="s">
        <v>673</v>
      </c>
      <c r="B237" s="44">
        <v>5</v>
      </c>
      <c r="C237" s="42" t="s">
        <v>674</v>
      </c>
      <c r="D237" s="42"/>
      <c r="E237" s="42" t="s">
        <v>675</v>
      </c>
    </row>
    <row r="238" spans="1:5" ht="29" hidden="1" outlineLevel="4" x14ac:dyDescent="0.35">
      <c r="A238" s="21" t="s">
        <v>676</v>
      </c>
      <c r="B238" s="44">
        <v>5</v>
      </c>
      <c r="C238" s="42" t="s">
        <v>677</v>
      </c>
      <c r="D238" s="42"/>
      <c r="E238" s="42" t="s">
        <v>678</v>
      </c>
    </row>
    <row r="239" spans="1:5" hidden="1" outlineLevel="3" x14ac:dyDescent="0.35">
      <c r="A239" s="21" t="s">
        <v>679</v>
      </c>
      <c r="B239" s="38">
        <v>4</v>
      </c>
      <c r="C239" s="39" t="s">
        <v>680</v>
      </c>
      <c r="D239" s="39"/>
      <c r="E239" s="39" t="s">
        <v>681</v>
      </c>
    </row>
    <row r="240" spans="1:5" ht="29" hidden="1" outlineLevel="4" x14ac:dyDescent="0.35">
      <c r="A240" s="21" t="s">
        <v>682</v>
      </c>
      <c r="B240" s="44">
        <v>5</v>
      </c>
      <c r="C240" s="42" t="s">
        <v>683</v>
      </c>
      <c r="D240" s="42"/>
      <c r="E240" s="42" t="s">
        <v>684</v>
      </c>
    </row>
    <row r="241" spans="1:5" ht="29" hidden="1" outlineLevel="4" x14ac:dyDescent="0.35">
      <c r="A241" s="21" t="s">
        <v>685</v>
      </c>
      <c r="B241" s="44">
        <v>5</v>
      </c>
      <c r="C241" s="42" t="s">
        <v>686</v>
      </c>
      <c r="D241" s="42"/>
      <c r="E241" s="42" t="s">
        <v>687</v>
      </c>
    </row>
    <row r="242" spans="1:5" ht="29" hidden="1" outlineLevel="4" x14ac:dyDescent="0.35">
      <c r="A242" s="21" t="s">
        <v>688</v>
      </c>
      <c r="B242" s="44">
        <v>5</v>
      </c>
      <c r="C242" s="42" t="s">
        <v>689</v>
      </c>
      <c r="D242" s="42"/>
      <c r="E242" s="42" t="s">
        <v>690</v>
      </c>
    </row>
    <row r="243" spans="1:5" ht="29" hidden="1" outlineLevel="4" x14ac:dyDescent="0.35">
      <c r="A243" s="21" t="s">
        <v>691</v>
      </c>
      <c r="B243" s="44">
        <v>5</v>
      </c>
      <c r="C243" s="42" t="s">
        <v>692</v>
      </c>
      <c r="D243" s="42"/>
      <c r="E243" s="42" t="s">
        <v>693</v>
      </c>
    </row>
    <row r="244" spans="1:5" ht="29" hidden="1" outlineLevel="4" x14ac:dyDescent="0.35">
      <c r="A244" s="21" t="s">
        <v>694</v>
      </c>
      <c r="B244" s="44">
        <v>5</v>
      </c>
      <c r="C244" s="42" t="s">
        <v>695</v>
      </c>
      <c r="D244" s="42"/>
      <c r="E244" s="42" t="s">
        <v>696</v>
      </c>
    </row>
    <row r="245" spans="1:5" ht="29" hidden="1" outlineLevel="4" x14ac:dyDescent="0.35">
      <c r="A245" s="21" t="s">
        <v>697</v>
      </c>
      <c r="B245" s="44">
        <v>5</v>
      </c>
      <c r="C245" s="42" t="s">
        <v>698</v>
      </c>
      <c r="D245" s="42"/>
      <c r="E245" s="42" t="s">
        <v>699</v>
      </c>
    </row>
    <row r="246" spans="1:5" ht="29" hidden="1" outlineLevel="3" x14ac:dyDescent="0.35">
      <c r="A246" s="21" t="s">
        <v>700</v>
      </c>
      <c r="B246" s="38">
        <v>4</v>
      </c>
      <c r="C246" s="39" t="s">
        <v>701</v>
      </c>
      <c r="D246" s="39"/>
      <c r="E246" s="39" t="s">
        <v>702</v>
      </c>
    </row>
    <row r="247" spans="1:5" ht="29" hidden="1" outlineLevel="4" x14ac:dyDescent="0.35">
      <c r="A247" s="47" t="s">
        <v>703</v>
      </c>
      <c r="B247" s="44">
        <v>5</v>
      </c>
      <c r="C247" s="42" t="s">
        <v>704</v>
      </c>
      <c r="D247" s="42"/>
      <c r="E247" s="42" t="s">
        <v>705</v>
      </c>
    </row>
    <row r="248" spans="1:5" hidden="1" outlineLevel="4" x14ac:dyDescent="0.35">
      <c r="A248" s="47" t="s">
        <v>706</v>
      </c>
      <c r="B248" s="44">
        <v>5</v>
      </c>
      <c r="C248" s="42" t="s">
        <v>707</v>
      </c>
      <c r="D248" s="42"/>
      <c r="E248" s="42" t="s">
        <v>708</v>
      </c>
    </row>
    <row r="249" spans="1:5" hidden="1" outlineLevel="4" x14ac:dyDescent="0.35">
      <c r="A249" s="47" t="s">
        <v>709</v>
      </c>
      <c r="B249" s="44">
        <v>5</v>
      </c>
      <c r="C249" s="42" t="s">
        <v>710</v>
      </c>
      <c r="D249" s="42"/>
      <c r="E249" s="42" t="s">
        <v>711</v>
      </c>
    </row>
    <row r="250" spans="1:5" ht="29" hidden="1" outlineLevel="4" x14ac:dyDescent="0.35">
      <c r="A250" s="47" t="s">
        <v>712</v>
      </c>
      <c r="B250" s="44">
        <v>5</v>
      </c>
      <c r="C250" s="42" t="s">
        <v>713</v>
      </c>
      <c r="D250" s="42"/>
      <c r="E250" s="42" t="s">
        <v>714</v>
      </c>
    </row>
    <row r="251" spans="1:5" ht="29" hidden="1" outlineLevel="4" x14ac:dyDescent="0.35">
      <c r="A251" s="47" t="s">
        <v>715</v>
      </c>
      <c r="B251" s="44">
        <v>5</v>
      </c>
      <c r="C251" s="42" t="s">
        <v>677</v>
      </c>
      <c r="D251" s="42"/>
      <c r="E251" s="42" t="s">
        <v>716</v>
      </c>
    </row>
    <row r="252" spans="1:5" hidden="1" outlineLevel="3" x14ac:dyDescent="0.35">
      <c r="A252" s="47" t="s">
        <v>717</v>
      </c>
      <c r="B252" s="38">
        <v>4</v>
      </c>
      <c r="C252" s="39" t="s">
        <v>45</v>
      </c>
      <c r="D252" s="39"/>
      <c r="E252" s="39" t="s">
        <v>718</v>
      </c>
    </row>
    <row r="253" spans="1:5" ht="29" hidden="1" outlineLevel="4" x14ac:dyDescent="0.35">
      <c r="A253" s="47" t="s">
        <v>719</v>
      </c>
      <c r="B253" s="44">
        <v>5</v>
      </c>
      <c r="C253" s="42" t="s">
        <v>720</v>
      </c>
      <c r="D253" s="42"/>
      <c r="E253" s="42" t="s">
        <v>721</v>
      </c>
    </row>
    <row r="254" spans="1:5" ht="29" hidden="1" outlineLevel="4" x14ac:dyDescent="0.35">
      <c r="A254" s="47" t="s">
        <v>722</v>
      </c>
      <c r="B254" s="44">
        <v>5</v>
      </c>
      <c r="C254" s="42" t="s">
        <v>723</v>
      </c>
      <c r="D254" s="42"/>
      <c r="E254" s="42" t="s">
        <v>724</v>
      </c>
    </row>
    <row r="255" spans="1:5" ht="29" hidden="1" outlineLevel="4" x14ac:dyDescent="0.35">
      <c r="A255" s="47" t="s">
        <v>725</v>
      </c>
      <c r="B255" s="44">
        <v>5</v>
      </c>
      <c r="C255" s="42" t="s">
        <v>726</v>
      </c>
      <c r="D255" s="42"/>
      <c r="E255" s="42" t="s">
        <v>52</v>
      </c>
    </row>
    <row r="256" spans="1:5" ht="29" hidden="1" outlineLevel="4" x14ac:dyDescent="0.35">
      <c r="A256" s="47" t="s">
        <v>727</v>
      </c>
      <c r="B256" s="44">
        <v>5</v>
      </c>
      <c r="C256" s="42" t="s">
        <v>728</v>
      </c>
      <c r="D256" s="42"/>
      <c r="E256" s="42" t="s">
        <v>729</v>
      </c>
    </row>
    <row r="257" spans="1:7" ht="29" hidden="1" outlineLevel="3" x14ac:dyDescent="0.35">
      <c r="A257" s="47" t="s">
        <v>730</v>
      </c>
      <c r="B257" s="38">
        <v>4</v>
      </c>
      <c r="C257" s="39" t="s">
        <v>731</v>
      </c>
      <c r="D257" s="39"/>
      <c r="E257" s="39" t="s">
        <v>732</v>
      </c>
    </row>
    <row r="258" spans="1:7" ht="58" hidden="1" outlineLevel="3" x14ac:dyDescent="0.35">
      <c r="A258" s="47" t="s">
        <v>733</v>
      </c>
      <c r="B258" s="38">
        <v>4</v>
      </c>
      <c r="C258" s="39" t="s">
        <v>734</v>
      </c>
      <c r="D258" s="39"/>
      <c r="E258" s="39" t="s">
        <v>735</v>
      </c>
    </row>
    <row r="259" spans="1:7" ht="43.5" hidden="1" outlineLevel="3" x14ac:dyDescent="0.35">
      <c r="A259" s="47" t="s">
        <v>736</v>
      </c>
      <c r="B259" s="38">
        <v>4</v>
      </c>
      <c r="C259" s="39" t="s">
        <v>737</v>
      </c>
      <c r="D259" s="39"/>
      <c r="E259" s="39" t="s">
        <v>738</v>
      </c>
    </row>
    <row r="260" spans="1:7" ht="58" outlineLevel="1" x14ac:dyDescent="0.35">
      <c r="A260" s="12">
        <v>1.3</v>
      </c>
      <c r="B260" s="38">
        <v>2</v>
      </c>
      <c r="C260" s="39" t="s">
        <v>739</v>
      </c>
      <c r="D260" s="55">
        <v>469.89297611327169</v>
      </c>
      <c r="E260" s="39" t="s">
        <v>740</v>
      </c>
    </row>
    <row r="261" spans="1:7" ht="58" outlineLevel="2" x14ac:dyDescent="0.35">
      <c r="A261" s="21" t="s">
        <v>7</v>
      </c>
      <c r="B261" s="38">
        <v>3</v>
      </c>
      <c r="C261" s="39" t="s">
        <v>741</v>
      </c>
      <c r="D261" s="56">
        <v>469.89297611327169</v>
      </c>
      <c r="E261" s="39" t="s">
        <v>742</v>
      </c>
    </row>
    <row r="262" spans="1:7" ht="72.5" outlineLevel="2" x14ac:dyDescent="0.35">
      <c r="A262" s="21" t="s">
        <v>8</v>
      </c>
      <c r="B262" s="38">
        <v>3</v>
      </c>
      <c r="C262" s="39" t="s">
        <v>743</v>
      </c>
      <c r="D262" s="51">
        <v>0</v>
      </c>
      <c r="E262" s="39" t="s">
        <v>744</v>
      </c>
      <c r="F262" s="76" t="s">
        <v>883</v>
      </c>
    </row>
    <row r="263" spans="1:7" ht="29" outlineLevel="2" x14ac:dyDescent="0.35">
      <c r="A263" s="21" t="s">
        <v>9</v>
      </c>
      <c r="B263" s="38">
        <v>3</v>
      </c>
      <c r="C263" s="39" t="s">
        <v>745</v>
      </c>
      <c r="D263" s="51">
        <v>0</v>
      </c>
      <c r="E263" s="39" t="s">
        <v>746</v>
      </c>
    </row>
    <row r="264" spans="1:7" ht="29" outlineLevel="2" collapsed="1" x14ac:dyDescent="0.35">
      <c r="A264" s="21" t="s">
        <v>10</v>
      </c>
      <c r="B264" s="38">
        <v>3</v>
      </c>
      <c r="C264" s="39" t="s">
        <v>747</v>
      </c>
      <c r="D264" s="51">
        <v>0</v>
      </c>
      <c r="E264" s="39" t="s">
        <v>748</v>
      </c>
    </row>
    <row r="265" spans="1:7" ht="43.5" hidden="1" outlineLevel="3" x14ac:dyDescent="0.35">
      <c r="A265" s="21" t="s">
        <v>749</v>
      </c>
      <c r="B265" s="57">
        <v>4</v>
      </c>
      <c r="C265" s="58" t="s">
        <v>750</v>
      </c>
      <c r="D265" s="58"/>
      <c r="E265" s="58" t="s">
        <v>751</v>
      </c>
    </row>
    <row r="266" spans="1:7" ht="43.5" hidden="1" outlineLevel="3" x14ac:dyDescent="0.35">
      <c r="A266" s="21" t="s">
        <v>752</v>
      </c>
      <c r="B266" s="57">
        <v>4</v>
      </c>
      <c r="C266" s="58" t="s">
        <v>753</v>
      </c>
      <c r="D266" s="58"/>
      <c r="E266" s="58" t="s">
        <v>754</v>
      </c>
    </row>
    <row r="267" spans="1:7" ht="43.5" hidden="1" outlineLevel="3" x14ac:dyDescent="0.35">
      <c r="A267" s="21" t="s">
        <v>755</v>
      </c>
      <c r="B267" s="57">
        <v>4</v>
      </c>
      <c r="C267" s="58" t="s">
        <v>756</v>
      </c>
      <c r="D267" s="59"/>
      <c r="E267" s="58" t="s">
        <v>757</v>
      </c>
    </row>
    <row r="268" spans="1:7" x14ac:dyDescent="0.35">
      <c r="A268" s="21"/>
      <c r="B268" s="21"/>
      <c r="C268" s="21"/>
      <c r="D268" s="21"/>
      <c r="E268" s="21"/>
      <c r="F268" s="21"/>
      <c r="G268" s="21"/>
    </row>
    <row r="269" spans="1:7" x14ac:dyDescent="0.35">
      <c r="A269" s="98" t="s">
        <v>758</v>
      </c>
      <c r="B269" s="98"/>
      <c r="C269" s="98"/>
      <c r="D269" s="98"/>
      <c r="E269" s="98"/>
      <c r="F269" s="35"/>
      <c r="G269" s="35"/>
    </row>
    <row r="270" spans="1:7" x14ac:dyDescent="0.35">
      <c r="A270" s="36" t="s">
        <v>32</v>
      </c>
      <c r="B270" s="36" t="s">
        <v>33</v>
      </c>
      <c r="C270" s="36" t="s">
        <v>16</v>
      </c>
      <c r="D270" s="36"/>
      <c r="E270" s="36" t="s">
        <v>34</v>
      </c>
      <c r="F270" s="21"/>
      <c r="G270" s="21"/>
    </row>
    <row r="271" spans="1:7" ht="29" x14ac:dyDescent="0.35">
      <c r="A271" s="12">
        <v>2</v>
      </c>
      <c r="B271" s="38">
        <v>1</v>
      </c>
      <c r="C271" s="39" t="s">
        <v>759</v>
      </c>
      <c r="D271" s="40">
        <v>252.31597716503731</v>
      </c>
      <c r="E271" s="39" t="s">
        <v>760</v>
      </c>
    </row>
    <row r="272" spans="1:7" ht="29" outlineLevel="1" x14ac:dyDescent="0.35">
      <c r="A272" s="12">
        <v>2.1</v>
      </c>
      <c r="B272" s="38">
        <v>2</v>
      </c>
      <c r="C272" s="39" t="s">
        <v>761</v>
      </c>
      <c r="D272" s="40">
        <v>55.925950056603568</v>
      </c>
      <c r="E272" s="39" t="s">
        <v>762</v>
      </c>
    </row>
    <row r="273" spans="1:5" ht="43.5" outlineLevel="2" collapsed="1" x14ac:dyDescent="0.35">
      <c r="A273" s="21" t="s">
        <v>763</v>
      </c>
      <c r="B273" s="38">
        <v>3</v>
      </c>
      <c r="C273" s="39" t="s">
        <v>764</v>
      </c>
      <c r="D273" s="40">
        <v>33.765060240963855</v>
      </c>
      <c r="E273" s="39" t="s">
        <v>765</v>
      </c>
    </row>
    <row r="274" spans="1:5" ht="29" hidden="1" outlineLevel="3" x14ac:dyDescent="0.35">
      <c r="A274" s="21" t="s">
        <v>766</v>
      </c>
      <c r="B274" s="38">
        <v>4</v>
      </c>
      <c r="C274" s="39" t="s">
        <v>767</v>
      </c>
      <c r="D274" s="39"/>
      <c r="E274" s="39" t="s">
        <v>768</v>
      </c>
    </row>
    <row r="275" spans="1:5" ht="43.5" hidden="1" outlineLevel="3" x14ac:dyDescent="0.35">
      <c r="A275" s="21" t="s">
        <v>769</v>
      </c>
      <c r="B275" s="38">
        <v>4</v>
      </c>
      <c r="C275" s="39" t="s">
        <v>770</v>
      </c>
      <c r="D275" s="39"/>
      <c r="E275" s="39" t="s">
        <v>771</v>
      </c>
    </row>
    <row r="276" spans="1:5" ht="72.5" outlineLevel="2" collapsed="1" x14ac:dyDescent="0.35">
      <c r="A276" s="21" t="s">
        <v>772</v>
      </c>
      <c r="B276" s="38">
        <v>3</v>
      </c>
      <c r="C276" s="39" t="s">
        <v>773</v>
      </c>
      <c r="D276" s="51">
        <v>0</v>
      </c>
      <c r="E276" s="39" t="s">
        <v>774</v>
      </c>
    </row>
    <row r="277" spans="1:5" ht="43.5" hidden="1" outlineLevel="3" x14ac:dyDescent="0.35">
      <c r="A277" s="21" t="s">
        <v>775</v>
      </c>
      <c r="B277" s="38">
        <v>4</v>
      </c>
      <c r="C277" s="39" t="s">
        <v>776</v>
      </c>
      <c r="D277" s="39"/>
      <c r="E277" s="39" t="s">
        <v>777</v>
      </c>
    </row>
    <row r="278" spans="1:5" ht="29" hidden="1" outlineLevel="3" x14ac:dyDescent="0.35">
      <c r="A278" s="21" t="s">
        <v>778</v>
      </c>
      <c r="B278" s="38">
        <v>4</v>
      </c>
      <c r="C278" s="39" t="s">
        <v>779</v>
      </c>
      <c r="D278" s="39"/>
      <c r="E278" s="39" t="s">
        <v>780</v>
      </c>
    </row>
    <row r="279" spans="1:5" ht="43.5" hidden="1" outlineLevel="3" x14ac:dyDescent="0.35">
      <c r="A279" s="21" t="s">
        <v>781</v>
      </c>
      <c r="B279" s="38">
        <v>4</v>
      </c>
      <c r="C279" s="39" t="s">
        <v>782</v>
      </c>
      <c r="D279" s="39"/>
      <c r="E279" s="39" t="s">
        <v>783</v>
      </c>
    </row>
    <row r="280" spans="1:5" ht="29" hidden="1" outlineLevel="3" x14ac:dyDescent="0.35">
      <c r="A280" s="21" t="s">
        <v>784</v>
      </c>
      <c r="B280" s="38">
        <v>4</v>
      </c>
      <c r="C280" s="39" t="s">
        <v>785</v>
      </c>
      <c r="D280" s="39"/>
      <c r="E280" s="39" t="s">
        <v>786</v>
      </c>
    </row>
    <row r="281" spans="1:5" ht="29" outlineLevel="2" x14ac:dyDescent="0.35">
      <c r="A281" s="21" t="s">
        <v>787</v>
      </c>
      <c r="B281" s="38">
        <v>3</v>
      </c>
      <c r="C281" s="39" t="s">
        <v>788</v>
      </c>
      <c r="D281" s="40">
        <v>22.160889815639713</v>
      </c>
      <c r="E281" s="39" t="s">
        <v>789</v>
      </c>
    </row>
    <row r="282" spans="1:5" ht="72.5" outlineLevel="2" collapsed="1" x14ac:dyDescent="0.35">
      <c r="A282" s="21" t="s">
        <v>790</v>
      </c>
      <c r="B282" s="38">
        <v>3</v>
      </c>
      <c r="C282" s="39" t="s">
        <v>791</v>
      </c>
      <c r="D282" s="51">
        <v>0</v>
      </c>
      <c r="E282" s="39" t="s">
        <v>792</v>
      </c>
    </row>
    <row r="283" spans="1:5" ht="29" hidden="1" outlineLevel="3" x14ac:dyDescent="0.35">
      <c r="A283" s="21" t="s">
        <v>793</v>
      </c>
      <c r="B283" s="38">
        <v>4</v>
      </c>
      <c r="C283" s="39" t="s">
        <v>794</v>
      </c>
      <c r="D283" s="39"/>
      <c r="E283" s="39" t="s">
        <v>795</v>
      </c>
    </row>
    <row r="284" spans="1:5" ht="29" hidden="1" outlineLevel="3" x14ac:dyDescent="0.35">
      <c r="A284" s="21" t="s">
        <v>796</v>
      </c>
      <c r="B284" s="38">
        <v>4</v>
      </c>
      <c r="C284" s="39" t="s">
        <v>797</v>
      </c>
      <c r="D284" s="39"/>
      <c r="E284" s="39" t="s">
        <v>798</v>
      </c>
    </row>
    <row r="285" spans="1:5" ht="29" hidden="1" outlineLevel="3" x14ac:dyDescent="0.35">
      <c r="A285" s="21" t="s">
        <v>799</v>
      </c>
      <c r="B285" s="38">
        <v>4</v>
      </c>
      <c r="C285" s="39" t="s">
        <v>800</v>
      </c>
      <c r="D285" s="39"/>
      <c r="E285" s="39" t="s">
        <v>801</v>
      </c>
    </row>
    <row r="286" spans="1:5" ht="58" hidden="1" outlineLevel="3" x14ac:dyDescent="0.35">
      <c r="A286" s="21" t="s">
        <v>802</v>
      </c>
      <c r="B286" s="38">
        <v>4</v>
      </c>
      <c r="C286" s="39" t="s">
        <v>803</v>
      </c>
      <c r="D286" s="39"/>
      <c r="E286" s="39" t="s">
        <v>804</v>
      </c>
    </row>
    <row r="287" spans="1:5" ht="43.5" hidden="1" outlineLevel="3" x14ac:dyDescent="0.35">
      <c r="A287" s="21" t="s">
        <v>805</v>
      </c>
      <c r="B287" s="38">
        <v>4</v>
      </c>
      <c r="C287" s="39" t="s">
        <v>806</v>
      </c>
      <c r="D287" s="39"/>
      <c r="E287" s="39" t="s">
        <v>807</v>
      </c>
    </row>
    <row r="288" spans="1:5" ht="29" hidden="1" outlineLevel="3" x14ac:dyDescent="0.35">
      <c r="A288" s="21" t="s">
        <v>808</v>
      </c>
      <c r="B288" s="38">
        <v>4</v>
      </c>
      <c r="C288" s="39" t="s">
        <v>809</v>
      </c>
      <c r="D288" s="39"/>
      <c r="E288" s="39" t="s">
        <v>810</v>
      </c>
    </row>
    <row r="289" spans="1:5" ht="43.5" hidden="1" outlineLevel="3" x14ac:dyDescent="0.35">
      <c r="A289" s="21" t="s">
        <v>811</v>
      </c>
      <c r="B289" s="38">
        <v>4</v>
      </c>
      <c r="C289" s="39" t="s">
        <v>812</v>
      </c>
      <c r="D289" s="39"/>
      <c r="E289" s="39" t="s">
        <v>813</v>
      </c>
    </row>
    <row r="290" spans="1:5" ht="43.5" hidden="1" outlineLevel="3" x14ac:dyDescent="0.35">
      <c r="A290" s="21" t="s">
        <v>814</v>
      </c>
      <c r="B290" s="38">
        <v>4</v>
      </c>
      <c r="C290" s="39" t="s">
        <v>815</v>
      </c>
      <c r="D290" s="39"/>
      <c r="E290" s="39" t="s">
        <v>816</v>
      </c>
    </row>
    <row r="291" spans="1:5" ht="29" hidden="1" outlineLevel="3" x14ac:dyDescent="0.35">
      <c r="A291" s="21" t="s">
        <v>817</v>
      </c>
      <c r="B291" s="38">
        <v>4</v>
      </c>
      <c r="C291" s="39" t="s">
        <v>818</v>
      </c>
      <c r="D291" s="39"/>
      <c r="E291" s="39" t="s">
        <v>819</v>
      </c>
    </row>
    <row r="292" spans="1:5" ht="29" hidden="1" outlineLevel="3" x14ac:dyDescent="0.35">
      <c r="A292" s="21" t="s">
        <v>820</v>
      </c>
      <c r="B292" s="38">
        <v>4</v>
      </c>
      <c r="C292" s="39" t="s">
        <v>191</v>
      </c>
      <c r="D292" s="39"/>
      <c r="E292" s="39" t="s">
        <v>821</v>
      </c>
    </row>
    <row r="293" spans="1:5" ht="29" outlineLevel="1" x14ac:dyDescent="0.35">
      <c r="A293" s="12">
        <v>2.2000000000000002</v>
      </c>
      <c r="B293" s="38">
        <v>2</v>
      </c>
      <c r="C293" s="39" t="s">
        <v>822</v>
      </c>
      <c r="D293" s="60">
        <v>196.39002710843374</v>
      </c>
      <c r="E293" s="39" t="s">
        <v>823</v>
      </c>
    </row>
    <row r="294" spans="1:5" ht="87" outlineLevel="2" x14ac:dyDescent="0.35">
      <c r="A294" s="21" t="s">
        <v>824</v>
      </c>
      <c r="B294" s="38">
        <v>3</v>
      </c>
      <c r="C294" s="39" t="s">
        <v>825</v>
      </c>
      <c r="D294" s="51">
        <v>0</v>
      </c>
      <c r="E294" s="39" t="s">
        <v>826</v>
      </c>
    </row>
    <row r="295" spans="1:5" ht="87" outlineLevel="2" collapsed="1" x14ac:dyDescent="0.35">
      <c r="A295" s="21" t="s">
        <v>827</v>
      </c>
      <c r="B295" s="38">
        <v>3</v>
      </c>
      <c r="C295" s="39" t="s">
        <v>828</v>
      </c>
      <c r="D295" s="55">
        <v>98.195013554216871</v>
      </c>
      <c r="E295" s="39" t="s">
        <v>829</v>
      </c>
    </row>
    <row r="296" spans="1:5" ht="29" hidden="1" outlineLevel="3" x14ac:dyDescent="0.35">
      <c r="A296" s="21" t="s">
        <v>830</v>
      </c>
      <c r="B296" s="38">
        <v>4</v>
      </c>
      <c r="C296" s="39" t="s">
        <v>831</v>
      </c>
      <c r="D296" s="39"/>
      <c r="E296" s="39" t="s">
        <v>832</v>
      </c>
    </row>
    <row r="297" spans="1:5" hidden="1" outlineLevel="4" x14ac:dyDescent="0.35">
      <c r="A297" s="21" t="s">
        <v>833</v>
      </c>
      <c r="B297" s="44">
        <v>5</v>
      </c>
      <c r="C297" s="42" t="s">
        <v>834</v>
      </c>
      <c r="D297" s="42"/>
      <c r="E297" s="42" t="s">
        <v>835</v>
      </c>
    </row>
    <row r="298" spans="1:5" ht="29" hidden="1" outlineLevel="4" x14ac:dyDescent="0.35">
      <c r="A298" s="21" t="s">
        <v>836</v>
      </c>
      <c r="B298" s="44">
        <v>5</v>
      </c>
      <c r="C298" s="42" t="s">
        <v>837</v>
      </c>
      <c r="D298" s="42"/>
      <c r="E298" s="42" t="s">
        <v>838</v>
      </c>
    </row>
    <row r="299" spans="1:5" hidden="1" outlineLevel="3" x14ac:dyDescent="0.35">
      <c r="A299" s="21" t="s">
        <v>839</v>
      </c>
      <c r="B299" s="38">
        <v>4</v>
      </c>
      <c r="C299" s="39" t="s">
        <v>840</v>
      </c>
      <c r="D299" s="39"/>
      <c r="E299" s="39" t="s">
        <v>841</v>
      </c>
    </row>
    <row r="300" spans="1:5" ht="29" hidden="1" outlineLevel="4" x14ac:dyDescent="0.35">
      <c r="A300" s="2" t="s">
        <v>842</v>
      </c>
      <c r="B300" s="44">
        <v>5</v>
      </c>
      <c r="C300" s="42" t="s">
        <v>843</v>
      </c>
      <c r="D300" s="42"/>
      <c r="E300" s="42" t="s">
        <v>844</v>
      </c>
    </row>
    <row r="301" spans="1:5" ht="43.5" hidden="1" outlineLevel="4" x14ac:dyDescent="0.35">
      <c r="A301" s="2" t="s">
        <v>845</v>
      </c>
      <c r="B301" s="44">
        <v>5</v>
      </c>
      <c r="C301" s="42" t="s">
        <v>846</v>
      </c>
      <c r="D301" s="42"/>
      <c r="E301" s="42" t="s">
        <v>847</v>
      </c>
    </row>
    <row r="302" spans="1:5" ht="29" hidden="1" outlineLevel="4" x14ac:dyDescent="0.35">
      <c r="A302" s="2" t="s">
        <v>848</v>
      </c>
      <c r="B302" s="44">
        <v>5</v>
      </c>
      <c r="C302" s="42" t="s">
        <v>849</v>
      </c>
      <c r="D302" s="42"/>
      <c r="E302" s="42" t="s">
        <v>850</v>
      </c>
    </row>
    <row r="303" spans="1:5" ht="29" hidden="1" outlineLevel="4" x14ac:dyDescent="0.35">
      <c r="A303" s="2" t="s">
        <v>851</v>
      </c>
      <c r="B303" s="44">
        <v>5</v>
      </c>
      <c r="C303" s="42" t="s">
        <v>852</v>
      </c>
      <c r="D303" s="42"/>
      <c r="E303" s="42" t="s">
        <v>853</v>
      </c>
    </row>
    <row r="304" spans="1:5" ht="29" hidden="1" outlineLevel="4" x14ac:dyDescent="0.35">
      <c r="A304" s="2" t="s">
        <v>854</v>
      </c>
      <c r="B304" s="44">
        <v>5</v>
      </c>
      <c r="C304" s="42" t="s">
        <v>855</v>
      </c>
      <c r="D304" s="42"/>
      <c r="E304" s="42" t="s">
        <v>856</v>
      </c>
    </row>
    <row r="305" spans="1:7" ht="58" outlineLevel="2" collapsed="1" x14ac:dyDescent="0.35">
      <c r="A305" s="21" t="s">
        <v>857</v>
      </c>
      <c r="B305" s="38">
        <v>3</v>
      </c>
      <c r="C305" s="39" t="s">
        <v>858</v>
      </c>
      <c r="D305" s="60">
        <v>98.195013554216871</v>
      </c>
      <c r="E305" s="39" t="s">
        <v>859</v>
      </c>
    </row>
    <row r="306" spans="1:7" ht="29" hidden="1" outlineLevel="3" x14ac:dyDescent="0.35">
      <c r="A306" s="21" t="s">
        <v>860</v>
      </c>
      <c r="B306" s="61">
        <v>4</v>
      </c>
      <c r="C306" s="62" t="s">
        <v>861</v>
      </c>
      <c r="D306" s="62"/>
      <c r="E306" s="62" t="s">
        <v>862</v>
      </c>
    </row>
    <row r="307" spans="1:7" ht="29.5" hidden="1" outlineLevel="4" thickBot="1" x14ac:dyDescent="0.4">
      <c r="A307" s="21" t="s">
        <v>863</v>
      </c>
      <c r="B307" s="63">
        <v>5</v>
      </c>
      <c r="C307" s="64" t="s">
        <v>864</v>
      </c>
      <c r="D307" s="65"/>
      <c r="E307" s="64" t="s">
        <v>865</v>
      </c>
    </row>
    <row r="308" spans="1:7" ht="29" hidden="1" outlineLevel="4" x14ac:dyDescent="0.35">
      <c r="A308" s="21" t="s">
        <v>866</v>
      </c>
      <c r="B308" s="66">
        <v>5</v>
      </c>
      <c r="C308" s="65" t="s">
        <v>867</v>
      </c>
      <c r="D308" s="65"/>
      <c r="E308" s="65" t="s">
        <v>868</v>
      </c>
    </row>
    <row r="309" spans="1:7" hidden="1" outlineLevel="3" x14ac:dyDescent="0.35">
      <c r="A309" s="21" t="s">
        <v>869</v>
      </c>
      <c r="B309" s="61">
        <v>4</v>
      </c>
      <c r="C309" s="62" t="s">
        <v>870</v>
      </c>
      <c r="D309" s="62"/>
      <c r="E309" s="62" t="s">
        <v>871</v>
      </c>
    </row>
    <row r="310" spans="1:7" ht="44" hidden="1" outlineLevel="4" thickBot="1" x14ac:dyDescent="0.4">
      <c r="A310" s="2" t="s">
        <v>872</v>
      </c>
      <c r="B310" s="63">
        <v>5</v>
      </c>
      <c r="C310" s="64" t="s">
        <v>846</v>
      </c>
      <c r="D310" s="65"/>
      <c r="E310" s="64" t="s">
        <v>847</v>
      </c>
    </row>
    <row r="311" spans="1:7" ht="29.5" hidden="1" outlineLevel="4" thickBot="1" x14ac:dyDescent="0.4">
      <c r="A311" s="2" t="s">
        <v>873</v>
      </c>
      <c r="B311" s="63">
        <v>5</v>
      </c>
      <c r="C311" s="64" t="s">
        <v>849</v>
      </c>
      <c r="D311" s="65"/>
      <c r="E311" s="64" t="s">
        <v>850</v>
      </c>
    </row>
    <row r="312" spans="1:7" ht="29.5" hidden="1" outlineLevel="4" thickBot="1" x14ac:dyDescent="0.4">
      <c r="A312" s="2" t="s">
        <v>874</v>
      </c>
      <c r="B312" s="63">
        <v>5</v>
      </c>
      <c r="C312" s="64" t="s">
        <v>852</v>
      </c>
      <c r="D312" s="65"/>
      <c r="E312" s="64" t="s">
        <v>853</v>
      </c>
    </row>
    <row r="313" spans="1:7" ht="29.5" hidden="1" outlineLevel="4" thickBot="1" x14ac:dyDescent="0.4">
      <c r="A313" s="2" t="s">
        <v>875</v>
      </c>
      <c r="B313" s="63">
        <v>5</v>
      </c>
      <c r="C313" s="64" t="s">
        <v>855</v>
      </c>
      <c r="D313" s="65"/>
      <c r="E313" s="64" t="s">
        <v>856</v>
      </c>
    </row>
    <row r="314" spans="1:7" ht="29" hidden="1" outlineLevel="3" x14ac:dyDescent="0.35">
      <c r="A314" s="2" t="s">
        <v>876</v>
      </c>
      <c r="B314" s="61">
        <v>4</v>
      </c>
      <c r="C314" s="62" t="s">
        <v>877</v>
      </c>
      <c r="D314" s="62"/>
      <c r="E314" s="62" t="s">
        <v>878</v>
      </c>
    </row>
    <row r="315" spans="1:7" x14ac:dyDescent="0.35">
      <c r="A315" s="21"/>
      <c r="B315" s="24"/>
      <c r="C315" s="21"/>
      <c r="D315" s="21"/>
      <c r="E315" s="21"/>
      <c r="F315" s="21"/>
      <c r="G315" s="21"/>
    </row>
    <row r="316" spans="1:7" x14ac:dyDescent="0.35">
      <c r="A316" s="67" t="s">
        <v>879</v>
      </c>
      <c r="B316" s="68"/>
      <c r="C316" s="69"/>
      <c r="D316" s="70"/>
      <c r="E316" s="70"/>
    </row>
    <row r="317" spans="1:7" x14ac:dyDescent="0.35">
      <c r="A317" s="71" t="s">
        <v>880</v>
      </c>
      <c r="B317" s="71"/>
      <c r="C317" s="72"/>
      <c r="D317" s="70"/>
      <c r="E317" s="70"/>
    </row>
  </sheetData>
  <mergeCells count="4">
    <mergeCell ref="A3:E3"/>
    <mergeCell ref="B4:E4"/>
    <mergeCell ref="A6:E6"/>
    <mergeCell ref="A269:E269"/>
  </mergeCells>
  <conditionalFormatting sqref="C2:E2">
    <cfRule type="cellIs" dxfId="6" priority="3" operator="equal">
      <formula>5</formula>
    </cfRule>
    <cfRule type="cellIs" dxfId="5" priority="4" operator="equal">
      <formula>4</formula>
    </cfRule>
    <cfRule type="cellIs" dxfId="4" priority="5" operator="equal">
      <formula>3</formula>
    </cfRule>
    <cfRule type="cellIs" dxfId="3" priority="6" operator="equal">
      <formula>2</formula>
    </cfRule>
    <cfRule type="cellIs" dxfId="2" priority="7" operator="equal">
      <formula>1</formula>
    </cfRule>
  </conditionalFormatting>
  <conditionalFormatting sqref="B8:E8">
    <cfRule type="expression" dxfId="1" priority="2">
      <formula>#REF!=1</formula>
    </cfRule>
  </conditionalFormatting>
  <conditionalFormatting sqref="B226">
    <cfRule type="cellIs" dxfId="0" priority="1" operator="equal">
      <formula>5</formula>
    </cfRule>
  </conditionalFormatting>
  <pageMargins left="0.7" right="0.7" top="0.75" bottom="0.75" header="0.3" footer="0.3"/>
  <pageSetup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F40" sqref="F40"/>
    </sheetView>
  </sheetViews>
  <sheetFormatPr defaultRowHeight="14.5" x14ac:dyDescent="0.35"/>
  <cols>
    <col min="1" max="1" width="2.7265625" customWidth="1"/>
    <col min="2" max="2" width="3.453125" customWidth="1"/>
    <col min="3" max="3" width="27.453125" bestFit="1" customWidth="1"/>
    <col min="4" max="4" width="10.08984375" bestFit="1" customWidth="1"/>
    <col min="5" max="5" width="10.26953125" bestFit="1" customWidth="1"/>
  </cols>
  <sheetData>
    <row r="1" spans="1:5" x14ac:dyDescent="0.35">
      <c r="A1" t="s">
        <v>906</v>
      </c>
    </row>
    <row r="2" spans="1:5" x14ac:dyDescent="0.35">
      <c r="B2" t="s">
        <v>890</v>
      </c>
    </row>
    <row r="3" spans="1:5" x14ac:dyDescent="0.35">
      <c r="B3" t="s">
        <v>891</v>
      </c>
    </row>
    <row r="4" spans="1:5" x14ac:dyDescent="0.35">
      <c r="B4" t="s">
        <v>892</v>
      </c>
    </row>
    <row r="5" spans="1:5" x14ac:dyDescent="0.35">
      <c r="B5" t="s">
        <v>903</v>
      </c>
    </row>
    <row r="6" spans="1:5" x14ac:dyDescent="0.35">
      <c r="C6" t="s">
        <v>893</v>
      </c>
      <c r="D6">
        <v>5.4</v>
      </c>
      <c r="E6" t="s">
        <v>894</v>
      </c>
    </row>
    <row r="7" spans="1:5" x14ac:dyDescent="0.35">
      <c r="C7" t="s">
        <v>895</v>
      </c>
      <c r="D7">
        <v>32</v>
      </c>
      <c r="E7" t="s">
        <v>896</v>
      </c>
    </row>
    <row r="8" spans="1:5" x14ac:dyDescent="0.35">
      <c r="C8" t="s">
        <v>897</v>
      </c>
      <c r="D8" s="16">
        <f>D7*D6</f>
        <v>172.8</v>
      </c>
      <c r="E8" t="s">
        <v>898</v>
      </c>
    </row>
    <row r="9" spans="1:5" x14ac:dyDescent="0.35">
      <c r="C9" t="s">
        <v>899</v>
      </c>
      <c r="D9" s="14">
        <f>1000000/D8</f>
        <v>5787.0370370370365</v>
      </c>
      <c r="E9" t="s">
        <v>900</v>
      </c>
    </row>
    <row r="10" spans="1:5" x14ac:dyDescent="0.35">
      <c r="C10" t="s">
        <v>881</v>
      </c>
      <c r="D10" s="11">
        <v>0.3</v>
      </c>
    </row>
    <row r="11" spans="1:5" x14ac:dyDescent="0.35">
      <c r="C11" t="s">
        <v>901</v>
      </c>
      <c r="D11" s="13">
        <f>D9*D10</f>
        <v>1736.1111111111109</v>
      </c>
      <c r="E11" t="s">
        <v>902</v>
      </c>
    </row>
    <row r="12" spans="1:5" x14ac:dyDescent="0.35">
      <c r="B12" t="s">
        <v>904</v>
      </c>
    </row>
    <row r="13" spans="1:5" x14ac:dyDescent="0.35">
      <c r="B13" t="s">
        <v>905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DoE Summary</vt:lpstr>
      <vt:lpstr>DoE CBS</vt:lpstr>
      <vt:lpstr>Estimating 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Mirko</dc:creator>
  <cp:lastModifiedBy>Mirko</cp:lastModifiedBy>
  <dcterms:created xsi:type="dcterms:W3CDTF">2012-04-25T12:13:03Z</dcterms:created>
  <dcterms:modified xsi:type="dcterms:W3CDTF">2017-07-20T17:30:32Z</dcterms:modified>
</cp:coreProperties>
</file>