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sneary\Documents\FY17 Q4\Classification\"/>
    </mc:Choice>
  </mc:AlternateContent>
  <bookViews>
    <workbookView xWindow="0" yWindow="0" windowWidth="28800" windowHeight="13530"/>
  </bookViews>
  <sheets>
    <sheet name="WWIII Sites" sheetId="2" r:id="rId1"/>
    <sheet name="NDBC Buoy Sites West Coas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1" i="2" l="1"/>
  <c r="U100" i="2"/>
  <c r="O14" i="2" l="1"/>
  <c r="P14" i="2"/>
  <c r="Q14" i="2"/>
  <c r="R14" i="2"/>
  <c r="O15" i="2"/>
  <c r="P15" i="2"/>
  <c r="Q15" i="2"/>
  <c r="R15" i="2"/>
  <c r="O16" i="2"/>
  <c r="P16" i="2"/>
  <c r="S16" i="2" s="1"/>
  <c r="Q16" i="2"/>
  <c r="R16" i="2"/>
  <c r="O17" i="2"/>
  <c r="P17" i="2"/>
  <c r="Q17" i="2"/>
  <c r="R17" i="2"/>
  <c r="O18" i="2"/>
  <c r="P18" i="2"/>
  <c r="Q18" i="2"/>
  <c r="R18" i="2"/>
  <c r="S18" i="2" s="1"/>
  <c r="O19" i="2"/>
  <c r="P19" i="2"/>
  <c r="Q19" i="2"/>
  <c r="R19" i="2"/>
  <c r="O20" i="2"/>
  <c r="P20" i="2"/>
  <c r="Q20" i="2"/>
  <c r="R20" i="2"/>
  <c r="O21" i="2"/>
  <c r="P21" i="2"/>
  <c r="S21" i="2" s="1"/>
  <c r="Q21" i="2"/>
  <c r="R21" i="2"/>
  <c r="O22" i="2"/>
  <c r="P22" i="2"/>
  <c r="Q22" i="2"/>
  <c r="R22" i="2"/>
  <c r="O23" i="2"/>
  <c r="P23" i="2"/>
  <c r="Q23" i="2"/>
  <c r="S23" i="2" s="1"/>
  <c r="R23" i="2"/>
  <c r="O24" i="2"/>
  <c r="P24" i="2"/>
  <c r="Q24" i="2"/>
  <c r="R24" i="2"/>
  <c r="O25" i="2"/>
  <c r="P25" i="2"/>
  <c r="Q25" i="2"/>
  <c r="S25" i="2" s="1"/>
  <c r="R25" i="2"/>
  <c r="O26" i="2"/>
  <c r="P26" i="2"/>
  <c r="Q26" i="2"/>
  <c r="R26" i="2"/>
  <c r="S26" i="2" s="1"/>
  <c r="O27" i="2"/>
  <c r="P27" i="2"/>
  <c r="Q27" i="2"/>
  <c r="R27" i="2"/>
  <c r="O28" i="2"/>
  <c r="P28" i="2"/>
  <c r="Q28" i="2"/>
  <c r="R28" i="2"/>
  <c r="O29" i="2"/>
  <c r="P29" i="2"/>
  <c r="Q29" i="2"/>
  <c r="R29" i="2"/>
  <c r="O30" i="2"/>
  <c r="P30" i="2"/>
  <c r="Q30" i="2"/>
  <c r="R30" i="2"/>
  <c r="S30" i="2" s="1"/>
  <c r="O31" i="2"/>
  <c r="P31" i="2"/>
  <c r="Q31" i="2"/>
  <c r="R31" i="2"/>
  <c r="O32" i="2"/>
  <c r="P32" i="2"/>
  <c r="Q32" i="2"/>
  <c r="R32" i="2"/>
  <c r="O33" i="2"/>
  <c r="P33" i="2"/>
  <c r="Q33" i="2"/>
  <c r="R33" i="2"/>
  <c r="O6" i="2"/>
  <c r="P6" i="2"/>
  <c r="S6" i="2" s="1"/>
  <c r="Q6" i="2"/>
  <c r="R6" i="2"/>
  <c r="O7" i="2"/>
  <c r="S7" i="2" s="1"/>
  <c r="P7" i="2"/>
  <c r="Q7" i="2"/>
  <c r="R7" i="2"/>
  <c r="O8" i="2"/>
  <c r="P8" i="2"/>
  <c r="S8" i="2" s="1"/>
  <c r="Q8" i="2"/>
  <c r="R8" i="2"/>
  <c r="O9" i="2"/>
  <c r="S9" i="2" s="1"/>
  <c r="P9" i="2"/>
  <c r="Q9" i="2"/>
  <c r="R9" i="2"/>
  <c r="O10" i="2"/>
  <c r="P10" i="2"/>
  <c r="S10" i="2" s="1"/>
  <c r="Q10" i="2"/>
  <c r="R10" i="2"/>
  <c r="O11" i="2"/>
  <c r="S11" i="2" s="1"/>
  <c r="P11" i="2"/>
  <c r="Q11" i="2"/>
  <c r="R11" i="2"/>
  <c r="O12" i="2"/>
  <c r="P12" i="2"/>
  <c r="S12" i="2" s="1"/>
  <c r="Q12" i="2"/>
  <c r="R12" i="2"/>
  <c r="O13" i="2"/>
  <c r="S13" i="2" s="1"/>
  <c r="P13" i="2"/>
  <c r="Q13" i="2"/>
  <c r="R13" i="2"/>
  <c r="P5" i="2"/>
  <c r="Q5" i="2"/>
  <c r="R5" i="2"/>
  <c r="O5" i="2"/>
  <c r="S5" i="2" s="1"/>
  <c r="P4" i="2"/>
  <c r="Q4" i="2"/>
  <c r="R4" i="2"/>
  <c r="O4" i="2"/>
  <c r="S4" i="2" s="1"/>
  <c r="S32" i="2" l="1"/>
  <c r="S28" i="2"/>
  <c r="S33" i="2"/>
  <c r="S29" i="2"/>
  <c r="S24" i="2"/>
  <c r="S19" i="2"/>
  <c r="S14" i="2"/>
  <c r="S20" i="2"/>
  <c r="S15" i="2"/>
  <c r="S31" i="2"/>
  <c r="S27" i="2"/>
  <c r="S22" i="2"/>
  <c r="S17" i="2"/>
  <c r="I25" i="2"/>
  <c r="I26" i="2"/>
  <c r="I27" i="2"/>
  <c r="I28" i="2"/>
  <c r="I29" i="2"/>
  <c r="I30" i="2"/>
  <c r="I31" i="2"/>
  <c r="I32" i="2"/>
  <c r="I33" i="2"/>
  <c r="I24" i="2"/>
  <c r="I15" i="2"/>
  <c r="I17" i="2"/>
  <c r="I21" i="2"/>
  <c r="I19" i="2"/>
  <c r="I23" i="2"/>
  <c r="I14" i="2"/>
  <c r="I18" i="2"/>
  <c r="I16" i="2"/>
  <c r="I22" i="2"/>
  <c r="I20" i="2"/>
  <c r="I8" i="2"/>
  <c r="I4" i="2"/>
  <c r="I10" i="2"/>
  <c r="I7" i="2"/>
  <c r="I5" i="2"/>
  <c r="I6" i="2"/>
  <c r="I9" i="2"/>
  <c r="I13" i="2"/>
  <c r="I12" i="2"/>
  <c r="I11" i="2"/>
  <c r="I3" i="1"/>
  <c r="I4" i="1"/>
  <c r="I2" i="1"/>
  <c r="A6" i="2"/>
  <c r="A25" i="2"/>
  <c r="A26" i="2" s="1"/>
  <c r="A27" i="2" s="1"/>
  <c r="A28" i="2" s="1"/>
  <c r="A29" i="2" s="1"/>
  <c r="A30" i="2" s="1"/>
  <c r="A31" i="2" s="1"/>
  <c r="A32" i="2" s="1"/>
  <c r="A33" i="2" s="1"/>
</calcChain>
</file>

<file path=xl/sharedStrings.xml><?xml version="1.0" encoding="utf-8"?>
<sst xmlns="http://schemas.openxmlformats.org/spreadsheetml/2006/main" count="91" uniqueCount="59">
  <si>
    <t>Depth</t>
  </si>
  <si>
    <t>Station</t>
  </si>
  <si>
    <t>Hs(50)</t>
  </si>
  <si>
    <t>Lat</t>
  </si>
  <si>
    <t>Long</t>
  </si>
  <si>
    <t>State</t>
  </si>
  <si>
    <t>CA</t>
  </si>
  <si>
    <t>OR</t>
  </si>
  <si>
    <t>Hs(mean)</t>
  </si>
  <si>
    <t>Hs50/Hs</t>
  </si>
  <si>
    <t>Te</t>
  </si>
  <si>
    <t>High Energy West Coast Climate</t>
  </si>
  <si>
    <t xml:space="preserve">SETS-52   </t>
  </si>
  <si>
    <t xml:space="preserve">WIS_83064 </t>
  </si>
  <si>
    <t xml:space="preserve">WIS_83105 </t>
  </si>
  <si>
    <t xml:space="preserve">PNW-73    </t>
  </si>
  <si>
    <t xml:space="preserve">WIS_83075 </t>
  </si>
  <si>
    <t>VNDNBRG-10</t>
  </si>
  <si>
    <t>HMBOLDT-08</t>
  </si>
  <si>
    <t xml:space="preserve">WIS_83014 </t>
  </si>
  <si>
    <t xml:space="preserve">PNW-61    </t>
  </si>
  <si>
    <t xml:space="preserve">'ME-112   </t>
  </si>
  <si>
    <t>'WIS_63400</t>
  </si>
  <si>
    <t>'WIS_63263</t>
  </si>
  <si>
    <t xml:space="preserve">'ME-81    </t>
  </si>
  <si>
    <t xml:space="preserve">'OSW-NJ-5 </t>
  </si>
  <si>
    <t>'WIS_63006</t>
  </si>
  <si>
    <t>'WIS_63444</t>
  </si>
  <si>
    <t>'WIS_63181</t>
  </si>
  <si>
    <t>'WIS_63300</t>
  </si>
  <si>
    <t xml:space="preserve">'ME-53    </t>
  </si>
  <si>
    <t>'WIS_73320</t>
  </si>
  <si>
    <t>'WIS_73141</t>
  </si>
  <si>
    <t>'WIS_73278</t>
  </si>
  <si>
    <t>'WIS_73197</t>
  </si>
  <si>
    <t>'WIS_73130</t>
  </si>
  <si>
    <t>'WIS_73155</t>
  </si>
  <si>
    <t xml:space="preserve">'42003    </t>
  </si>
  <si>
    <t>'WIS_73235</t>
  </si>
  <si>
    <t>'WIS_73292</t>
  </si>
  <si>
    <t>'WIS_73254</t>
  </si>
  <si>
    <t>Region</t>
  </si>
  <si>
    <t>West</t>
  </si>
  <si>
    <t>Hs</t>
  </si>
  <si>
    <t>East</t>
  </si>
  <si>
    <t>Gulf</t>
  </si>
  <si>
    <t>lat</t>
  </si>
  <si>
    <t>Band</t>
  </si>
  <si>
    <t>TOTAL</t>
  </si>
  <si>
    <t>AAE Density (MWhr/m)</t>
  </si>
  <si>
    <t>% AAE Density</t>
  </si>
  <si>
    <t>Total</t>
  </si>
  <si>
    <t>EAST COAST HAVE OVER ~50% POWER FROM SHORT PERIOD SWELL</t>
  </si>
  <si>
    <t>GULF COAST SITES HAVE OVER ~50% POWER FROM LOCAL WIND SEAS</t>
  </si>
  <si>
    <t>WEST COAST HAVE ~OVER 50% POWER COMING FROM MODERATE PERIOD SWELL</t>
  </si>
  <si>
    <t>ID</t>
  </si>
  <si>
    <t>Paper</t>
  </si>
  <si>
    <t>Label</t>
  </si>
  <si>
    <t>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</si>
</sst>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1" fillId="2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right" vertical="center"/>
    </xf>
    <xf numFmtId="2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171450</xdr:rowOff>
    </xdr:from>
    <xdr:to>
      <xdr:col>18</xdr:col>
      <xdr:colOff>419099</xdr:colOff>
      <xdr:row>101</xdr:row>
      <xdr:rowOff>72818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15450"/>
          <a:ext cx="11687174" cy="10569368"/>
        </a:xfrm>
        <a:prstGeom prst="rect">
          <a:avLst/>
        </a:prstGeom>
      </xdr:spPr>
    </xdr:pic>
    <xdr:clientData/>
  </xdr:twoCellAnchor>
  <xdr:twoCellAnchor editAs="oneCell">
    <xdr:from>
      <xdr:col>23</xdr:col>
      <xdr:colOff>207819</xdr:colOff>
      <xdr:row>44</xdr:row>
      <xdr:rowOff>43296</xdr:rowOff>
    </xdr:from>
    <xdr:to>
      <xdr:col>31</xdr:col>
      <xdr:colOff>461072</xdr:colOff>
      <xdr:row>68</xdr:row>
      <xdr:rowOff>119495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3364" y="8996796"/>
          <a:ext cx="5102344" cy="4648199"/>
        </a:xfrm>
        <a:prstGeom prst="rect">
          <a:avLst/>
        </a:prstGeom>
      </xdr:spPr>
    </xdr:pic>
    <xdr:clientData/>
  </xdr:twoCellAnchor>
  <xdr:twoCellAnchor editAs="oneCell">
    <xdr:from>
      <xdr:col>15</xdr:col>
      <xdr:colOff>306777</xdr:colOff>
      <xdr:row>62</xdr:row>
      <xdr:rowOff>85725</xdr:rowOff>
    </xdr:from>
    <xdr:to>
      <xdr:col>24</xdr:col>
      <xdr:colOff>35044</xdr:colOff>
      <xdr:row>87</xdr:row>
      <xdr:rowOff>47625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6052" y="12468225"/>
          <a:ext cx="5214667" cy="4724400"/>
        </a:xfrm>
        <a:prstGeom prst="rect">
          <a:avLst/>
        </a:prstGeom>
      </xdr:spPr>
    </xdr:pic>
    <xdr:clientData/>
  </xdr:twoCellAnchor>
  <xdr:twoCellAnchor editAs="oneCell">
    <xdr:from>
      <xdr:col>17</xdr:col>
      <xdr:colOff>561975</xdr:colOff>
      <xdr:row>33</xdr:row>
      <xdr:rowOff>90645</xdr:rowOff>
    </xdr:from>
    <xdr:to>
      <xdr:col>24</xdr:col>
      <xdr:colOff>548123</xdr:colOff>
      <xdr:row>70</xdr:row>
      <xdr:rowOff>142874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0450" y="6948645"/>
          <a:ext cx="4253348" cy="7100729"/>
        </a:xfrm>
        <a:prstGeom prst="rect">
          <a:avLst/>
        </a:prstGeom>
      </xdr:spPr>
    </xdr:pic>
    <xdr:clientData/>
  </xdr:twoCellAnchor>
  <xdr:twoCellAnchor editAs="oneCell">
    <xdr:from>
      <xdr:col>4</xdr:col>
      <xdr:colOff>166255</xdr:colOff>
      <xdr:row>99</xdr:row>
      <xdr:rowOff>120361</xdr:rowOff>
    </xdr:from>
    <xdr:to>
      <xdr:col>18</xdr:col>
      <xdr:colOff>156730</xdr:colOff>
      <xdr:row>131</xdr:row>
      <xdr:rowOff>188941</xdr:rowOff>
    </xdr:to>
    <xdr:pic>
      <xdr:nvPicPr>
        <xdr:cNvPr id="6" name="Picture 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85210" y="19551361"/>
          <a:ext cx="8476384" cy="61645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357620</xdr:colOff>
      <xdr:row>75</xdr:row>
      <xdr:rowOff>113434</xdr:rowOff>
    </xdr:from>
    <xdr:to>
      <xdr:col>29</xdr:col>
      <xdr:colOff>346462</xdr:colOff>
      <xdr:row>128</xdr:row>
      <xdr:rowOff>75334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2484" y="14972434"/>
          <a:ext cx="6656342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6</xdr:row>
      <xdr:rowOff>142875</xdr:rowOff>
    </xdr:from>
    <xdr:to>
      <xdr:col>9</xdr:col>
      <xdr:colOff>314325</xdr:colOff>
      <xdr:row>33</xdr:row>
      <xdr:rowOff>124700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85875"/>
          <a:ext cx="5667375" cy="5125325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24</xdr:row>
      <xdr:rowOff>28575</xdr:rowOff>
    </xdr:from>
    <xdr:to>
      <xdr:col>17</xdr:col>
      <xdr:colOff>71873</xdr:colOff>
      <xdr:row>76</xdr:row>
      <xdr:rowOff>180975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4600575"/>
          <a:ext cx="6024998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zoomScale="85" zoomScaleNormal="85" workbookViewId="0">
      <selection activeCell="P39" sqref="P39"/>
    </sheetView>
  </sheetViews>
  <sheetFormatPr defaultRowHeight="15" x14ac:dyDescent="0.25"/>
  <cols>
    <col min="4" max="4" width="13.5703125" style="2" customWidth="1"/>
  </cols>
  <sheetData>
    <row r="1" spans="1:20" x14ac:dyDescent="0.25">
      <c r="J1" s="5" t="s">
        <v>49</v>
      </c>
      <c r="K1" s="5"/>
      <c r="L1" s="5"/>
      <c r="M1" s="5"/>
      <c r="N1" s="5"/>
      <c r="O1" s="5" t="s">
        <v>50</v>
      </c>
      <c r="P1" s="5"/>
      <c r="Q1" s="5"/>
      <c r="R1" s="5"/>
    </row>
    <row r="2" spans="1:20" x14ac:dyDescent="0.25">
      <c r="A2" t="s">
        <v>56</v>
      </c>
      <c r="B2" t="s">
        <v>58</v>
      </c>
      <c r="J2" s="5" t="s">
        <v>47</v>
      </c>
      <c r="K2" s="5"/>
      <c r="L2" s="5"/>
      <c r="M2" s="5"/>
    </row>
    <row r="3" spans="1:20" x14ac:dyDescent="0.25">
      <c r="A3" t="s">
        <v>57</v>
      </c>
      <c r="B3" t="s">
        <v>57</v>
      </c>
      <c r="C3" t="s">
        <v>46</v>
      </c>
      <c r="D3" s="2" t="s">
        <v>55</v>
      </c>
      <c r="E3" t="s">
        <v>41</v>
      </c>
      <c r="F3" t="s">
        <v>43</v>
      </c>
      <c r="G3" t="s">
        <v>10</v>
      </c>
      <c r="H3" t="s">
        <v>2</v>
      </c>
      <c r="I3" t="s">
        <v>9</v>
      </c>
      <c r="J3" s="3">
        <v>1</v>
      </c>
      <c r="K3" s="3">
        <v>2</v>
      </c>
      <c r="L3" s="3">
        <v>3</v>
      </c>
      <c r="M3" s="3">
        <v>4</v>
      </c>
      <c r="N3" s="3" t="s">
        <v>48</v>
      </c>
      <c r="O3" s="4">
        <v>1</v>
      </c>
      <c r="P3" s="4">
        <v>2</v>
      </c>
      <c r="Q3" s="4">
        <v>3</v>
      </c>
      <c r="R3" s="4">
        <v>4</v>
      </c>
      <c r="S3" t="s">
        <v>51</v>
      </c>
    </row>
    <row r="4" spans="1:20" s="7" customFormat="1" x14ac:dyDescent="0.25">
      <c r="A4" s="7">
        <v>3</v>
      </c>
      <c r="C4" s="8">
        <v>33.080002</v>
      </c>
      <c r="D4" s="9" t="s">
        <v>14</v>
      </c>
      <c r="E4" s="7" t="s">
        <v>42</v>
      </c>
      <c r="F4" s="10">
        <v>1.0312967300414999</v>
      </c>
      <c r="G4" s="10">
        <v>10.4906721115112</v>
      </c>
      <c r="H4" s="10">
        <v>5.1299432569999999</v>
      </c>
      <c r="I4" s="10">
        <f t="shared" ref="I4:I24" si="0">H4/F4</f>
        <v>4.9742650272861511</v>
      </c>
      <c r="J4" s="7">
        <v>5.2510000000000003</v>
      </c>
      <c r="K4" s="7">
        <v>11.481999999999999</v>
      </c>
      <c r="L4" s="7">
        <v>20.402999999999999</v>
      </c>
      <c r="M4" s="7">
        <v>20.933</v>
      </c>
      <c r="N4" s="7">
        <v>58.068999999999996</v>
      </c>
      <c r="O4" s="6">
        <f>J4/$N$4</f>
        <v>9.0426905922264905E-2</v>
      </c>
      <c r="P4" s="6">
        <f t="shared" ref="P4:R4" si="1">K4/$N$4</f>
        <v>0.1977302863834404</v>
      </c>
      <c r="Q4" s="6">
        <f t="shared" si="1"/>
        <v>0.35135786736468683</v>
      </c>
      <c r="R4" s="6">
        <f t="shared" si="1"/>
        <v>0.36048494032960793</v>
      </c>
      <c r="S4" s="6">
        <f>SUM(O4:R4)</f>
        <v>1</v>
      </c>
    </row>
    <row r="5" spans="1:20" s="7" customFormat="1" x14ac:dyDescent="0.25">
      <c r="A5" s="7">
        <v>6</v>
      </c>
      <c r="B5" s="7">
        <v>9</v>
      </c>
      <c r="C5" s="8">
        <v>33.75</v>
      </c>
      <c r="D5" s="9">
        <v>46025</v>
      </c>
      <c r="E5" s="7" t="s">
        <v>42</v>
      </c>
      <c r="F5" s="10">
        <v>1.0563595294952399</v>
      </c>
      <c r="G5" s="10">
        <v>9.27213859558106</v>
      </c>
      <c r="H5" s="10">
        <v>5.4540251489999996</v>
      </c>
      <c r="I5" s="10">
        <f t="shared" si="0"/>
        <v>5.163038716189833</v>
      </c>
      <c r="J5" s="7">
        <v>10.281000000000001</v>
      </c>
      <c r="K5" s="7">
        <v>9.9960000000000004</v>
      </c>
      <c r="L5" s="7">
        <v>18.22</v>
      </c>
      <c r="M5" s="7">
        <v>18.931000000000001</v>
      </c>
      <c r="N5" s="7">
        <v>57.427999999999997</v>
      </c>
      <c r="O5" s="6">
        <f>J5/$N5</f>
        <v>0.17902416939472035</v>
      </c>
      <c r="P5" s="6">
        <f t="shared" ref="P5:R5" si="2">K5/$N5</f>
        <v>0.17406143344709898</v>
      </c>
      <c r="Q5" s="6">
        <f t="shared" si="2"/>
        <v>0.31726683847600473</v>
      </c>
      <c r="R5" s="6">
        <f t="shared" si="2"/>
        <v>0.32964755868217599</v>
      </c>
      <c r="S5" s="6">
        <f t="shared" ref="S5:S13" si="3">SUM(O5:R5)</f>
        <v>1</v>
      </c>
    </row>
    <row r="6" spans="1:20" s="7" customFormat="1" x14ac:dyDescent="0.25">
      <c r="A6" s="7">
        <f>A5+1</f>
        <v>7</v>
      </c>
      <c r="B6" s="7">
        <v>21</v>
      </c>
      <c r="C6" s="8">
        <v>34.610000999999997</v>
      </c>
      <c r="D6" s="9" t="s">
        <v>17</v>
      </c>
      <c r="E6" s="7" t="s">
        <v>42</v>
      </c>
      <c r="F6" s="10">
        <v>2.02085638046265</v>
      </c>
      <c r="G6" s="10">
        <v>9.9146184921264702</v>
      </c>
      <c r="H6" s="10">
        <v>6.835455531</v>
      </c>
      <c r="I6" s="10">
        <f t="shared" si="0"/>
        <v>3.3824548825360399</v>
      </c>
      <c r="J6" s="7">
        <v>8.6989999999999998</v>
      </c>
      <c r="K6" s="7">
        <v>45.628999999999998</v>
      </c>
      <c r="L6" s="7">
        <v>124.004</v>
      </c>
      <c r="M6" s="7">
        <v>84.727000000000004</v>
      </c>
      <c r="N6" s="7">
        <v>263.05899999999997</v>
      </c>
      <c r="O6" s="6">
        <f t="shared" ref="O6:O13" si="4">J6/$N6</f>
        <v>3.3068627190098045E-2</v>
      </c>
      <c r="P6" s="6">
        <f t="shared" ref="P6:P13" si="5">K6/$N6</f>
        <v>0.1734553845335077</v>
      </c>
      <c r="Q6" s="6">
        <f t="shared" ref="Q6:Q13" si="6">L6/$N6</f>
        <v>0.4713923492448463</v>
      </c>
      <c r="R6" s="6">
        <f t="shared" ref="R6:R13" si="7">M6/$N6</f>
        <v>0.32208363903154813</v>
      </c>
      <c r="S6" s="6">
        <f t="shared" si="3"/>
        <v>1</v>
      </c>
      <c r="T6" s="7" t="s">
        <v>54</v>
      </c>
    </row>
    <row r="7" spans="1:20" s="7" customFormat="1" x14ac:dyDescent="0.25">
      <c r="A7" s="7">
        <v>5</v>
      </c>
      <c r="B7" s="7">
        <v>29</v>
      </c>
      <c r="C7" s="11">
        <v>36.330002</v>
      </c>
      <c r="D7" s="9" t="s">
        <v>16</v>
      </c>
      <c r="E7" s="7" t="s">
        <v>42</v>
      </c>
      <c r="F7" s="10">
        <v>2.0961053371429399</v>
      </c>
      <c r="G7" s="10">
        <v>10.2932348251343</v>
      </c>
      <c r="H7" s="10">
        <v>7.0510707049999999</v>
      </c>
      <c r="I7" s="10">
        <f t="shared" si="0"/>
        <v>3.3638913942229829</v>
      </c>
      <c r="J7" s="7">
        <v>4.88</v>
      </c>
      <c r="K7" s="7">
        <v>47.884</v>
      </c>
      <c r="L7" s="7">
        <v>132.34299999999999</v>
      </c>
      <c r="M7" s="7">
        <v>87.881</v>
      </c>
      <c r="N7" s="7">
        <v>272.988</v>
      </c>
      <c r="O7" s="6">
        <f t="shared" si="4"/>
        <v>1.7876243644409279E-2</v>
      </c>
      <c r="P7" s="6">
        <f t="shared" si="5"/>
        <v>0.17540697759608481</v>
      </c>
      <c r="Q7" s="6">
        <f t="shared" si="6"/>
        <v>0.48479420340820839</v>
      </c>
      <c r="R7" s="6">
        <f t="shared" si="7"/>
        <v>0.32192257535129748</v>
      </c>
      <c r="S7" s="6">
        <f t="shared" si="3"/>
        <v>1</v>
      </c>
    </row>
    <row r="8" spans="1:20" s="7" customFormat="1" x14ac:dyDescent="0.25">
      <c r="A8" s="7">
        <v>2</v>
      </c>
      <c r="B8" s="7">
        <v>37</v>
      </c>
      <c r="C8" s="8">
        <v>38</v>
      </c>
      <c r="D8" s="9" t="s">
        <v>13</v>
      </c>
      <c r="E8" s="7" t="s">
        <v>42</v>
      </c>
      <c r="F8" s="10">
        <v>2.26429271697998</v>
      </c>
      <c r="G8" s="10">
        <v>9.8385114669799805</v>
      </c>
      <c r="H8" s="10">
        <v>8.0149544220000006</v>
      </c>
      <c r="I8" s="10">
        <f t="shared" si="0"/>
        <v>3.5397165578000069</v>
      </c>
      <c r="J8" s="7">
        <v>9.1419999999999995</v>
      </c>
      <c r="K8" s="7">
        <v>59.884</v>
      </c>
      <c r="L8" s="7">
        <v>155.768</v>
      </c>
      <c r="M8" s="7">
        <v>97.087000000000003</v>
      </c>
      <c r="N8" s="7">
        <v>321.88099999999997</v>
      </c>
      <c r="O8" s="6">
        <f t="shared" si="4"/>
        <v>2.8401800665463325E-2</v>
      </c>
      <c r="P8" s="6">
        <f t="shared" si="5"/>
        <v>0.18604391063778231</v>
      </c>
      <c r="Q8" s="6">
        <f t="shared" si="6"/>
        <v>0.48393039663726661</v>
      </c>
      <c r="R8" s="6">
        <f t="shared" si="7"/>
        <v>0.30162389205948786</v>
      </c>
      <c r="S8" s="6">
        <f t="shared" si="3"/>
        <v>1</v>
      </c>
    </row>
    <row r="9" spans="1:20" s="7" customFormat="1" x14ac:dyDescent="0.25">
      <c r="A9" s="7">
        <v>8</v>
      </c>
      <c r="B9" s="7">
        <v>44</v>
      </c>
      <c r="C9" s="8">
        <v>40.75</v>
      </c>
      <c r="D9" s="9" t="s">
        <v>18</v>
      </c>
      <c r="E9" s="7" t="s">
        <v>42</v>
      </c>
      <c r="F9" s="10">
        <v>2.3645441532135001</v>
      </c>
      <c r="G9" s="10">
        <v>9.6523818969726598</v>
      </c>
      <c r="H9" s="10">
        <v>8.7021424750000005</v>
      </c>
      <c r="I9" s="10">
        <f t="shared" si="0"/>
        <v>3.6802622032553201</v>
      </c>
      <c r="J9" s="7">
        <v>10.743</v>
      </c>
      <c r="K9" s="7">
        <v>55.889000000000003</v>
      </c>
      <c r="L9" s="7">
        <v>172.62799999999999</v>
      </c>
      <c r="M9" s="7">
        <v>92.631</v>
      </c>
      <c r="N9" s="7">
        <v>331.89099999999996</v>
      </c>
      <c r="O9" s="6">
        <f t="shared" si="4"/>
        <v>3.2369060926629528E-2</v>
      </c>
      <c r="P9" s="6">
        <f t="shared" si="5"/>
        <v>0.16839564796876086</v>
      </c>
      <c r="Q9" s="6">
        <f t="shared" si="6"/>
        <v>0.52013462251160769</v>
      </c>
      <c r="R9" s="6">
        <f t="shared" si="7"/>
        <v>0.27910066859300198</v>
      </c>
      <c r="S9" s="6">
        <f t="shared" si="3"/>
        <v>1</v>
      </c>
    </row>
    <row r="10" spans="1:20" s="7" customFormat="1" x14ac:dyDescent="0.25">
      <c r="A10" s="7">
        <v>4</v>
      </c>
      <c r="B10" s="7">
        <v>57</v>
      </c>
      <c r="C10" s="8">
        <v>42.75</v>
      </c>
      <c r="D10" s="9" t="s">
        <v>15</v>
      </c>
      <c r="E10" s="7" t="s">
        <v>42</v>
      </c>
      <c r="F10" s="10">
        <v>2.5271461009979301</v>
      </c>
      <c r="G10" s="10">
        <v>9.5558328628540004</v>
      </c>
      <c r="H10" s="10">
        <v>9.4918907860000008</v>
      </c>
      <c r="I10" s="10">
        <f t="shared" si="0"/>
        <v>3.7559723128994413</v>
      </c>
      <c r="J10" s="7">
        <v>20.170999999999999</v>
      </c>
      <c r="K10" s="7">
        <v>58.164000000000001</v>
      </c>
      <c r="L10" s="7">
        <v>202.56299999999999</v>
      </c>
      <c r="M10" s="7">
        <v>98.382999999999996</v>
      </c>
      <c r="N10" s="7">
        <v>379.28100000000001</v>
      </c>
      <c r="O10" s="6">
        <f t="shared" si="4"/>
        <v>5.3182205277881041E-2</v>
      </c>
      <c r="P10" s="6">
        <f t="shared" si="5"/>
        <v>0.15335331851582337</v>
      </c>
      <c r="Q10" s="6">
        <f t="shared" si="6"/>
        <v>0.53407104495084112</v>
      </c>
      <c r="R10" s="6">
        <f t="shared" si="7"/>
        <v>0.25939343125545439</v>
      </c>
      <c r="S10" s="6">
        <f t="shared" si="3"/>
        <v>1</v>
      </c>
    </row>
    <row r="11" spans="1:20" s="7" customFormat="1" x14ac:dyDescent="0.25">
      <c r="A11" s="7">
        <v>1</v>
      </c>
      <c r="B11" s="7">
        <v>68</v>
      </c>
      <c r="C11" s="8">
        <v>44.529998999999997</v>
      </c>
      <c r="D11" s="9" t="s">
        <v>12</v>
      </c>
      <c r="E11" s="7" t="s">
        <v>42</v>
      </c>
      <c r="F11" s="10">
        <v>2.25518822669983</v>
      </c>
      <c r="G11" s="10">
        <v>9.6977653503418004</v>
      </c>
      <c r="H11" s="10">
        <v>8.9769572199999992</v>
      </c>
      <c r="I11" s="10">
        <f t="shared" si="0"/>
        <v>3.9805800304024244</v>
      </c>
      <c r="J11" s="7">
        <v>8.0939999999999994</v>
      </c>
      <c r="K11" s="7">
        <v>49.646999999999998</v>
      </c>
      <c r="L11" s="7">
        <v>207.30600000000001</v>
      </c>
      <c r="M11" s="7">
        <v>93.49</v>
      </c>
      <c r="N11" s="7">
        <v>358.53700000000003</v>
      </c>
      <c r="O11" s="6">
        <f t="shared" si="4"/>
        <v>2.257507593358565E-2</v>
      </c>
      <c r="P11" s="6">
        <f t="shared" si="5"/>
        <v>0.13847106435319087</v>
      </c>
      <c r="Q11" s="6">
        <f t="shared" si="6"/>
        <v>0.57819973949689984</v>
      </c>
      <c r="R11" s="6">
        <f t="shared" si="7"/>
        <v>0.26075412021632349</v>
      </c>
      <c r="S11" s="6">
        <f t="shared" si="3"/>
        <v>0.99999999999999989</v>
      </c>
    </row>
    <row r="12" spans="1:20" s="7" customFormat="1" x14ac:dyDescent="0.25">
      <c r="A12" s="7">
        <v>10</v>
      </c>
      <c r="B12" s="7">
        <v>82</v>
      </c>
      <c r="C12" s="8">
        <v>45.75</v>
      </c>
      <c r="D12" s="9" t="s">
        <v>20</v>
      </c>
      <c r="E12" s="7" t="s">
        <v>42</v>
      </c>
      <c r="F12" s="10">
        <v>2.5147111415863002</v>
      </c>
      <c r="G12" s="10">
        <v>9.6193904876709002</v>
      </c>
      <c r="H12" s="10">
        <v>10.121185759999999</v>
      </c>
      <c r="I12" s="10">
        <f t="shared" si="0"/>
        <v>4.0247905982615055</v>
      </c>
      <c r="J12" s="7">
        <v>12.545</v>
      </c>
      <c r="K12" s="7">
        <v>59.290999999999997</v>
      </c>
      <c r="L12" s="7">
        <v>224.40799999999999</v>
      </c>
      <c r="M12" s="7">
        <v>92.566000000000003</v>
      </c>
      <c r="N12" s="7">
        <v>388.80999999999995</v>
      </c>
      <c r="O12" s="6">
        <f t="shared" si="4"/>
        <v>3.226511663794656E-2</v>
      </c>
      <c r="P12" s="6">
        <f t="shared" si="5"/>
        <v>0.15249350582546747</v>
      </c>
      <c r="Q12" s="6">
        <f t="shared" si="6"/>
        <v>0.57716622514853022</v>
      </c>
      <c r="R12" s="6">
        <f t="shared" si="7"/>
        <v>0.23807515238805591</v>
      </c>
      <c r="S12" s="6">
        <f t="shared" si="3"/>
        <v>1.0000000000000002</v>
      </c>
    </row>
    <row r="13" spans="1:20" s="7" customFormat="1" x14ac:dyDescent="0.25">
      <c r="A13" s="7">
        <v>9</v>
      </c>
      <c r="B13" s="7">
        <v>86</v>
      </c>
      <c r="C13" s="8">
        <v>46.330002</v>
      </c>
      <c r="D13" s="9" t="s">
        <v>19</v>
      </c>
      <c r="E13" s="7" t="s">
        <v>42</v>
      </c>
      <c r="F13" s="10">
        <v>2.2058227062225302</v>
      </c>
      <c r="G13" s="10">
        <v>9.6481189727783203</v>
      </c>
      <c r="H13" s="10">
        <v>8.4221407470000003</v>
      </c>
      <c r="I13" s="10">
        <f t="shared" si="0"/>
        <v>3.818140380567081</v>
      </c>
      <c r="J13" s="7">
        <v>6.89</v>
      </c>
      <c r="K13" s="7">
        <v>52.536999999999999</v>
      </c>
      <c r="L13" s="7">
        <v>210.482</v>
      </c>
      <c r="M13" s="7">
        <v>88.597999999999999</v>
      </c>
      <c r="N13" s="7">
        <v>358.50700000000001</v>
      </c>
      <c r="O13" s="6">
        <f t="shared" si="4"/>
        <v>1.9218592663462639E-2</v>
      </c>
      <c r="P13" s="6">
        <f t="shared" si="5"/>
        <v>0.14654386106826364</v>
      </c>
      <c r="Q13" s="6">
        <f t="shared" si="6"/>
        <v>0.58710708577517312</v>
      </c>
      <c r="R13" s="6">
        <f t="shared" si="7"/>
        <v>0.24713046049310056</v>
      </c>
      <c r="S13" s="6">
        <f t="shared" si="3"/>
        <v>1</v>
      </c>
    </row>
    <row r="14" spans="1:20" s="7" customFormat="1" x14ac:dyDescent="0.25">
      <c r="A14" s="7">
        <v>7</v>
      </c>
      <c r="B14" s="7">
        <v>112</v>
      </c>
      <c r="C14" s="12">
        <v>28</v>
      </c>
      <c r="D14" s="9" t="s">
        <v>27</v>
      </c>
      <c r="E14" s="7" t="s">
        <v>44</v>
      </c>
      <c r="F14" s="10">
        <v>0.98412716388702404</v>
      </c>
      <c r="G14" s="10">
        <v>6.6000695228576696</v>
      </c>
      <c r="H14" s="10">
        <v>6.3572064089999998</v>
      </c>
      <c r="I14" s="10">
        <f t="shared" si="0"/>
        <v>6.4597408163095835</v>
      </c>
      <c r="J14" s="7">
        <v>9.3529999999999998</v>
      </c>
      <c r="K14" s="7">
        <v>24.966999999999999</v>
      </c>
      <c r="L14" s="7">
        <v>12.545999999999999</v>
      </c>
      <c r="M14" s="7">
        <v>0.58499999999999996</v>
      </c>
      <c r="N14" s="7">
        <v>47.451000000000001</v>
      </c>
      <c r="O14" s="6">
        <f t="shared" ref="O14:O33" si="8">J14/$N14</f>
        <v>0.19710859623611726</v>
      </c>
      <c r="P14" s="6">
        <f t="shared" ref="P14:P33" si="9">K14/$N14</f>
        <v>0.52616383216370566</v>
      </c>
      <c r="Q14" s="6">
        <f t="shared" ref="Q14:Q33" si="10">L14/$N14</f>
        <v>0.26439906429790727</v>
      </c>
      <c r="R14" s="6">
        <f t="shared" ref="R14:R33" si="11">M14/$N14</f>
        <v>1.2328507302269708E-2</v>
      </c>
      <c r="S14" s="6">
        <f t="shared" ref="S14:S33" si="12">SUM(O14:R14)</f>
        <v>0.99999999999999989</v>
      </c>
      <c r="T14" s="7" t="s">
        <v>52</v>
      </c>
    </row>
    <row r="15" spans="1:20" s="7" customFormat="1" x14ac:dyDescent="0.25">
      <c r="A15" s="7">
        <v>2</v>
      </c>
      <c r="B15" s="7">
        <v>109</v>
      </c>
      <c r="C15" s="12">
        <v>30.67</v>
      </c>
      <c r="D15" s="9" t="s">
        <v>22</v>
      </c>
      <c r="E15" s="7" t="s">
        <v>44</v>
      </c>
      <c r="F15" s="10">
        <v>1.00990557670593</v>
      </c>
      <c r="G15" s="10">
        <v>6.0722141265869096</v>
      </c>
      <c r="H15" s="10">
        <v>5.2992342969999999</v>
      </c>
      <c r="I15" s="10">
        <f t="shared" si="0"/>
        <v>5.2472571884243209</v>
      </c>
      <c r="J15" s="7">
        <v>14.291</v>
      </c>
      <c r="K15" s="7">
        <v>26.149000000000001</v>
      </c>
      <c r="L15" s="7">
        <v>8.4570000000000007</v>
      </c>
      <c r="M15" s="7">
        <v>0.57399999999999995</v>
      </c>
      <c r="N15" s="7">
        <v>49.470999999999997</v>
      </c>
      <c r="O15" s="6">
        <f t="shared" si="8"/>
        <v>0.28887631137434056</v>
      </c>
      <c r="P15" s="6">
        <f t="shared" si="9"/>
        <v>0.5285722948798286</v>
      </c>
      <c r="Q15" s="6">
        <f t="shared" si="10"/>
        <v>0.17094863657496315</v>
      </c>
      <c r="R15" s="6">
        <f t="shared" si="11"/>
        <v>1.1602757170867782E-2</v>
      </c>
      <c r="S15" s="6">
        <f t="shared" si="12"/>
        <v>1</v>
      </c>
    </row>
    <row r="16" spans="1:20" s="7" customFormat="1" x14ac:dyDescent="0.25">
      <c r="A16" s="7">
        <v>9</v>
      </c>
      <c r="B16" s="7">
        <v>104</v>
      </c>
      <c r="C16" s="12">
        <v>34</v>
      </c>
      <c r="D16" s="9" t="s">
        <v>29</v>
      </c>
      <c r="E16" s="7" t="s">
        <v>44</v>
      </c>
      <c r="F16" s="10">
        <v>0.96191519498825095</v>
      </c>
      <c r="G16" s="10">
        <v>5.7786393165588397</v>
      </c>
      <c r="H16" s="10">
        <v>6.842182352</v>
      </c>
      <c r="I16" s="10">
        <f t="shared" si="0"/>
        <v>7.1130827204404143</v>
      </c>
      <c r="J16" s="7">
        <v>22.856999999999999</v>
      </c>
      <c r="K16" s="7">
        <v>48.576000000000001</v>
      </c>
      <c r="L16" s="7">
        <v>20.242999999999999</v>
      </c>
      <c r="M16" s="7">
        <v>1.0629999999999999</v>
      </c>
      <c r="N16" s="7">
        <v>92.73899999999999</v>
      </c>
      <c r="O16" s="6">
        <f t="shared" si="8"/>
        <v>0.24646588813767673</v>
      </c>
      <c r="P16" s="6">
        <f t="shared" si="9"/>
        <v>0.52379257917381039</v>
      </c>
      <c r="Q16" s="6">
        <f t="shared" si="10"/>
        <v>0.21827925683908606</v>
      </c>
      <c r="R16" s="6">
        <f t="shared" si="11"/>
        <v>1.1462275849426887E-2</v>
      </c>
      <c r="S16" s="6">
        <f t="shared" si="12"/>
        <v>1.0000000000000002</v>
      </c>
    </row>
    <row r="17" spans="1:20" s="7" customFormat="1" x14ac:dyDescent="0.25">
      <c r="A17" s="7">
        <v>3</v>
      </c>
      <c r="B17" s="7">
        <v>99</v>
      </c>
      <c r="C17" s="12">
        <v>35</v>
      </c>
      <c r="D17" s="9" t="s">
        <v>23</v>
      </c>
      <c r="E17" s="7" t="s">
        <v>44</v>
      </c>
      <c r="F17" s="10">
        <v>1.31980156898499</v>
      </c>
      <c r="G17" s="10">
        <v>6.2373018264770499</v>
      </c>
      <c r="H17" s="10">
        <v>8.8334659630000001</v>
      </c>
      <c r="I17" s="10">
        <f t="shared" si="0"/>
        <v>6.6930258082610772</v>
      </c>
      <c r="J17" s="7">
        <v>24.212</v>
      </c>
      <c r="K17" s="7">
        <v>40.334000000000003</v>
      </c>
      <c r="L17" s="7">
        <v>16.882999999999999</v>
      </c>
      <c r="M17" s="7">
        <v>1.306</v>
      </c>
      <c r="N17" s="7">
        <v>82.734999999999999</v>
      </c>
      <c r="O17" s="6">
        <f t="shared" si="8"/>
        <v>0.29264519248202092</v>
      </c>
      <c r="P17" s="6">
        <f t="shared" si="9"/>
        <v>0.48750830966338315</v>
      </c>
      <c r="Q17" s="6">
        <f t="shared" si="10"/>
        <v>0.20406115912249953</v>
      </c>
      <c r="R17" s="6">
        <f t="shared" si="11"/>
        <v>1.5785338732096452E-2</v>
      </c>
      <c r="S17" s="6">
        <f t="shared" si="12"/>
        <v>1</v>
      </c>
    </row>
    <row r="18" spans="1:20" s="7" customFormat="1" x14ac:dyDescent="0.25">
      <c r="A18" s="7">
        <v>8</v>
      </c>
      <c r="B18" s="7">
        <v>91</v>
      </c>
      <c r="C18" s="12">
        <v>37.669998</v>
      </c>
      <c r="D18" s="9" t="s">
        <v>28</v>
      </c>
      <c r="E18" s="7" t="s">
        <v>44</v>
      </c>
      <c r="F18" s="10">
        <v>1.0028718709945701</v>
      </c>
      <c r="G18" s="10">
        <v>5.9670853614807102</v>
      </c>
      <c r="H18" s="10">
        <v>5.6759432419999998</v>
      </c>
      <c r="I18" s="10">
        <f t="shared" si="0"/>
        <v>5.6596893443337306</v>
      </c>
      <c r="J18" s="7">
        <v>22.949000000000002</v>
      </c>
      <c r="K18" s="7">
        <v>39.994</v>
      </c>
      <c r="L18" s="7">
        <v>18.966000000000001</v>
      </c>
      <c r="M18" s="7">
        <v>0.91300000000000003</v>
      </c>
      <c r="N18" s="7">
        <v>82.821999999999989</v>
      </c>
      <c r="O18" s="6">
        <f t="shared" si="8"/>
        <v>0.27708821327666566</v>
      </c>
      <c r="P18" s="6">
        <f t="shared" si="9"/>
        <v>0.48289101929439043</v>
      </c>
      <c r="Q18" s="6">
        <f t="shared" si="10"/>
        <v>0.22899712636739036</v>
      </c>
      <c r="R18" s="6">
        <f t="shared" si="11"/>
        <v>1.1023641061553695E-2</v>
      </c>
      <c r="S18" s="6">
        <f t="shared" si="12"/>
        <v>1.0000000000000002</v>
      </c>
    </row>
    <row r="19" spans="1:20" s="7" customFormat="1" x14ac:dyDescent="0.25">
      <c r="A19" s="7">
        <v>5</v>
      </c>
      <c r="B19" s="7">
        <v>84</v>
      </c>
      <c r="C19" s="12">
        <v>39</v>
      </c>
      <c r="D19" s="9" t="s">
        <v>25</v>
      </c>
      <c r="E19" s="7" t="s">
        <v>44</v>
      </c>
      <c r="F19" s="10">
        <v>1.3087620735168499</v>
      </c>
      <c r="G19" s="10">
        <v>6.2034373283386204</v>
      </c>
      <c r="H19" s="10">
        <v>7.4268730449999998</v>
      </c>
      <c r="I19" s="10">
        <f t="shared" si="0"/>
        <v>5.6747312558063525</v>
      </c>
      <c r="J19" s="7">
        <v>22.957999999999998</v>
      </c>
      <c r="K19" s="7">
        <v>35.524999999999999</v>
      </c>
      <c r="L19" s="7">
        <v>15.116</v>
      </c>
      <c r="M19" s="7">
        <v>0.84399999999999997</v>
      </c>
      <c r="N19" s="7">
        <v>74.442999999999984</v>
      </c>
      <c r="O19" s="6">
        <f t="shared" si="8"/>
        <v>0.30839702859906243</v>
      </c>
      <c r="P19" s="6">
        <f t="shared" si="9"/>
        <v>0.47721075185040912</v>
      </c>
      <c r="Q19" s="6">
        <f t="shared" si="10"/>
        <v>0.20305468613570118</v>
      </c>
      <c r="R19" s="6">
        <f t="shared" si="11"/>
        <v>1.1337533414827454E-2</v>
      </c>
      <c r="S19" s="6">
        <f t="shared" si="12"/>
        <v>1.0000000000000002</v>
      </c>
    </row>
    <row r="20" spans="1:20" s="7" customFormat="1" x14ac:dyDescent="0.25">
      <c r="A20" s="7">
        <v>1</v>
      </c>
      <c r="B20" s="7">
        <v>17</v>
      </c>
      <c r="C20" s="12">
        <v>40.529998999999997</v>
      </c>
      <c r="D20" s="9" t="s">
        <v>21</v>
      </c>
      <c r="E20" s="7" t="s">
        <v>44</v>
      </c>
      <c r="F20" s="10">
        <v>1.6420375108718901</v>
      </c>
      <c r="G20" s="10">
        <v>6.4115538597106898</v>
      </c>
      <c r="H20" s="10">
        <v>10.71064071</v>
      </c>
      <c r="I20" s="10">
        <f t="shared" si="0"/>
        <v>6.5227746863790328</v>
      </c>
      <c r="J20" s="7">
        <v>30.661000000000001</v>
      </c>
      <c r="K20" s="7">
        <v>57.975000000000001</v>
      </c>
      <c r="L20" s="7">
        <v>20.466000000000001</v>
      </c>
      <c r="M20" s="7">
        <v>0.85899999999999999</v>
      </c>
      <c r="N20" s="7">
        <v>109.961</v>
      </c>
      <c r="O20" s="6">
        <f t="shared" si="8"/>
        <v>0.27883522339738637</v>
      </c>
      <c r="P20" s="6">
        <f t="shared" si="9"/>
        <v>0.52723238239012016</v>
      </c>
      <c r="Q20" s="6">
        <f t="shared" si="10"/>
        <v>0.18612053364374642</v>
      </c>
      <c r="R20" s="6">
        <f t="shared" si="11"/>
        <v>7.811860568747101E-3</v>
      </c>
      <c r="S20" s="6">
        <f t="shared" si="12"/>
        <v>0.99999999999999989</v>
      </c>
    </row>
    <row r="21" spans="1:20" s="7" customFormat="1" x14ac:dyDescent="0.25">
      <c r="A21" s="7">
        <v>4</v>
      </c>
      <c r="B21" s="7">
        <v>64</v>
      </c>
      <c r="C21" s="12">
        <v>40.93</v>
      </c>
      <c r="D21" s="9" t="s">
        <v>24</v>
      </c>
      <c r="E21" s="7" t="s">
        <v>44</v>
      </c>
      <c r="F21" s="10">
        <v>1.46563184261322</v>
      </c>
      <c r="G21" s="10">
        <v>6.1386132240295401</v>
      </c>
      <c r="H21" s="10">
        <v>9.8851038029999998</v>
      </c>
      <c r="I21" s="10">
        <f t="shared" si="0"/>
        <v>6.7446022361078555</v>
      </c>
      <c r="J21" s="7">
        <v>29.263000000000002</v>
      </c>
      <c r="K21" s="7">
        <v>47.317</v>
      </c>
      <c r="L21" s="7">
        <v>17.411000000000001</v>
      </c>
      <c r="M21" s="7">
        <v>0.92600000000000005</v>
      </c>
      <c r="N21" s="7">
        <v>94.917000000000002</v>
      </c>
      <c r="O21" s="6">
        <f t="shared" si="8"/>
        <v>0.30830093660777314</v>
      </c>
      <c r="P21" s="6">
        <f t="shared" si="9"/>
        <v>0.49850922384820423</v>
      </c>
      <c r="Q21" s="6">
        <f t="shared" si="10"/>
        <v>0.18343394755417894</v>
      </c>
      <c r="R21" s="6">
        <f t="shared" si="11"/>
        <v>9.7558919898437582E-3</v>
      </c>
      <c r="S21" s="6">
        <f t="shared" si="12"/>
        <v>1.0000000000000002</v>
      </c>
    </row>
    <row r="22" spans="1:20" s="7" customFormat="1" x14ac:dyDescent="0.25">
      <c r="A22" s="7">
        <v>10</v>
      </c>
      <c r="B22" s="7">
        <v>36</v>
      </c>
      <c r="C22" s="12">
        <v>41.330002</v>
      </c>
      <c r="D22" s="9" t="s">
        <v>30</v>
      </c>
      <c r="E22" s="7" t="s">
        <v>44</v>
      </c>
      <c r="F22" s="10">
        <v>0.50801080465316795</v>
      </c>
      <c r="G22" s="10">
        <v>3.9836270809173602</v>
      </c>
      <c r="H22" s="10">
        <v>1.690268385</v>
      </c>
      <c r="I22" s="10">
        <f t="shared" si="0"/>
        <v>3.3272292036268594</v>
      </c>
      <c r="J22" s="7">
        <v>15.195</v>
      </c>
      <c r="K22" s="7">
        <v>22.369</v>
      </c>
      <c r="L22" s="7">
        <v>8.24</v>
      </c>
      <c r="M22" s="7">
        <v>0.44800000000000001</v>
      </c>
      <c r="N22" s="7">
        <v>46.252000000000002</v>
      </c>
      <c r="O22" s="6">
        <f t="shared" si="8"/>
        <v>0.32852633399636771</v>
      </c>
      <c r="P22" s="6">
        <f t="shared" si="9"/>
        <v>0.48363314018853237</v>
      </c>
      <c r="Q22" s="6">
        <f t="shared" si="10"/>
        <v>0.17815445818559197</v>
      </c>
      <c r="R22" s="6">
        <f t="shared" si="11"/>
        <v>9.6860676295079124E-3</v>
      </c>
      <c r="S22" s="6">
        <f t="shared" si="12"/>
        <v>1</v>
      </c>
    </row>
    <row r="23" spans="1:20" s="7" customFormat="1" x14ac:dyDescent="0.25">
      <c r="A23" s="7">
        <v>6</v>
      </c>
      <c r="B23" s="7">
        <v>85</v>
      </c>
      <c r="C23" s="12">
        <v>44.330002</v>
      </c>
      <c r="D23" s="9" t="s">
        <v>26</v>
      </c>
      <c r="E23" s="7" t="s">
        <v>44</v>
      </c>
      <c r="F23" s="10">
        <v>1.1068745851516699</v>
      </c>
      <c r="G23" s="10">
        <v>6.07983303070068</v>
      </c>
      <c r="H23" s="10">
        <v>6.7842592379999997</v>
      </c>
      <c r="I23" s="10">
        <f t="shared" si="0"/>
        <v>6.12920318978178</v>
      </c>
      <c r="J23" s="7">
        <v>13.396000000000001</v>
      </c>
      <c r="K23" s="7">
        <v>17.751999999999999</v>
      </c>
      <c r="L23" s="7">
        <v>5.4379999999999997</v>
      </c>
      <c r="M23" s="7">
        <v>0.31900000000000001</v>
      </c>
      <c r="N23" s="7">
        <v>36.905000000000001</v>
      </c>
      <c r="O23" s="6">
        <f t="shared" si="8"/>
        <v>0.36298604525132094</v>
      </c>
      <c r="P23" s="6">
        <f t="shared" si="9"/>
        <v>0.48101883213656682</v>
      </c>
      <c r="Q23" s="6">
        <f t="shared" si="10"/>
        <v>0.14735130741091992</v>
      </c>
      <c r="R23" s="6">
        <f t="shared" si="11"/>
        <v>8.6438152011922495E-3</v>
      </c>
      <c r="S23" s="6">
        <f t="shared" si="12"/>
        <v>1</v>
      </c>
    </row>
    <row r="24" spans="1:20" s="7" customFormat="1" x14ac:dyDescent="0.25">
      <c r="A24" s="7">
        <v>1</v>
      </c>
      <c r="B24" s="7">
        <v>20</v>
      </c>
      <c r="D24" s="9" t="s">
        <v>31</v>
      </c>
      <c r="E24" s="7" t="s">
        <v>45</v>
      </c>
      <c r="F24" s="10">
        <v>0.67557549476623502</v>
      </c>
      <c r="G24" s="10">
        <v>3.5875825881957999</v>
      </c>
      <c r="H24" s="10">
        <v>5.0447015989999997</v>
      </c>
      <c r="I24" s="10">
        <f t="shared" si="0"/>
        <v>7.4672655211473957</v>
      </c>
      <c r="J24" s="7">
        <v>10.349</v>
      </c>
      <c r="K24" s="7">
        <v>4.9340000000000002</v>
      </c>
      <c r="L24" s="7">
        <v>0.627</v>
      </c>
      <c r="M24" s="7">
        <v>0</v>
      </c>
      <c r="N24" s="7">
        <v>15.910000000000002</v>
      </c>
      <c r="O24" s="6">
        <f t="shared" si="8"/>
        <v>0.65047140163419226</v>
      </c>
      <c r="P24" s="6">
        <f t="shared" si="9"/>
        <v>0.31011942174732871</v>
      </c>
      <c r="Q24" s="6">
        <f t="shared" si="10"/>
        <v>3.9409176618478939E-2</v>
      </c>
      <c r="R24" s="6">
        <f t="shared" si="11"/>
        <v>0</v>
      </c>
      <c r="S24" s="6">
        <f t="shared" si="12"/>
        <v>1</v>
      </c>
      <c r="T24" s="7" t="s">
        <v>53</v>
      </c>
    </row>
    <row r="25" spans="1:20" s="7" customFormat="1" x14ac:dyDescent="0.25">
      <c r="A25" s="7">
        <f t="shared" ref="A25:A33" si="13">A24+1</f>
        <v>2</v>
      </c>
      <c r="B25" s="7">
        <v>3</v>
      </c>
      <c r="D25" s="9" t="s">
        <v>32</v>
      </c>
      <c r="E25" s="7" t="s">
        <v>45</v>
      </c>
      <c r="F25" s="10">
        <v>0.76065075397491499</v>
      </c>
      <c r="G25" s="10">
        <v>4.0624752044677699</v>
      </c>
      <c r="H25" s="10">
        <v>6.8469465349999998</v>
      </c>
      <c r="I25" s="10">
        <f t="shared" ref="I25:I33" si="14">H25/F25</f>
        <v>9.0014326538428708</v>
      </c>
      <c r="J25" s="7">
        <v>12.971</v>
      </c>
      <c r="K25" s="7">
        <v>4.0170000000000003</v>
      </c>
      <c r="L25" s="7">
        <v>0.60599999999999998</v>
      </c>
      <c r="M25" s="7">
        <v>7.0000000000000007E-2</v>
      </c>
      <c r="N25" s="7">
        <v>17.664000000000001</v>
      </c>
      <c r="O25" s="6">
        <f t="shared" si="8"/>
        <v>0.73431838768115931</v>
      </c>
      <c r="P25" s="6">
        <f t="shared" si="9"/>
        <v>0.2274116847826087</v>
      </c>
      <c r="Q25" s="6">
        <f t="shared" si="10"/>
        <v>3.4307065217391297E-2</v>
      </c>
      <c r="R25" s="6">
        <f t="shared" si="11"/>
        <v>3.96286231884058E-3</v>
      </c>
      <c r="S25" s="6">
        <f t="shared" si="12"/>
        <v>1</v>
      </c>
    </row>
    <row r="26" spans="1:20" s="7" customFormat="1" x14ac:dyDescent="0.25">
      <c r="A26" s="7">
        <f t="shared" si="13"/>
        <v>3</v>
      </c>
      <c r="B26" s="7">
        <v>16</v>
      </c>
      <c r="D26" s="9" t="s">
        <v>33</v>
      </c>
      <c r="E26" s="7" t="s">
        <v>45</v>
      </c>
      <c r="F26" s="10">
        <v>0.51479244232177701</v>
      </c>
      <c r="G26" s="10">
        <v>3.5283248424529998</v>
      </c>
      <c r="H26" s="10">
        <v>4.6268054269999999</v>
      </c>
      <c r="I26" s="10">
        <f t="shared" si="14"/>
        <v>8.9877104763475941</v>
      </c>
      <c r="J26" s="7">
        <v>7.4859999999999998</v>
      </c>
      <c r="K26" s="7">
        <v>6.0609999999999999</v>
      </c>
      <c r="L26" s="7">
        <v>2.109</v>
      </c>
      <c r="M26" s="7">
        <v>4.8000000000000001E-2</v>
      </c>
      <c r="N26" s="7">
        <v>15.704000000000001</v>
      </c>
      <c r="O26" s="6">
        <f t="shared" si="8"/>
        <v>0.47669383596535914</v>
      </c>
      <c r="P26" s="6">
        <f t="shared" si="9"/>
        <v>0.38595262353540499</v>
      </c>
      <c r="Q26" s="6">
        <f t="shared" si="10"/>
        <v>0.13429699439633214</v>
      </c>
      <c r="R26" s="6">
        <f t="shared" si="11"/>
        <v>3.0565461029037188E-3</v>
      </c>
      <c r="S26" s="6">
        <f t="shared" si="12"/>
        <v>1</v>
      </c>
    </row>
    <row r="27" spans="1:20" s="7" customFormat="1" x14ac:dyDescent="0.25">
      <c r="A27" s="7">
        <f t="shared" si="13"/>
        <v>4</v>
      </c>
      <c r="B27" s="7">
        <v>8</v>
      </c>
      <c r="D27" s="9" t="s">
        <v>34</v>
      </c>
      <c r="E27" s="7" t="s">
        <v>45</v>
      </c>
      <c r="F27" s="10">
        <v>0.75953018665313698</v>
      </c>
      <c r="G27" s="10">
        <v>3.9574708938598602</v>
      </c>
      <c r="H27" s="10">
        <v>7.6130613079999998</v>
      </c>
      <c r="I27" s="10">
        <f t="shared" si="14"/>
        <v>10.023382140408252</v>
      </c>
      <c r="J27" s="7">
        <v>14.513</v>
      </c>
      <c r="K27" s="7">
        <v>5.8250000000000002</v>
      </c>
      <c r="L27" s="7">
        <v>1.577</v>
      </c>
      <c r="M27" s="7">
        <v>2E-3</v>
      </c>
      <c r="N27" s="7">
        <v>21.916999999999998</v>
      </c>
      <c r="O27" s="6">
        <f t="shared" si="8"/>
        <v>0.66218004288908161</v>
      </c>
      <c r="P27" s="6">
        <f t="shared" si="9"/>
        <v>0.26577542546881422</v>
      </c>
      <c r="Q27" s="6">
        <f t="shared" si="10"/>
        <v>7.1953278277136476E-2</v>
      </c>
      <c r="R27" s="6">
        <f t="shared" si="11"/>
        <v>9.1253364967833192E-5</v>
      </c>
      <c r="S27" s="6">
        <f t="shared" si="12"/>
        <v>1.0000000000000002</v>
      </c>
    </row>
    <row r="28" spans="1:20" s="7" customFormat="1" x14ac:dyDescent="0.25">
      <c r="A28" s="7">
        <f t="shared" si="13"/>
        <v>5</v>
      </c>
      <c r="B28" s="7">
        <v>2</v>
      </c>
      <c r="D28" s="9" t="s">
        <v>35</v>
      </c>
      <c r="E28" s="7" t="s">
        <v>45</v>
      </c>
      <c r="F28" s="10">
        <v>0.76672410964965798</v>
      </c>
      <c r="G28" s="10">
        <v>4.3035211563110396</v>
      </c>
      <c r="H28" s="10">
        <v>7.8643608089999999</v>
      </c>
      <c r="I28" s="10">
        <f t="shared" si="14"/>
        <v>10.257093405597342</v>
      </c>
      <c r="J28" s="7">
        <v>13.02</v>
      </c>
      <c r="K28" s="7">
        <v>5.9249999999999998</v>
      </c>
      <c r="L28" s="7">
        <v>1.2849999999999999</v>
      </c>
      <c r="M28" s="7">
        <v>0.28100000000000003</v>
      </c>
      <c r="N28" s="7">
        <v>20.510999999999999</v>
      </c>
      <c r="O28" s="6">
        <f t="shared" si="8"/>
        <v>0.63478133684364491</v>
      </c>
      <c r="P28" s="6">
        <f t="shared" si="9"/>
        <v>0.28886938715811028</v>
      </c>
      <c r="Q28" s="6">
        <f t="shared" si="10"/>
        <v>6.26493101262737E-2</v>
      </c>
      <c r="R28" s="6">
        <f t="shared" si="11"/>
        <v>1.3699965871971139E-2</v>
      </c>
      <c r="S28" s="6">
        <f t="shared" si="12"/>
        <v>1</v>
      </c>
    </row>
    <row r="29" spans="1:20" s="7" customFormat="1" x14ac:dyDescent="0.25">
      <c r="A29" s="7">
        <f t="shared" si="13"/>
        <v>6</v>
      </c>
      <c r="B29" s="7">
        <v>6</v>
      </c>
      <c r="D29" s="9" t="s">
        <v>36</v>
      </c>
      <c r="E29" s="7" t="s">
        <v>45</v>
      </c>
      <c r="F29" s="10">
        <v>0.73222374916076705</v>
      </c>
      <c r="G29" s="10">
        <v>4.0332078933715803</v>
      </c>
      <c r="H29" s="10">
        <v>8.2234283369999996</v>
      </c>
      <c r="I29" s="10">
        <f t="shared" si="14"/>
        <v>11.230758830788025</v>
      </c>
      <c r="J29" s="7">
        <v>13.455</v>
      </c>
      <c r="K29" s="7">
        <v>5.149</v>
      </c>
      <c r="L29" s="7">
        <v>1.7450000000000001</v>
      </c>
      <c r="M29" s="7">
        <v>0.14799999999999999</v>
      </c>
      <c r="N29" s="7">
        <v>20.497</v>
      </c>
      <c r="O29" s="6">
        <f t="shared" si="8"/>
        <v>0.6564375274430404</v>
      </c>
      <c r="P29" s="6">
        <f t="shared" si="9"/>
        <v>0.25120749377957752</v>
      </c>
      <c r="Q29" s="6">
        <f t="shared" si="10"/>
        <v>8.5134409913645903E-2</v>
      </c>
      <c r="R29" s="6">
        <f t="shared" si="11"/>
        <v>7.2205688637361565E-3</v>
      </c>
      <c r="S29" s="6">
        <f t="shared" si="12"/>
        <v>1</v>
      </c>
    </row>
    <row r="30" spans="1:20" s="7" customFormat="1" x14ac:dyDescent="0.25">
      <c r="A30" s="7">
        <f t="shared" si="13"/>
        <v>7</v>
      </c>
      <c r="B30" s="7">
        <v>1</v>
      </c>
      <c r="D30" s="9" t="s">
        <v>37</v>
      </c>
      <c r="E30" s="7" t="s">
        <v>45</v>
      </c>
      <c r="F30" s="10">
        <v>1.0087814331054701</v>
      </c>
      <c r="G30" s="10">
        <v>4.4549584388732901</v>
      </c>
      <c r="H30" s="10">
        <v>10.40811777</v>
      </c>
      <c r="I30" s="10">
        <f t="shared" si="14"/>
        <v>10.317515200452556</v>
      </c>
      <c r="J30" s="7">
        <v>23.103999999999999</v>
      </c>
      <c r="K30" s="7">
        <v>10.228999999999999</v>
      </c>
      <c r="L30" s="7">
        <v>3.11</v>
      </c>
      <c r="M30" s="7">
        <v>0.91600000000000004</v>
      </c>
      <c r="N30" s="7">
        <v>37.358999999999995</v>
      </c>
      <c r="O30" s="6">
        <f t="shared" si="8"/>
        <v>0.61843197087716484</v>
      </c>
      <c r="P30" s="6">
        <f t="shared" si="9"/>
        <v>0.27380283198158412</v>
      </c>
      <c r="Q30" s="6">
        <f t="shared" si="10"/>
        <v>8.3246339570116984E-2</v>
      </c>
      <c r="R30" s="6">
        <f t="shared" si="11"/>
        <v>2.4518857571134135E-2</v>
      </c>
      <c r="S30" s="6">
        <f t="shared" si="12"/>
        <v>1</v>
      </c>
    </row>
    <row r="31" spans="1:20" s="7" customFormat="1" x14ac:dyDescent="0.25">
      <c r="A31" s="7">
        <f t="shared" si="13"/>
        <v>8</v>
      </c>
      <c r="B31" s="7">
        <v>11</v>
      </c>
      <c r="D31" s="9" t="s">
        <v>38</v>
      </c>
      <c r="E31" s="7" t="s">
        <v>45</v>
      </c>
      <c r="F31" s="10">
        <v>0.65170490741729703</v>
      </c>
      <c r="G31" s="10">
        <v>3.5600817203521702</v>
      </c>
      <c r="H31" s="10">
        <v>4.9625043680000003</v>
      </c>
      <c r="I31" s="10">
        <f t="shared" si="14"/>
        <v>7.6146493781462805</v>
      </c>
      <c r="J31" s="7">
        <v>11.082000000000001</v>
      </c>
      <c r="K31" s="7">
        <v>3.9670000000000001</v>
      </c>
      <c r="L31" s="7">
        <v>0.97299999999999998</v>
      </c>
      <c r="M31" s="7">
        <v>2.5999999999999999E-2</v>
      </c>
      <c r="N31" s="7">
        <v>16.048000000000002</v>
      </c>
      <c r="O31" s="6">
        <f t="shared" si="8"/>
        <v>0.69055333998005974</v>
      </c>
      <c r="P31" s="6">
        <f t="shared" si="9"/>
        <v>0.24719591226321033</v>
      </c>
      <c r="Q31" s="6">
        <f t="shared" si="10"/>
        <v>6.0630608175473569E-2</v>
      </c>
      <c r="R31" s="6">
        <f t="shared" si="11"/>
        <v>1.6201395812562311E-3</v>
      </c>
      <c r="S31" s="6">
        <f t="shared" si="12"/>
        <v>1</v>
      </c>
    </row>
    <row r="32" spans="1:20" s="7" customFormat="1" x14ac:dyDescent="0.25">
      <c r="A32" s="7">
        <f t="shared" si="13"/>
        <v>9</v>
      </c>
      <c r="B32" s="7">
        <v>17</v>
      </c>
      <c r="D32" s="9" t="s">
        <v>39</v>
      </c>
      <c r="E32" s="7" t="s">
        <v>45</v>
      </c>
      <c r="F32" s="10">
        <v>0.50216060876846302</v>
      </c>
      <c r="G32" s="10">
        <v>3.4003331661224401</v>
      </c>
      <c r="H32" s="10">
        <v>4.0069861790000001</v>
      </c>
      <c r="I32" s="10">
        <f t="shared" si="14"/>
        <v>7.9794912405157357</v>
      </c>
      <c r="J32" s="7">
        <v>6.6479999999999997</v>
      </c>
      <c r="K32" s="7">
        <v>4.3129999999999997</v>
      </c>
      <c r="L32" s="7">
        <v>0.84399999999999997</v>
      </c>
      <c r="M32" s="7">
        <v>5.0000000000000001E-3</v>
      </c>
      <c r="N32" s="7">
        <v>11.809999999999999</v>
      </c>
      <c r="O32" s="6">
        <f t="shared" si="8"/>
        <v>0.56291278577476722</v>
      </c>
      <c r="P32" s="6">
        <f t="shared" si="9"/>
        <v>0.36519898391193906</v>
      </c>
      <c r="Q32" s="6">
        <f t="shared" si="10"/>
        <v>7.1464860287891618E-2</v>
      </c>
      <c r="R32" s="6">
        <f t="shared" si="11"/>
        <v>4.2337002540220156E-4</v>
      </c>
      <c r="S32" s="6">
        <f t="shared" si="12"/>
        <v>1</v>
      </c>
    </row>
    <row r="33" spans="1:19" s="7" customFormat="1" x14ac:dyDescent="0.25">
      <c r="A33" s="7">
        <f t="shared" si="13"/>
        <v>10</v>
      </c>
      <c r="B33" s="7">
        <v>14</v>
      </c>
      <c r="D33" s="9" t="s">
        <v>40</v>
      </c>
      <c r="E33" s="7" t="s">
        <v>45</v>
      </c>
      <c r="F33" s="10">
        <v>0.47228094935417197</v>
      </c>
      <c r="G33" s="10">
        <v>3.2035682201385498</v>
      </c>
      <c r="H33" s="10">
        <v>3.2917533419999998</v>
      </c>
      <c r="I33" s="10">
        <f t="shared" si="14"/>
        <v>6.9699049824079493</v>
      </c>
      <c r="J33" s="7">
        <v>7.0339999999999998</v>
      </c>
      <c r="K33" s="7">
        <v>5.6550000000000002</v>
      </c>
      <c r="L33" s="7">
        <v>2.137</v>
      </c>
      <c r="M33" s="7">
        <v>0.159</v>
      </c>
      <c r="N33" s="7">
        <v>14.985000000000001</v>
      </c>
      <c r="O33" s="6">
        <f t="shared" si="8"/>
        <v>0.46940273606940269</v>
      </c>
      <c r="P33" s="6">
        <f t="shared" si="9"/>
        <v>0.37737737737737737</v>
      </c>
      <c r="Q33" s="6">
        <f t="shared" si="10"/>
        <v>0.14260927594260928</v>
      </c>
      <c r="R33" s="6">
        <f t="shared" si="11"/>
        <v>1.061061061061061E-2</v>
      </c>
      <c r="S33" s="6">
        <f t="shared" si="12"/>
        <v>1</v>
      </c>
    </row>
    <row r="100" spans="21:21" x14ac:dyDescent="0.25">
      <c r="U100">
        <f>0.7*20</f>
        <v>14</v>
      </c>
    </row>
    <row r="101" spans="21:21" x14ac:dyDescent="0.25">
      <c r="U101">
        <f>0.55*20</f>
        <v>11</v>
      </c>
    </row>
  </sheetData>
  <sortState ref="A17:I26">
    <sortCondition ref="C17:C26"/>
  </sortState>
  <mergeCells count="3">
    <mergeCell ref="J2:M2"/>
    <mergeCell ref="J1:N1"/>
    <mergeCell ref="O1:R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P16" sqref="P16"/>
    </sheetView>
  </sheetViews>
  <sheetFormatPr defaultRowHeight="15" x14ac:dyDescent="0.25"/>
  <sheetData>
    <row r="1" spans="1:11" x14ac:dyDescent="0.25">
      <c r="A1" t="s">
        <v>1</v>
      </c>
      <c r="B1" t="s">
        <v>3</v>
      </c>
      <c r="C1" t="s">
        <v>4</v>
      </c>
      <c r="D1" t="s">
        <v>5</v>
      </c>
      <c r="E1" t="s">
        <v>0</v>
      </c>
      <c r="F1" t="s">
        <v>10</v>
      </c>
      <c r="G1" t="s">
        <v>8</v>
      </c>
      <c r="H1" t="s">
        <v>2</v>
      </c>
      <c r="I1" t="s">
        <v>9</v>
      </c>
    </row>
    <row r="2" spans="1:11" x14ac:dyDescent="0.25">
      <c r="A2">
        <v>46011</v>
      </c>
      <c r="B2">
        <v>34.880000000000003</v>
      </c>
      <c r="C2">
        <v>-120.87</v>
      </c>
      <c r="D2" t="s">
        <v>6</v>
      </c>
      <c r="E2">
        <v>197</v>
      </c>
      <c r="F2" s="1">
        <v>10.1988525390625</v>
      </c>
      <c r="G2" s="1">
        <v>2.077</v>
      </c>
      <c r="H2" s="1">
        <v>6.9300399910000001</v>
      </c>
      <c r="I2" s="1">
        <f>H2/G2</f>
        <v>3.3365623452094368</v>
      </c>
      <c r="K2" t="s">
        <v>11</v>
      </c>
    </row>
    <row r="3" spans="1:11" x14ac:dyDescent="0.25">
      <c r="A3">
        <v>46022</v>
      </c>
      <c r="B3">
        <v>40.78</v>
      </c>
      <c r="C3">
        <v>-124.54</v>
      </c>
      <c r="D3" t="s">
        <v>6</v>
      </c>
      <c r="E3">
        <v>491.7</v>
      </c>
      <c r="F3" s="1">
        <v>9.7103996276855504</v>
      </c>
      <c r="G3" s="1">
        <v>2.4159999999999999</v>
      </c>
      <c r="H3" s="1">
        <v>9.1167337659999994</v>
      </c>
      <c r="I3" s="1">
        <f t="shared" ref="I3:I4" si="0">H3/G3</f>
        <v>3.7734825190397348</v>
      </c>
    </row>
    <row r="4" spans="1:11" x14ac:dyDescent="0.25">
      <c r="A4">
        <v>46041</v>
      </c>
      <c r="B4">
        <v>47.34</v>
      </c>
      <c r="C4">
        <v>-124.75</v>
      </c>
      <c r="D4" t="s">
        <v>7</v>
      </c>
      <c r="E4">
        <v>199.4</v>
      </c>
      <c r="F4" s="1">
        <v>9.7372808456420792</v>
      </c>
      <c r="G4" s="1">
        <v>2.3479999999999999</v>
      </c>
      <c r="H4" s="1">
        <v>9.3829902389999997</v>
      </c>
      <c r="I4" s="1">
        <f t="shared" si="0"/>
        <v>3.9961627934412265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WWIII Sites</vt:lpstr>
      <vt:lpstr>NDBC Buoy Sites West Coast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Neary, Vincent</dc:creator>
  <cp:lastModifiedBy>Neary, Vincent</cp:lastModifiedBy>
  <dcterms:created xsi:type="dcterms:W3CDTF">2017-04-24T19:28:57Z</dcterms:created>
  <dcterms:modified xsi:type="dcterms:W3CDTF">2017-09-30T12:49:36Z</dcterms:modified>
</cp:coreProperties>
</file>