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730"/>
  <workbookPr codeName="ThisWorkbook" autoCompressPictures="0"/>
  <mc:AlternateContent xmlns:mc="http://schemas.openxmlformats.org/markup-compatibility/2006">
    <mc:Choice Requires="x15">
      <x15ac:absPath xmlns:x15ac="http://schemas.microsoft.com/office/spreadsheetml/2010/11/ac" url="G:\My Drive\00_CalWave\01_CW_Demo\06_Reports\05_BP1 MRD\10 Component overview content models (excel sheet)\02_Redacted version, MHKDR\"/>
    </mc:Choice>
  </mc:AlternateContent>
  <bookViews>
    <workbookView xWindow="1020" yWindow="435" windowWidth="21345" windowHeight="12270" activeTab="1"/>
  </bookViews>
  <sheets>
    <sheet name="Metadata" sheetId="5" r:id="rId1"/>
    <sheet name="Data" sheetId="1" r:id="rId2"/>
    <sheet name="Field Values" sheetId="3" r:id="rId3"/>
    <sheet name="About" sheetId="4" r:id="rId4"/>
  </sheets>
  <calcPr calcId="162913"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T11" i="1" l="1"/>
  <c r="U11" i="1"/>
  <c r="T12" i="1"/>
  <c r="U12" i="1"/>
  <c r="P14" i="1"/>
  <c r="B5" i="4"/>
</calcChain>
</file>

<file path=xl/sharedStrings.xml><?xml version="1.0" encoding="utf-8"?>
<sst xmlns="http://schemas.openxmlformats.org/spreadsheetml/2006/main" count="908" uniqueCount="372">
  <si>
    <t>Other</t>
  </si>
  <si>
    <t>Model Name</t>
  </si>
  <si>
    <t>Version</t>
  </si>
  <si>
    <t>Description</t>
  </si>
  <si>
    <t>URI</t>
  </si>
  <si>
    <t>Data Tab</t>
  </si>
  <si>
    <t>where to find the latest version of this model</t>
  </si>
  <si>
    <t>the name of this model</t>
  </si>
  <si>
    <t>the version of this model</t>
  </si>
  <si>
    <t>the tab or sheet in this workbook containing the model data</t>
  </si>
  <si>
    <t>Editors</t>
  </si>
  <si>
    <t>the description of this model</t>
  </si>
  <si>
    <t>the people who worked on this model</t>
  </si>
  <si>
    <t>Model id</t>
  </si>
  <si>
    <t>unique id for this model</t>
  </si>
  <si>
    <t>Allowable Values for select fields</t>
  </si>
  <si>
    <t>Data Start</t>
  </si>
  <si>
    <t>the first cell containing data</t>
  </si>
  <si>
    <t>Component Name</t>
  </si>
  <si>
    <t>Name of the component manufacturer</t>
  </si>
  <si>
    <t>Project Title</t>
  </si>
  <si>
    <t>DOE Project Title</t>
  </si>
  <si>
    <t>Award Numbre</t>
  </si>
  <si>
    <t>DOE Award Number</t>
  </si>
  <si>
    <t>Award Start Date</t>
  </si>
  <si>
    <t>Award End Date</t>
  </si>
  <si>
    <t>The date work on the project completed, or is scheduled to complete</t>
  </si>
  <si>
    <t>The date work on the project oficcially began</t>
  </si>
  <si>
    <t>Component Metadata</t>
  </si>
  <si>
    <t>moistureExposure</t>
  </si>
  <si>
    <t>Water Depth
(m)</t>
  </si>
  <si>
    <t>Environment</t>
  </si>
  <si>
    <t>componentType</t>
  </si>
  <si>
    <t>Float</t>
  </si>
  <si>
    <t>Mooring line</t>
  </si>
  <si>
    <t>Rick Driscoll, Debbie Brodt-Giles</t>
  </si>
  <si>
    <t>Technology Overview</t>
  </si>
  <si>
    <t>Date of Manufacture 
(Y-M-D)</t>
  </si>
  <si>
    <t>Manufacturer</t>
  </si>
  <si>
    <t>Component Identifier</t>
  </si>
  <si>
    <t>Unique identifier used to identify the specific component for which this data applies, serial number, unit number, etc.</t>
  </si>
  <si>
    <t>Name of the Component</t>
  </si>
  <si>
    <t>Gear Box</t>
  </si>
  <si>
    <t>Hydraulic Pump</t>
  </si>
  <si>
    <t>Hydraulic Motor</t>
  </si>
  <si>
    <t>Hydraulic Ram</t>
  </si>
  <si>
    <t>Hydraulic Accumulator</t>
  </si>
  <si>
    <t>Foundation</t>
  </si>
  <si>
    <t>Bi-Directional Turbine</t>
  </si>
  <si>
    <t>Rotary Generator</t>
  </si>
  <si>
    <t>Linear Generator</t>
  </si>
  <si>
    <t xml:space="preserve">Flap </t>
  </si>
  <si>
    <t>Anchor</t>
  </si>
  <si>
    <t>Horizontal Axis In-Line Rotor</t>
  </si>
  <si>
    <t>Vertical Axis Cross-Flow Rotor</t>
  </si>
  <si>
    <t>Savonius Rotor</t>
  </si>
  <si>
    <t>Duct/Venturi</t>
  </si>
  <si>
    <t>Archimedes Screw</t>
  </si>
  <si>
    <t>Hydrofoil</t>
  </si>
  <si>
    <t>name</t>
  </si>
  <si>
    <t>manufacturer</t>
  </si>
  <si>
    <t>componentId</t>
  </si>
  <si>
    <t>Component Overview</t>
  </si>
  <si>
    <t>description</t>
  </si>
  <si>
    <t>mass</t>
  </si>
  <si>
    <t>Height
(cm)</t>
  </si>
  <si>
    <t>Width
(cm)</t>
  </si>
  <si>
    <t>Depth
(cm)</t>
  </si>
  <si>
    <t>Mass
(kg)</t>
  </si>
  <si>
    <t>Mass of the Component in kilograms</t>
  </si>
  <si>
    <t>height</t>
  </si>
  <si>
    <t>width</t>
  </si>
  <si>
    <t>depth</t>
  </si>
  <si>
    <t>manufacturingCost</t>
  </si>
  <si>
    <t>A6</t>
  </si>
  <si>
    <t>subcategoryClass</t>
  </si>
  <si>
    <t>SystemType</t>
  </si>
  <si>
    <t>Describe how the component interacts with the whole device</t>
  </si>
  <si>
    <t>componentFunction</t>
  </si>
  <si>
    <t>Pressure
(psi)</t>
  </si>
  <si>
    <t>waterDepth</t>
  </si>
  <si>
    <t>pressure</t>
  </si>
  <si>
    <t>Health and Prognostic System</t>
  </si>
  <si>
    <t>Component Type:
Major Category</t>
  </si>
  <si>
    <t>Component Type:
Sub-Category</t>
  </si>
  <si>
    <t>Component Type: Major Fields</t>
  </si>
  <si>
    <t>Structure</t>
  </si>
  <si>
    <t>PTO</t>
  </si>
  <si>
    <t>Power Take Off</t>
  </si>
  <si>
    <t>Structure of Device</t>
  </si>
  <si>
    <t>Electrical</t>
  </si>
  <si>
    <t>Monitoring</t>
  </si>
  <si>
    <t>The power generation, conditioning and transmission</t>
  </si>
  <si>
    <t>Instrumentation and communication systems used to monitor the status, production, and health of the device</t>
  </si>
  <si>
    <t>Component Type: Sub-Category</t>
  </si>
  <si>
    <t>Body</t>
  </si>
  <si>
    <t xml:space="preserve">Other </t>
  </si>
  <si>
    <t>Collector</t>
  </si>
  <si>
    <t>Used to translate wave/current power to mechanical power</t>
  </si>
  <si>
    <t>Power Electronics</t>
  </si>
  <si>
    <t>Umbilical</t>
  </si>
  <si>
    <t>Sub Station</t>
  </si>
  <si>
    <t xml:space="preserve">Transmission cable </t>
  </si>
  <si>
    <t>Status monitoring</t>
  </si>
  <si>
    <t>Control</t>
  </si>
  <si>
    <t>Controller</t>
  </si>
  <si>
    <t>Communication</t>
  </si>
  <si>
    <t xml:space="preserve">Single Device </t>
  </si>
  <si>
    <t>Array</t>
  </si>
  <si>
    <t>See field values tab for full list of component types: major category</t>
  </si>
  <si>
    <t xml:space="preserve">Attenuator </t>
  </si>
  <si>
    <t>An attenuator is a floating device which operates parallel to the wave direction and effectively rides the waves. These devices capture energy from the relative motion of the two arms as the wave passes them.</t>
  </si>
  <si>
    <t>Point Absorber</t>
  </si>
  <si>
    <t>A point absorber is a floating structure which absorbs energy from all directions through its movements at/near the water surface. It converts the motion of the buoyant top relative to the base into electrical power. The power take-off system may take a number of forms, depending on the configuration of displacers/reactors.</t>
  </si>
  <si>
    <t>Oscillating Wave Surge Converter</t>
  </si>
  <si>
    <t>Oscillating wave surge converters extract energy from wave surges and the movement of water particles within them. The arm oscillates as a pendulum mounted on a pivoted joint in response to the movement of water in the waves.</t>
  </si>
  <si>
    <t>Oscillating Water Column</t>
  </si>
  <si>
    <t>An oscillating water column is a partially submerged, hollow structure. It is open to the sea below the water line, enclosing a column of air on top of a column of water. Waves cause the water column to rise and fall, which in turn compresses and decompresses the air column. This trapped air is allowed to flow to and from the atmosphere via a turbine, which usually has the ability to rotate regardless of the direction of the airflow. The rotation of the turbine is used to generate electricity.</t>
  </si>
  <si>
    <t xml:space="preserve">Overtopping/Terminator Device </t>
  </si>
  <si>
    <t>Overtopping devices capture water as waves break into a storage reservoir. The water is then returned to the sea passing through a conventional low-head turbine which generates power. An overtopping device may use ‘collectors’ to concentrate the wave energy.</t>
  </si>
  <si>
    <t>Submerged Pressure Differential</t>
  </si>
  <si>
    <t>Submerged pressure differential devices are typically located near shore and attached to the seabed. The motion of the waves causes the sea level to rise and fall above the device, inducing a pressure differential in the device. The alternating pressure pumps fluid through a system to generate electricity.</t>
  </si>
  <si>
    <t>Bulge Wave</t>
  </si>
  <si>
    <t>Bulge wave technology consists of a rubber tube filled with water, moored to the seabed heading into the waves. The water enters through the stern and the passing wave causes pressure variations along the length of the tube, creating a ‘bulge’. As the bulge travels through the tube it grows, gathering energy which can be used to drive a standard low-head turbine located at the bow, where the water then returns to the sea</t>
  </si>
  <si>
    <t>Rotating Mass</t>
  </si>
  <si>
    <t>Two forms of rotation are used to capture energy by the movement of the device heaving and swaying in the waves. This motion drives either an eccentric weight or a gyroscope causes precession. In both cases the movement is attached to an electric generator inside the device.</t>
  </si>
  <si>
    <t>WEC Type/Classification (Based on EMEC definitions, http://www.emec.org.uk/marine-energy/wave-devices/)</t>
  </si>
  <si>
    <t>TEC Classification (Based on EMEC definitions, http://www.emec.org.uk/marine-energy/tidal-devices/)</t>
  </si>
  <si>
    <t>Horizontal axis turbines extract energy from moving water in much the same way as wind turbines extract energy from moving air. The tidal stream causes the rotors to rotate around the horizontal axis and generate power.</t>
  </si>
  <si>
    <t>Vertical Axis Turbine</t>
  </si>
  <si>
    <t>Vertical axis turbines extract energy from the tides in a similar manner to that above, however the turbine is mounted on a vertical axis. The tidal stream causes the rotors to rotate around the vertical axis and generate power.</t>
  </si>
  <si>
    <t>Oscillating hydrofoil</t>
  </si>
  <si>
    <t>A hydrofoil is attached to an oscillating arm. The tidal current flowing either side of a wing results in lift. This motion then drives fluid in a hydraulic system to be converted into electricity.</t>
  </si>
  <si>
    <t>Enclosed Tips (Venturi)</t>
  </si>
  <si>
    <t>Venturi Effect devices house the device in a duct which concentrates the tidal flow passing through the turbine. The funnel-like collecting device sits submerged in the tidal current. The flow of water can drive a turbine directly or the induced pressure differential in the system can drive an air-turbine.</t>
  </si>
  <si>
    <t>The Archimedes Screw is a helical corkscrew-shaped device (a helical surface surrounding a central cylindrical shaft). The device draws power from the tidal stream as the water moves up/through the spiral turning the turbines.</t>
  </si>
  <si>
    <t>A tidal kite is tethered to the sea bed and carries a turbine below the wing. The kite ‘flies’ in the tidal stream, swooping in a figure-of-eight shape to increase the speed of the water flowing through the turbine.</t>
  </si>
  <si>
    <t>See field values tab for full list of component types: sub-category</t>
  </si>
  <si>
    <t>Device Classification</t>
  </si>
  <si>
    <t>Type of WEC and/TEC for which the component will be used.
See field values tab for full list of device classes</t>
  </si>
  <si>
    <t>Manufacturing Cost
(USD)</t>
  </si>
  <si>
    <t>Material Cost
(USD)</t>
  </si>
  <si>
    <t>Total cost of the component</t>
  </si>
  <si>
    <t>Total Cost
(USD)</t>
  </si>
  <si>
    <t>materialCost</t>
  </si>
  <si>
    <t>totalCost</t>
  </si>
  <si>
    <t>Company Name</t>
  </si>
  <si>
    <t>Component Make</t>
  </si>
  <si>
    <t>Component Model</t>
  </si>
  <si>
    <t>Date when manufacturing of the component was completed</t>
  </si>
  <si>
    <t>Target Design Performance</t>
  </si>
  <si>
    <t>maximum operating depth of the component in meters</t>
  </si>
  <si>
    <t>maximum pressure that the component operates at, in PSI</t>
  </si>
  <si>
    <t>The minimum temperature in degrees Celsius at which the component operates</t>
  </si>
  <si>
    <t>The maximum temperature in degrees Celsius at which the component operates</t>
  </si>
  <si>
    <t>Minimum Operating Temperature
(°C)</t>
  </si>
  <si>
    <t>Maximum Operating Temperature
(°C)</t>
  </si>
  <si>
    <t>minOperatingTemperature</t>
  </si>
  <si>
    <t>maxOperatingTemperature</t>
  </si>
  <si>
    <r>
      <t xml:space="preserve">Target </t>
    </r>
    <r>
      <rPr>
        <sz val="12"/>
        <color theme="1"/>
        <rFont val="Calibri"/>
        <family val="2"/>
        <scheme val="minor"/>
      </rPr>
      <t>Availability</t>
    </r>
    <r>
      <rPr>
        <sz val="12"/>
        <color theme="1"/>
        <rFont val="Calibri"/>
        <family val="2"/>
        <scheme val="minor"/>
      </rPr>
      <t xml:space="preserve">
(% uptime)</t>
    </r>
  </si>
  <si>
    <r>
      <t xml:space="preserve">Estimate the target uptime for this component, including anticipated downtime due to scheduled maintenance and failure rates.
</t>
    </r>
    <r>
      <rPr>
        <i/>
        <sz val="11"/>
        <color theme="1"/>
        <rFont val="Calibri"/>
        <family val="2"/>
        <scheme val="minor"/>
      </rPr>
      <t>Ex.:  0.999986</t>
    </r>
  </si>
  <si>
    <t>capitalCostGoal</t>
  </si>
  <si>
    <t>targetAvailability</t>
  </si>
  <si>
    <t>annualRoutineMaintenaceEstimate</t>
  </si>
  <si>
    <t>Estimate the number of hours per year of routine maintenance necessary to keep this component operational.</t>
  </si>
  <si>
    <r>
      <t>Annual Routine M</t>
    </r>
    <r>
      <rPr>
        <sz val="12"/>
        <color theme="1"/>
        <rFont val="Calibri"/>
        <family val="2"/>
        <scheme val="minor"/>
      </rPr>
      <t xml:space="preserve">aintenance </t>
    </r>
    <r>
      <rPr>
        <sz val="12"/>
        <color theme="1"/>
        <rFont val="Calibri"/>
        <family val="2"/>
        <scheme val="minor"/>
      </rPr>
      <t>Estimate
(number of hours)</t>
    </r>
  </si>
  <si>
    <t>effectOnSystemCost</t>
  </si>
  <si>
    <t>componentsNovelty</t>
  </si>
  <si>
    <t>Components Novelty
(text)</t>
  </si>
  <si>
    <t>component</t>
  </si>
  <si>
    <t>Component</t>
  </si>
  <si>
    <t>http://en.openei.org/wiki/Marine_and_Hydrokinetic_Technology_Readiness_Level</t>
  </si>
  <si>
    <t>Detailed info</t>
  </si>
  <si>
    <t>Technology Readiness Level (DOE TRL classification)</t>
  </si>
  <si>
    <t>Scientific research begins to be translated into applied research and development where basic principles are observed and reported. Technology concepts and applications are formulated and investigated through analytic studies and in-depth investigations of principal design considerations. This level is characterized by paper studies, concept exploration, and planning.</t>
  </si>
  <si>
    <t>Scientific research begins</t>
  </si>
  <si>
    <t>At this level, active research is initiated, including engineering studies and laboratory studies to physically validate analytical predictions of separate elements of the technology.</t>
  </si>
  <si>
    <t>Proof of Concept; early stage proof-of-concept system or component development, testing, and concept validation. In this stage, critical technology elements are developed and tested in a laboratory environment. It is envisioned that scale models will be at a 1:10 scale or smaller.</t>
  </si>
  <si>
    <t>System Integration and Technology Laboratory Demonstration; basic technological components are fabricated at a scale relevant to full-scale and integrated to establish and verify subsystem and system-level functionality and preparation for testing in a simulated environment.</t>
  </si>
  <si>
    <t>System Integration and Technology Laboratory Demonstration; a representative model or prototype system at a scale relevant to full-scale, which is beyond that of TRL 5, is tested in a relevant environment. This level represents a major step up in a technology's demonstrated readiness and risk mitigation leading to open water testing.</t>
  </si>
  <si>
    <t>Open Water System Testing, Demonstration, and Operation; the prototype scale components and subsystems are fabricated and integrated to establish and verify subsystem and system level functionality and preparation for testing in an open water operational environment to verify expected operation and fine tune the design prior to deployment in an operational demonstration project.</t>
  </si>
  <si>
    <t>Open Water System Testing, Demonstration, and Operation; the prototype in its final form (at or near full scale) is to be tested and qualified in an open water environment under all expected operating conditions to demonstrate readiness for commercial deployment in a demonstration project. Testing should include extreme conditions.</t>
  </si>
  <si>
    <t>Commercial-Scale Production / Application; the actual, commercial-scale system is proven through successful mission operations, whereby it is fielded and being used in commercial application.</t>
  </si>
  <si>
    <t>Delivered Price Goal
(USD)</t>
  </si>
  <si>
    <t>The estimated price of the component when delivered to WEC/CEC assembly area, including material, fabrication, labor, overhead, margin, transportation, etc.</t>
  </si>
  <si>
    <t>Effect on System Cost
(+/- USD)</t>
  </si>
  <si>
    <r>
      <t xml:space="preserve">The effect (delta), if any, of this component on overall system cost, in + or - current USD.
</t>
    </r>
    <r>
      <rPr>
        <i/>
        <sz val="11"/>
        <color theme="1"/>
        <rFont val="Calibri"/>
        <family val="2"/>
        <scheme val="minor"/>
      </rPr>
      <t>Ex. 10</t>
    </r>
    <r>
      <rPr>
        <sz val="11"/>
        <color theme="1"/>
        <rFont val="Calibri"/>
        <family val="2"/>
        <scheme val="minor"/>
      </rPr>
      <t xml:space="preserve"> or </t>
    </r>
    <r>
      <rPr>
        <i/>
        <sz val="11"/>
        <color theme="1"/>
        <rFont val="Calibri"/>
        <family val="2"/>
        <scheme val="minor"/>
      </rPr>
      <t>-20</t>
    </r>
  </si>
  <si>
    <t>The Component Content Model provides data submitters with an easy and consistent means of uploading data and associated meta data about a component that is currently under development.  The data fields include generic information about the component, technology classifications, current costs and performance, proposed target goals, and the environment that the component is operated in. These data are important to DOE and will be used to develop data products that provide quantitative information to guide and support programmatic decisions. Data will also be used by DOE in general assessments of MHK component readiness, performance, costs, and proposed plans. The ultimate goal is to use these data to perform research and tailor programs to best benefit the industry.</t>
  </si>
  <si>
    <t>Name of the component line/type as specified by the manufacturer/developer (as applicable)</t>
  </si>
  <si>
    <t>Name of the technology manufacturer/developer (as applicable)</t>
  </si>
  <si>
    <t>Notes</t>
  </si>
  <si>
    <t>Enter any relevant notes to help understand the data in the content model</t>
  </si>
  <si>
    <t>Device type, chose one of WEC, CEC, or WEC/CEC</t>
  </si>
  <si>
    <t>resourceType</t>
  </si>
  <si>
    <t>Resource Type
(text)</t>
  </si>
  <si>
    <t>Notes:
Please complete as many fields as possible for each individual component.
All monetary fields in current U.S. dollars (USD) at the time of data collection.
Required Accompanying Files to be uploaded to the DOE MHKDR
      1) For the component, please provide the following CAD drawings that use a STEP format for solid models and use a pdf format for 2D line drawings: a) three orthogonal views of the component and at least one isometric view, and b) an exploded assembly drawing.  The drawings should be sufficiently labeled to define the major dimensions of all major parts and relative distances between bodies, etc.</t>
  </si>
  <si>
    <t>Self assessed technology readiness level based on DOE classification (1-9)</t>
  </si>
  <si>
    <t>Self-Assessed Technology Performance Level based on DOE definitions (1-9)</t>
  </si>
  <si>
    <t>technologyReadinessLevelStart</t>
  </si>
  <si>
    <t>technologyPerformanceLevelStart</t>
  </si>
  <si>
    <t>technologyReadinessLevelEnd</t>
  </si>
  <si>
    <t>technologyPerformanceLevelEnd</t>
  </si>
  <si>
    <t>Technology Readiness Level at the Start of the Project
(integer)</t>
  </si>
  <si>
    <t>Technology Performance Level at the Start of the Project
(integer)</t>
  </si>
  <si>
    <t>Technology Readiness Level at the End of the Project
(integer)</t>
  </si>
  <si>
    <t>Technology Performance Level at the End of the Project
(integer)</t>
  </si>
  <si>
    <t>deviceScale</t>
  </si>
  <si>
    <t>Scale of component relative to full scale (ratio), i.e. 1:2  based on expected initial commercial deployments sites or initial target market</t>
  </si>
  <si>
    <t>Component Scale 
(ratio)</t>
  </si>
  <si>
    <t xml:space="preserve"> Operating Environment
(text, list)</t>
  </si>
  <si>
    <t xml:space="preserve">Expect manufacturing cost of the component </t>
  </si>
  <si>
    <t>Expected cost of all materials and parts used in the components</t>
  </si>
  <si>
    <t>Width of the component in centimeters</t>
  </si>
  <si>
    <t>Component function
(text)</t>
  </si>
  <si>
    <t>Description of the component being developed</t>
  </si>
  <si>
    <t>Describe how the component improves the state-of-the-art</t>
  </si>
  <si>
    <t>Height of the component in centimeters</t>
  </si>
  <si>
    <t>Depth of the component in centimeters</t>
  </si>
  <si>
    <t>Choose one or more of the following, using a ; to separate multiple values:
external: above water; external: below water; external: splash zone; Internal: dry; Internal: wet</t>
  </si>
  <si>
    <t>Horizontal Axis Turbine</t>
  </si>
  <si>
    <t>Tidal Kite</t>
  </si>
  <si>
    <t>Horizontal Axis Cross-Flow Rotor</t>
  </si>
  <si>
    <t>Data</t>
  </si>
  <si>
    <t>CalWave Power Technologies Inc.</t>
  </si>
  <si>
    <t>Open Water Demonstration</t>
  </si>
  <si>
    <t>DE-EE0008097</t>
  </si>
  <si>
    <t>NA</t>
  </si>
  <si>
    <t>Mooring Line</t>
  </si>
  <si>
    <t>Fairlead</t>
  </si>
  <si>
    <t>DSM</t>
  </si>
  <si>
    <t>WEC</t>
  </si>
  <si>
    <t>1:5</t>
  </si>
  <si>
    <t>Parker</t>
  </si>
  <si>
    <t>Stauff</t>
  </si>
  <si>
    <t>Servotak (Axis Automation)</t>
  </si>
  <si>
    <t>Custom from Shipyard</t>
  </si>
  <si>
    <t>Custom from Machine Shop</t>
  </si>
  <si>
    <t>Wichita Clutch (Altra Industrial Motion)</t>
  </si>
  <si>
    <t>Siemens</t>
  </si>
  <si>
    <t>WEC hull structure. Includes outer shell, internal stiffners, and access hatches.</t>
  </si>
  <si>
    <t>See "Structure - Hull;" WEC hull structure doubles as the energy collector.</t>
  </si>
  <si>
    <t>See "Structure - Hull"</t>
  </si>
  <si>
    <t>Converts electrical to hydraulic power and supplies pressurized hydraulic fluid to various PTO components.</t>
  </si>
  <si>
    <t>Generates power from and inputs power into the PTO drive shafts.</t>
  </si>
  <si>
    <t>Single cable connecting WEC device to shore, providing functionality of both umbilical and transmission cable. Includes both power transmission and communication functionality.</t>
  </si>
  <si>
    <t>Hull serves as the primary structural component, allowing nearly all other components to be mounted with respect to it. It also serves as the wave energy collector and is the primary component that interacts with waves.</t>
  </si>
  <si>
    <t>Braided Dyneema synthetic rope</t>
  </si>
  <si>
    <t>Gravity anchors</t>
  </si>
  <si>
    <t>Connects the WEC PTOs to the anchors. Employed in a taut configuration.</t>
  </si>
  <si>
    <t>Connects WEC mooring lines to the sea floor.</t>
  </si>
  <si>
    <t>Allows the PTO belt to be redirected based on device motion.</t>
  </si>
  <si>
    <t>Allow motor/generator to spin faster than driveshaft at reduced torques.</t>
  </si>
  <si>
    <t xml:space="preserve">1:9 2 stage planetary gear box </t>
  </si>
  <si>
    <t>Double-ported asymmetric hydraulic cylinder.</t>
  </si>
  <si>
    <t>Hydraulic power unit and various directional solenoid valves</t>
  </si>
  <si>
    <t>Spring set, hydraulically released friction clutch.</t>
  </si>
  <si>
    <t>Hydraulically set disc friction brake.</t>
  </si>
  <si>
    <t>Shafts, bearings, and belt drums of both the spring side and mooring side of the PTO.</t>
  </si>
  <si>
    <t>Permanent magnet synchronous torqe motor</t>
  </si>
  <si>
    <t>Primary controls power to and generatred from the motor/generator, but also to all WEC electrical consumers.</t>
  </si>
  <si>
    <t>Cable with 7 power cores, single mode fiber optic, and vectran braided suport member.</t>
  </si>
  <si>
    <t>Moniors WEC status, providing input to WEC controls.</t>
  </si>
  <si>
    <t>Allows for communication with the WEC, including manual adjusting of code and system state.</t>
  </si>
  <si>
    <t>Controls the WEC to achieve various objectives based on ocean sea state and WEC system status.</t>
  </si>
  <si>
    <t>Not expected to improve state-of-the-art</t>
  </si>
  <si>
    <t xml:space="preserve">Two rotary degree of freedom pulley </t>
  </si>
  <si>
    <t>Pulleys that can rediret belts in two rotary degrees of freedom and operate submerged were not found to be commercially available. Their developemnt may push the state-of-the-art.</t>
  </si>
  <si>
    <t>Enabling component of Device depth changing and diving capability. This feature pushes the state-of-the-art by allowing for increased survivability with reduced CAPEX and improved resource matching for power generation efficiency and capacity factor.</t>
  </si>
  <si>
    <t>Enabling component of Device depth changing and diving capability. This feature pushes the state-of-the-art by allowing for increased survivability with reduced CAPEX and improved resource matching for power generation efficiency and capacity factor. Additionally, belt also pushes the state-of-the-art for linear to rotary power conversion, with current practices using sythetic ropes that are unable to meet high cycle performance requirements due to CBOS (cyclic bend over sheave) failure.</t>
  </si>
  <si>
    <t>Controlling novel geometry and depth changing functionalities allows for increased survivability with reduced CAPEX and improved resource matching for power generation efficiency and capacity factor.</t>
  </si>
  <si>
    <t xml:space="preserve">Hull Pressure Vessel </t>
  </si>
  <si>
    <t>Entrapped Water Hull</t>
  </si>
  <si>
    <t>Hull Pressure Vessel (Collector - Float)</t>
  </si>
  <si>
    <t>Mooring Line Connection</t>
  </si>
  <si>
    <t>Mooring Winch</t>
  </si>
  <si>
    <t>Capacitor Bank</t>
  </si>
  <si>
    <t>TTS-Innova and custom from Machine Shop</t>
  </si>
  <si>
    <t>Motor/Generator - Motor/Generator</t>
  </si>
  <si>
    <t>Clutch and Brake - Clutch</t>
  </si>
  <si>
    <t>Clutch and Brake - Brake</t>
  </si>
  <si>
    <t>Motor/Generator - Gearbox</t>
  </si>
  <si>
    <t xml:space="preserve">Clutch allows spring drive shaft to be disengaged from the mooring drive shaft during depth change operations. </t>
  </si>
  <si>
    <t>Brake holds spring drive shaft during depth change operations.</t>
  </si>
  <si>
    <t>Gas Spring - Hydraulic Cylinder</t>
  </si>
  <si>
    <t>Gas Spring - Accumulator</t>
  </si>
  <si>
    <t>Bladder accumulator</t>
  </si>
  <si>
    <t xml:space="preserve">Converts between hydro-pneumatic and mechanical energy at the gas spring and drive shaft interface. </t>
  </si>
  <si>
    <t>Stores energy pneumatically.</t>
  </si>
  <si>
    <t>Line Connection</t>
  </si>
  <si>
    <t>PTO Measurements - Electrical/Mechanical</t>
  </si>
  <si>
    <t>PTO Measurements - Hydraulic</t>
  </si>
  <si>
    <t>Communications</t>
  </si>
  <si>
    <t>EtherCAT Slaves</t>
  </si>
  <si>
    <t>Electrical Enclosure</t>
  </si>
  <si>
    <t>WEC-Side Switchgear</t>
  </si>
  <si>
    <t>Battery Energy Storage</t>
  </si>
  <si>
    <t>Bilge</t>
  </si>
  <si>
    <t>Hydraulic System</t>
  </si>
  <si>
    <t>Climate Control</t>
  </si>
  <si>
    <t>Data Logging</t>
  </si>
  <si>
    <t>Export Cable</t>
  </si>
  <si>
    <t>Connectors</t>
  </si>
  <si>
    <t>Cable Seakeeping and Anchoring</t>
  </si>
  <si>
    <t>Hull Measurements - Status</t>
  </si>
  <si>
    <t>Hull Measurements - Health and Prognostic</t>
  </si>
  <si>
    <t>National Instruments</t>
  </si>
  <si>
    <t>Bekhoff Automation</t>
  </si>
  <si>
    <t>Bolt on partial chambers</t>
  </si>
  <si>
    <t>Creates a hollow chamber when connected to the Hull Pressure Vessel. This chamber fills with water when submerged.</t>
  </si>
  <si>
    <t>HMPE webbing belt and connection shackle</t>
  </si>
  <si>
    <t>Coupled with mooring winch, provides linear to rotary mechanical power conversion.</t>
  </si>
  <si>
    <t xml:space="preserve">Transmits and supports mechanical rotary power beween belts and the Motor/generator. Also interfaces with clutch and brake, </t>
  </si>
  <si>
    <t>Provides short term energy storage to the motor/generator</t>
  </si>
  <si>
    <t>Includes motor/generator variable frequency drives and inverters.</t>
  </si>
  <si>
    <t>Includes IMU, pressure sensors.</t>
  </si>
  <si>
    <t>Moniors WEC hull status, providing input to WEC controls.</t>
  </si>
  <si>
    <t>Includes pressure and temperature sensors.</t>
  </si>
  <si>
    <t>Includes motor/generator current sensor, encoder, and gas spring cylinder displacement.</t>
  </si>
  <si>
    <t>Stauff, WIKA, Ashcroft</t>
  </si>
  <si>
    <t>National Instruments Compact DAQ</t>
  </si>
  <si>
    <t xml:space="preserve">Various Beckhoff I/O modules </t>
  </si>
  <si>
    <t>Shore-Side Switchgear</t>
  </si>
  <si>
    <t>Electrical Cabinets/Enclosures</t>
  </si>
  <si>
    <t>Keeps sensitive electronic equipment protected against contaminents</t>
  </si>
  <si>
    <t>Connects umbilical cable to WEC hull in a water proof manner.</t>
  </si>
  <si>
    <t>Keeps umbilical and transmission cable secured to the surrounding environment.</t>
  </si>
  <si>
    <t>Provides back up energy in the event of transmission cable power interruption.</t>
  </si>
  <si>
    <t>Circulation fans and dehumidifiers.</t>
  </si>
  <si>
    <t>Circulates air to distribute temperature from heat generating components. Reduces humidity and condensation in WEC.</t>
  </si>
  <si>
    <t>Stores data generated by the NI cDAQ.</t>
  </si>
  <si>
    <t>SSD harddrive.</t>
  </si>
  <si>
    <t>Recieves high level control comands from the NI cDAQ and interfaces with components to achieve various objectives.</t>
  </si>
  <si>
    <t>Unknown</t>
  </si>
  <si>
    <t>Off the shelf part</t>
  </si>
  <si>
    <t>Mix of Off the shelf and custom machined part</t>
  </si>
  <si>
    <t>WC Branham and Custom from Machine Shop</t>
  </si>
  <si>
    <t>external: below water</t>
  </si>
  <si>
    <t>external: above water; external: below water</t>
  </si>
  <si>
    <t>external: below water; Internal: dry</t>
  </si>
  <si>
    <t>Internal: dry</t>
  </si>
  <si>
    <t>Hull Access Hatches</t>
  </si>
  <si>
    <t>Bolt on sealed access covers</t>
  </si>
  <si>
    <t>Allows for WEC internal components to be accessed when open, prevents water ingress when closed.</t>
  </si>
  <si>
    <t>Not exposed to depth dependent pressure differential</t>
  </si>
  <si>
    <t>LICAP</t>
  </si>
  <si>
    <t>5x capacitor modules, connected in series.</t>
  </si>
  <si>
    <t>Router listed, which serves as gateway to wired (fiber optic), wireless (4G), and acoustic communications channels.</t>
  </si>
  <si>
    <t>Sierra Wireless</t>
  </si>
  <si>
    <t>Fused disconnect switch</t>
  </si>
  <si>
    <t>Allows WEC to be electrically isolated from transmission cable via a manually-actuated switch</t>
  </si>
  <si>
    <t>Allows WEC and transmission cable to be electrically isolated from shore power source via a manually-actuated switch</t>
  </si>
  <si>
    <t>Victron</t>
  </si>
  <si>
    <t>Batteries provide emergency power in case umblicial power connection to shore fails</t>
  </si>
  <si>
    <t>Various</t>
  </si>
  <si>
    <t>SanDisk</t>
  </si>
  <si>
    <t>Truston</t>
  </si>
  <si>
    <t>CRE Marine</t>
  </si>
  <si>
    <t xml:space="preserve">Seprate connectors for power cores and fiber optic.  </t>
  </si>
  <si>
    <t>Umbilical floats, abrasion protection, bend restrictor and transmission cable anchors.</t>
  </si>
  <si>
    <t>included in cable cost</t>
  </si>
  <si>
    <t>various</t>
  </si>
  <si>
    <t>TBD</t>
  </si>
  <si>
    <t>Shackle</t>
  </si>
  <si>
    <t>Conencts mooring line to anchor.</t>
  </si>
  <si>
    <t>Sparton</t>
  </si>
  <si>
    <t>Collects leaked oil or condensation that may collect on WEC floor and prevents buildup sufficient to cause splashing.</t>
  </si>
  <si>
    <t>Bilge sorbant pads in bottom WEC compartment</t>
  </si>
  <si>
    <t>Pig</t>
  </si>
  <si>
    <t>Fandis</t>
  </si>
  <si>
    <t>Includes hull internal temperature, humidity, and strain gauge sensors</t>
  </si>
  <si>
    <t>Monitors WEC internal temperature, humidity, and stress, raising alarms if acceptable values are exceeded.</t>
  </si>
  <si>
    <t>PTO and anchor data given for single component. WEC includes 4x of each.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</si>
</sst>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_);[Red]\(&quot;$&quot;#,##0\)"/>
  </numFmts>
  <fonts count="14"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name val="Calibri"/>
      <family val="2"/>
      <scheme val="minor"/>
    </font>
    <font>
      <u/>
      <sz val="11"/>
      <color theme="10"/>
      <name val="Calibri"/>
      <family val="2"/>
      <scheme val="minor"/>
    </font>
    <font>
      <u/>
      <sz val="11"/>
      <color theme="11"/>
      <name val="Calibri"/>
      <family val="2"/>
      <scheme val="minor"/>
    </font>
    <font>
      <b/>
      <sz val="11"/>
      <color theme="1"/>
      <name val="Calibri"/>
      <family val="2"/>
      <scheme val="minor"/>
    </font>
    <font>
      <b/>
      <sz val="14"/>
      <color theme="1"/>
      <name val="Calibri"/>
      <family val="2"/>
      <scheme val="minor"/>
    </font>
    <font>
      <sz val="11"/>
      <color theme="0" tint="-0.499984740745262"/>
      <name val="Calibri"/>
      <family val="2"/>
      <scheme val="minor"/>
    </font>
    <font>
      <sz val="22"/>
      <color theme="0" tint="-0.499984740745262"/>
      <name val="Calibri"/>
      <family val="2"/>
      <scheme val="minor"/>
    </font>
    <font>
      <sz val="22"/>
      <color rgb="FF808080"/>
      <name val="Calibri"/>
      <family val="2"/>
      <scheme val="minor"/>
    </font>
    <font>
      <sz val="9"/>
      <color theme="0" tint="-0.499984740745262"/>
      <name val="Calibri"/>
      <family val="2"/>
      <scheme val="minor"/>
    </font>
    <font>
      <i/>
      <sz val="11"/>
      <color theme="1"/>
      <name val="Calibri"/>
      <family val="2"/>
      <scheme val="minor"/>
    </font>
  </fonts>
  <fills count="10">
    <fill>
      <patternFill patternType="none"/>
    </fill>
    <fill>
      <patternFill patternType="gray125"/>
    </fill>
    <fill>
      <patternFill patternType="solid">
        <fgColor theme="6" tint="0.79998168889431442"/>
        <bgColor indexed="64"/>
      </patternFill>
    </fill>
    <fill>
      <patternFill patternType="solid">
        <fgColor theme="7" tint="0.79998168889431442"/>
        <bgColor indexed="64"/>
      </patternFill>
    </fill>
    <fill>
      <patternFill patternType="solid">
        <fgColor rgb="FFF3F7B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4" tint="0.79998168889431442"/>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bottom/>
      <diagonal/>
    </border>
    <border>
      <left style="thin">
        <color auto="1"/>
      </left>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s>
  <cellStyleXfs count="68">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cellStyleXfs>
  <cellXfs count="93">
    <xf numFmtId="0" fontId="0" fillId="0" borderId="0" xfId="0"/>
    <xf numFmtId="0" fontId="0" fillId="0" borderId="0" xfId="0" applyAlignment="1">
      <alignment wrapText="1"/>
    </xf>
    <xf numFmtId="0" fontId="0" fillId="0" borderId="1" xfId="0" applyBorder="1"/>
    <xf numFmtId="0" fontId="0" fillId="0" borderId="0" xfId="0"/>
    <xf numFmtId="0" fontId="0" fillId="0" borderId="1" xfId="0" applyBorder="1" applyAlignment="1">
      <alignment wrapText="1"/>
    </xf>
    <xf numFmtId="0" fontId="0" fillId="0" borderId="1" xfId="0" applyBorder="1" applyAlignment="1">
      <alignment horizontal="left" vertical="top" wrapText="1"/>
    </xf>
    <xf numFmtId="0" fontId="0" fillId="0" borderId="6" xfId="0" applyBorder="1"/>
    <xf numFmtId="0" fontId="7" fillId="0" borderId="7" xfId="0" applyFont="1" applyBorder="1" applyAlignment="1">
      <alignment wrapText="1"/>
    </xf>
    <xf numFmtId="0" fontId="0" fillId="0" borderId="9" xfId="0" applyBorder="1"/>
    <xf numFmtId="0" fontId="0" fillId="0" borderId="9" xfId="0" applyBorder="1" applyAlignment="1">
      <alignment vertical="top"/>
    </xf>
    <xf numFmtId="0" fontId="0" fillId="0" borderId="11" xfId="0" applyBorder="1"/>
    <xf numFmtId="0" fontId="0" fillId="0" borderId="12" xfId="0" applyBorder="1" applyAlignment="1">
      <alignment wrapText="1"/>
    </xf>
    <xf numFmtId="0" fontId="0" fillId="5" borderId="0" xfId="0" applyFill="1"/>
    <xf numFmtId="0" fontId="9" fillId="5" borderId="0" xfId="0" applyFont="1" applyFill="1"/>
    <xf numFmtId="0" fontId="9" fillId="0" borderId="8" xfId="0" applyFont="1" applyBorder="1" applyAlignment="1">
      <alignment wrapText="1"/>
    </xf>
    <xf numFmtId="0" fontId="9" fillId="0" borderId="10" xfId="0" applyFont="1" applyBorder="1" applyAlignment="1">
      <alignment wrapText="1"/>
    </xf>
    <xf numFmtId="0" fontId="9" fillId="0" borderId="10" xfId="0" applyFont="1" applyBorder="1" applyAlignment="1">
      <alignment horizontal="left" vertical="top" wrapText="1"/>
    </xf>
    <xf numFmtId="0" fontId="9" fillId="0" borderId="13" xfId="0" applyFont="1" applyBorder="1" applyAlignment="1">
      <alignment wrapText="1"/>
    </xf>
    <xf numFmtId="0" fontId="0" fillId="0" borderId="14" xfId="0" applyBorder="1"/>
    <xf numFmtId="0" fontId="0" fillId="0" borderId="5" xfId="0" applyBorder="1" applyAlignment="1">
      <alignment wrapText="1"/>
    </xf>
    <xf numFmtId="0" fontId="9" fillId="0" borderId="15" xfId="0" applyFont="1" applyBorder="1" applyAlignment="1">
      <alignment wrapText="1"/>
    </xf>
    <xf numFmtId="0" fontId="0" fillId="7" borderId="1" xfId="0" applyFill="1" applyBorder="1" applyAlignment="1">
      <alignment wrapText="1"/>
    </xf>
    <xf numFmtId="0" fontId="4" fillId="7" borderId="1" xfId="0" applyFont="1" applyFill="1" applyBorder="1" applyAlignment="1">
      <alignment wrapText="1"/>
    </xf>
    <xf numFmtId="0" fontId="12" fillId="5" borderId="1" xfId="0" applyFont="1" applyFill="1" applyBorder="1" applyAlignment="1"/>
    <xf numFmtId="0" fontId="12" fillId="0" borderId="0" xfId="0" applyFont="1" applyFill="1" applyAlignment="1"/>
    <xf numFmtId="0" fontId="0" fillId="8" borderId="5" xfId="0" applyFill="1" applyBorder="1" applyAlignment="1">
      <alignment horizontal="center" vertical="center" wrapText="1"/>
    </xf>
    <xf numFmtId="0" fontId="0" fillId="8" borderId="5" xfId="0" applyFill="1" applyBorder="1" applyAlignment="1">
      <alignment horizontal="center" vertical="center" wrapText="1"/>
    </xf>
    <xf numFmtId="0" fontId="0" fillId="3" borderId="5" xfId="0" applyFill="1" applyBorder="1" applyAlignment="1">
      <alignment horizontal="center" vertical="center" wrapText="1"/>
    </xf>
    <xf numFmtId="0" fontId="4" fillId="3" borderId="5"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5" xfId="0" applyFill="1" applyBorder="1" applyAlignment="1">
      <alignment horizontal="center" vertical="top" wrapText="1"/>
    </xf>
    <xf numFmtId="0" fontId="0" fillId="2" borderId="17" xfId="0" applyFill="1" applyBorder="1" applyAlignment="1">
      <alignment horizontal="center" vertical="center" wrapText="1"/>
    </xf>
    <xf numFmtId="0" fontId="0" fillId="0" borderId="1" xfId="0" applyFont="1" applyBorder="1" applyAlignment="1">
      <alignment wrapText="1"/>
    </xf>
    <xf numFmtId="0" fontId="3" fillId="9" borderId="1" xfId="0" applyFont="1" applyFill="1" applyBorder="1" applyAlignment="1">
      <alignment horizontal="center" vertical="center" wrapText="1"/>
    </xf>
    <xf numFmtId="0" fontId="5" fillId="0" borderId="1" xfId="63" applyBorder="1" applyAlignment="1">
      <alignment wrapText="1"/>
    </xf>
    <xf numFmtId="0" fontId="0" fillId="0" borderId="0" xfId="0" applyBorder="1" applyAlignment="1">
      <alignment horizontal="center" vertical="center"/>
    </xf>
    <xf numFmtId="0" fontId="0" fillId="0" borderId="0" xfId="0" applyBorder="1"/>
    <xf numFmtId="0" fontId="0" fillId="0" borderId="1" xfId="0" applyBorder="1" applyAlignment="1">
      <alignment horizontal="left" vertical="top"/>
    </xf>
    <xf numFmtId="0" fontId="0" fillId="0" borderId="1" xfId="0" applyFill="1" applyBorder="1" applyAlignment="1">
      <alignment wrapText="1"/>
    </xf>
    <xf numFmtId="0" fontId="2" fillId="9" borderId="1" xfId="0" applyFont="1" applyFill="1" applyBorder="1" applyAlignment="1">
      <alignment horizontal="center" vertical="center" wrapText="1"/>
    </xf>
    <xf numFmtId="0" fontId="0" fillId="7" borderId="1" xfId="0" applyFill="1" applyBorder="1" applyAlignment="1">
      <alignment horizontal="left" vertical="top" wrapText="1"/>
    </xf>
    <xf numFmtId="0" fontId="0" fillId="8" borderId="1" xfId="0" applyFill="1" applyBorder="1" applyAlignment="1">
      <alignment wrapText="1"/>
    </xf>
    <xf numFmtId="0" fontId="0" fillId="2" borderId="1" xfId="0" applyFill="1" applyBorder="1" applyAlignment="1">
      <alignment wrapText="1"/>
    </xf>
    <xf numFmtId="0" fontId="12" fillId="5" borderId="1" xfId="0" applyFont="1" applyFill="1" applyBorder="1" applyAlignment="1">
      <alignment wrapText="1"/>
    </xf>
    <xf numFmtId="0" fontId="0" fillId="0" borderId="0" xfId="0" applyAlignment="1">
      <alignment wrapText="1"/>
    </xf>
    <xf numFmtId="0" fontId="12" fillId="5" borderId="1" xfId="0" applyFont="1" applyFill="1" applyBorder="1" applyAlignment="1"/>
    <xf numFmtId="0" fontId="0" fillId="8" borderId="5" xfId="0" applyFill="1" applyBorder="1" applyAlignment="1">
      <alignment horizontal="center" vertical="center" wrapText="1"/>
    </xf>
    <xf numFmtId="0" fontId="0" fillId="0" borderId="0" xfId="0" applyAlignment="1">
      <alignment wrapText="1"/>
    </xf>
    <xf numFmtId="0" fontId="12" fillId="5" borderId="1" xfId="0" applyFont="1" applyFill="1" applyBorder="1" applyAlignment="1">
      <alignment wrapText="1"/>
    </xf>
    <xf numFmtId="0" fontId="0" fillId="8" borderId="1" xfId="0" applyFill="1" applyBorder="1" applyAlignment="1">
      <alignment horizontal="left" wrapText="1"/>
    </xf>
    <xf numFmtId="0" fontId="0" fillId="3" borderId="1" xfId="0" applyFill="1" applyBorder="1" applyAlignment="1">
      <alignment horizontal="left" wrapText="1"/>
    </xf>
    <xf numFmtId="0" fontId="0" fillId="9" borderId="1" xfId="0" applyFill="1" applyBorder="1" applyAlignment="1">
      <alignment horizontal="left" wrapText="1"/>
    </xf>
    <xf numFmtId="0" fontId="12" fillId="5" borderId="1" xfId="0" applyFont="1" applyFill="1" applyBorder="1" applyAlignment="1">
      <alignment wrapText="1"/>
    </xf>
    <xf numFmtId="0" fontId="0" fillId="2" borderId="1" xfId="0" applyFill="1" applyBorder="1" applyAlignment="1">
      <alignment wrapText="1"/>
    </xf>
    <xf numFmtId="0" fontId="7" fillId="0" borderId="1" xfId="0" applyNumberFormat="1" applyFont="1" applyBorder="1" applyAlignment="1">
      <alignment horizontal="left" wrapText="1"/>
    </xf>
    <xf numFmtId="49" fontId="0" fillId="0" borderId="0" xfId="0" applyNumberFormat="1" applyAlignment="1">
      <alignment wrapText="1"/>
    </xf>
    <xf numFmtId="0" fontId="0" fillId="0" borderId="0" xfId="0" applyFill="1" applyAlignment="1">
      <alignment wrapText="1"/>
    </xf>
    <xf numFmtId="49" fontId="0" fillId="0" borderId="0" xfId="0" applyNumberFormat="1" applyFill="1" applyAlignment="1">
      <alignment wrapText="1"/>
    </xf>
    <xf numFmtId="6" fontId="0" fillId="0" borderId="0" xfId="0" applyNumberFormat="1" applyFill="1" applyAlignment="1">
      <alignment wrapText="1"/>
    </xf>
    <xf numFmtId="0" fontId="0" fillId="6" borderId="2" xfId="0" applyFont="1" applyFill="1" applyBorder="1" applyAlignment="1">
      <alignment horizontal="center" vertical="top" wrapText="1"/>
    </xf>
    <xf numFmtId="0" fontId="0" fillId="6" borderId="3" xfId="0" applyFont="1" applyFill="1" applyBorder="1" applyAlignment="1">
      <alignment horizontal="center" vertical="top" wrapText="1"/>
    </xf>
    <xf numFmtId="0" fontId="0" fillId="6" borderId="4" xfId="0" applyFont="1" applyFill="1" applyBorder="1" applyAlignment="1">
      <alignment horizontal="center" vertical="top" wrapText="1"/>
    </xf>
    <xf numFmtId="0" fontId="0" fillId="6" borderId="2" xfId="0" applyFont="1" applyFill="1" applyBorder="1" applyAlignment="1">
      <alignment horizontal="left" wrapText="1"/>
    </xf>
    <xf numFmtId="0" fontId="0" fillId="6" borderId="3" xfId="0" applyFont="1" applyFill="1" applyBorder="1" applyAlignment="1">
      <alignment horizontal="left" wrapText="1"/>
    </xf>
    <xf numFmtId="0" fontId="0" fillId="6" borderId="4" xfId="0" applyFont="1" applyFill="1" applyBorder="1" applyAlignment="1">
      <alignment horizontal="left" wrapText="1"/>
    </xf>
    <xf numFmtId="0" fontId="0" fillId="0" borderId="3" xfId="0" applyBorder="1" applyAlignment="1">
      <alignment horizontal="left" wrapText="1"/>
    </xf>
    <xf numFmtId="0" fontId="0" fillId="0" borderId="4" xfId="0" applyBorder="1" applyAlignment="1">
      <alignment horizontal="left" wrapText="1"/>
    </xf>
    <xf numFmtId="0" fontId="11" fillId="0" borderId="0" xfId="0" applyFont="1" applyAlignment="1">
      <alignment horizontal="left" vertical="center"/>
    </xf>
    <xf numFmtId="14" fontId="0" fillId="6" borderId="2" xfId="0" applyNumberFormat="1" applyFont="1" applyFill="1" applyBorder="1" applyAlignment="1">
      <alignment horizontal="left" wrapText="1"/>
    </xf>
    <xf numFmtId="0" fontId="0" fillId="2" borderId="2" xfId="0" applyFill="1" applyBorder="1" applyAlignment="1">
      <alignment horizontal="center" wrapText="1"/>
    </xf>
    <xf numFmtId="0" fontId="0" fillId="2" borderId="3" xfId="0" applyFill="1" applyBorder="1" applyAlignment="1">
      <alignment horizontal="center" wrapText="1"/>
    </xf>
    <xf numFmtId="0" fontId="0" fillId="2" borderId="4" xfId="0" applyFill="1" applyBorder="1" applyAlignment="1">
      <alignment horizontal="center" wrapText="1"/>
    </xf>
    <xf numFmtId="0" fontId="0" fillId="9" borderId="2" xfId="0" applyFill="1"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7" fillId="4" borderId="20" xfId="0" applyFont="1" applyFill="1" applyBorder="1" applyAlignment="1">
      <alignment horizontal="left" vertical="top" wrapText="1"/>
    </xf>
    <xf numFmtId="0" fontId="7" fillId="4" borderId="21" xfId="0" applyFont="1" applyFill="1" applyBorder="1" applyAlignment="1">
      <alignment horizontal="left" vertical="top" wrapText="1"/>
    </xf>
    <xf numFmtId="0" fontId="0" fillId="0" borderId="21" xfId="0" applyBorder="1" applyAlignment="1">
      <alignment wrapText="1"/>
    </xf>
    <xf numFmtId="0" fontId="0" fillId="3" borderId="2" xfId="0" applyFill="1" applyBorder="1" applyAlignment="1">
      <alignment horizontal="center" wrapText="1"/>
    </xf>
    <xf numFmtId="0" fontId="0" fillId="3" borderId="3" xfId="0" applyFill="1" applyBorder="1" applyAlignment="1">
      <alignment horizontal="center" wrapText="1"/>
    </xf>
    <xf numFmtId="0" fontId="0" fillId="0" borderId="3" xfId="0" applyBorder="1" applyAlignment="1">
      <alignment wrapText="1"/>
    </xf>
    <xf numFmtId="0" fontId="0" fillId="0" borderId="4" xfId="0" applyBorder="1" applyAlignment="1">
      <alignment wrapText="1"/>
    </xf>
    <xf numFmtId="0" fontId="0" fillId="8" borderId="2" xfId="0" applyFill="1" applyBorder="1" applyAlignment="1">
      <alignment horizontal="center" wrapText="1"/>
    </xf>
    <xf numFmtId="0" fontId="0" fillId="8" borderId="3" xfId="0" applyFill="1" applyBorder="1" applyAlignment="1">
      <alignment horizontal="center" wrapText="1"/>
    </xf>
    <xf numFmtId="0" fontId="8" fillId="0" borderId="0" xfId="0" applyFont="1" applyAlignment="1">
      <alignment horizontal="left"/>
    </xf>
    <xf numFmtId="0" fontId="0" fillId="0" borderId="5"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8" fillId="0" borderId="0" xfId="0" applyFont="1" applyBorder="1" applyAlignment="1">
      <alignment horizontal="left"/>
    </xf>
    <xf numFmtId="0" fontId="8" fillId="0" borderId="16" xfId="0" applyFont="1" applyBorder="1" applyAlignment="1">
      <alignment horizontal="left"/>
    </xf>
    <xf numFmtId="0" fontId="10" fillId="0" borderId="0" xfId="0" applyFont="1" applyAlignment="1">
      <alignment horizontal="left" vertical="center"/>
    </xf>
    <xf numFmtId="0" fontId="0" fillId="0" borderId="1" xfId="0" applyBorder="1" applyAlignment="1">
      <alignment horizontal="center" vertical="center"/>
    </xf>
  </cellXfs>
  <cellStyles count="68">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5" builtinId="9" hidden="1"/>
    <cellStyle name="Followed Hyperlink" xfId="66" builtinId="9" hidden="1"/>
    <cellStyle name="Followed Hyperlink" xfId="67"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cellStyle name="Normal" xfId="0" builtinId="0"/>
  </cellStyles>
  <dxfs count="0"/>
  <tableStyles count="0" defaultTableStyle="TableStyleMedium2" defaultPivotStyle="PivotStyleLight16"/>
  <colors>
    <mruColors>
      <color rgb="FFF3F7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http://en.openei.org/wiki/Marine_and_Hydrokinetic_Technology_Readiness_Leve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59999389629810485"/>
  </sheetPr>
  <dimension ref="A1:F12"/>
  <sheetViews>
    <sheetView workbookViewId="0">
      <selection activeCell="B14" sqref="B14"/>
    </sheetView>
  </sheetViews>
  <sheetFormatPr defaultColWidth="11.3984375" defaultRowHeight="14.25" x14ac:dyDescent="0.45"/>
  <cols>
    <col min="1" max="1" width="16.3984375" customWidth="1"/>
    <col min="5" max="5" width="56.06640625" customWidth="1"/>
  </cols>
  <sheetData>
    <row r="1" spans="1:6" s="3" customFormat="1" ht="14.1" customHeight="1" x14ac:dyDescent="0.45">
      <c r="A1" s="68" t="s">
        <v>28</v>
      </c>
      <c r="B1" s="68"/>
      <c r="C1" s="68"/>
      <c r="D1" s="68"/>
      <c r="E1" s="68"/>
      <c r="F1" s="68"/>
    </row>
    <row r="2" spans="1:6" s="3" customFormat="1" ht="14.1" customHeight="1" x14ac:dyDescent="0.45">
      <c r="A2" s="68"/>
      <c r="B2" s="68"/>
      <c r="C2" s="68"/>
      <c r="D2" s="68"/>
      <c r="E2" s="68"/>
      <c r="F2" s="68"/>
    </row>
    <row r="3" spans="1:6" s="3" customFormat="1" ht="14.1" customHeight="1" x14ac:dyDescent="0.45">
      <c r="A3" s="21" t="s">
        <v>20</v>
      </c>
      <c r="B3" s="63" t="s">
        <v>224</v>
      </c>
      <c r="C3" s="64"/>
      <c r="D3" s="65"/>
      <c r="E3" s="21" t="s">
        <v>21</v>
      </c>
      <c r="F3" s="12"/>
    </row>
    <row r="4" spans="1:6" s="3" customFormat="1" ht="14.1" customHeight="1" x14ac:dyDescent="0.45">
      <c r="A4" s="21" t="s">
        <v>146</v>
      </c>
      <c r="B4" s="63" t="s">
        <v>223</v>
      </c>
      <c r="C4" s="66"/>
      <c r="D4" s="67"/>
      <c r="E4" s="21" t="s">
        <v>146</v>
      </c>
      <c r="F4" s="12"/>
    </row>
    <row r="5" spans="1:6" s="3" customFormat="1" ht="14.1" customHeight="1" x14ac:dyDescent="0.45">
      <c r="A5" s="21" t="s">
        <v>22</v>
      </c>
      <c r="B5" s="63" t="s">
        <v>225</v>
      </c>
      <c r="C5" s="64"/>
      <c r="D5" s="65"/>
      <c r="E5" s="21" t="s">
        <v>23</v>
      </c>
      <c r="F5" s="12"/>
    </row>
    <row r="6" spans="1:6" s="3" customFormat="1" ht="14.1" customHeight="1" x14ac:dyDescent="0.45">
      <c r="A6" s="22" t="s">
        <v>24</v>
      </c>
      <c r="B6" s="69">
        <v>42948</v>
      </c>
      <c r="C6" s="64"/>
      <c r="D6" s="65"/>
      <c r="E6" s="22" t="s">
        <v>27</v>
      </c>
      <c r="F6" s="12"/>
    </row>
    <row r="7" spans="1:6" s="3" customFormat="1" x14ac:dyDescent="0.45">
      <c r="A7" s="21" t="s">
        <v>25</v>
      </c>
      <c r="B7" s="69">
        <v>43678</v>
      </c>
      <c r="C7" s="64"/>
      <c r="D7" s="65"/>
      <c r="E7" s="21" t="s">
        <v>26</v>
      </c>
      <c r="F7" s="12"/>
    </row>
    <row r="8" spans="1:6" s="3" customFormat="1" x14ac:dyDescent="0.45">
      <c r="A8" s="21" t="s">
        <v>147</v>
      </c>
      <c r="B8" s="63" t="s">
        <v>226</v>
      </c>
      <c r="C8" s="64"/>
      <c r="D8" s="65"/>
      <c r="E8" s="21" t="s">
        <v>189</v>
      </c>
      <c r="F8" s="12"/>
    </row>
    <row r="9" spans="1:6" s="3" customFormat="1" ht="28.5" x14ac:dyDescent="0.45">
      <c r="A9" s="21" t="s">
        <v>148</v>
      </c>
      <c r="B9" s="63" t="s">
        <v>226</v>
      </c>
      <c r="C9" s="64"/>
      <c r="D9" s="65"/>
      <c r="E9" s="21" t="s">
        <v>188</v>
      </c>
      <c r="F9" s="12"/>
    </row>
    <row r="10" spans="1:6" s="3" customFormat="1" ht="42.75" x14ac:dyDescent="0.45">
      <c r="A10" s="21" t="s">
        <v>37</v>
      </c>
      <c r="B10" s="63" t="s">
        <v>226</v>
      </c>
      <c r="C10" s="64"/>
      <c r="D10" s="65"/>
      <c r="E10" s="21" t="s">
        <v>149</v>
      </c>
      <c r="F10" s="12"/>
    </row>
    <row r="11" spans="1:6" ht="28.5" x14ac:dyDescent="0.45">
      <c r="A11" s="41" t="s">
        <v>190</v>
      </c>
      <c r="B11" s="60" t="s">
        <v>371</v>
      </c>
      <c r="C11" s="61"/>
      <c r="D11" s="62"/>
      <c r="E11" s="41" t="s">
        <v>191</v>
      </c>
      <c r="F11" s="12"/>
    </row>
    <row r="12" spans="1:6" x14ac:dyDescent="0.45">
      <c r="A12" s="12"/>
      <c r="B12" s="12"/>
      <c r="C12" s="12"/>
      <c r="D12" s="12"/>
      <c r="E12" s="12"/>
      <c r="F12" s="12"/>
    </row>
  </sheetData>
  <mergeCells count="10">
    <mergeCell ref="B11:D11"/>
    <mergeCell ref="B3:D3"/>
    <mergeCell ref="B4:D4"/>
    <mergeCell ref="A1:F2"/>
    <mergeCell ref="B6:D6"/>
    <mergeCell ref="B5:D5"/>
    <mergeCell ref="B10:D10"/>
    <mergeCell ref="B7:D7"/>
    <mergeCell ref="B8:D8"/>
    <mergeCell ref="B9:D9"/>
  </mergeCells>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38C"/>
  </sheetPr>
  <dimension ref="A1:AF41"/>
  <sheetViews>
    <sheetView tabSelected="1" zoomScale="30" zoomScaleNormal="30" workbookViewId="0">
      <pane xSplit="1" ySplit="5" topLeftCell="B24" activePane="bottomRight" state="frozen"/>
      <selection pane="topRight" activeCell="B1" sqref="B1"/>
      <selection pane="bottomLeft" activeCell="A6" sqref="A6"/>
      <selection pane="bottomRight" activeCell="O14" sqref="O14"/>
    </sheetView>
  </sheetViews>
  <sheetFormatPr defaultColWidth="8.6640625" defaultRowHeight="14.25" x14ac:dyDescent="0.45"/>
  <cols>
    <col min="1" max="1" width="30.6640625" style="1" customWidth="1"/>
    <col min="2" max="2" width="23.19921875" style="1" customWidth="1"/>
    <col min="3" max="3" width="29.53125" style="1" customWidth="1"/>
    <col min="4" max="4" width="29.6640625" style="1" customWidth="1"/>
    <col min="5" max="5" width="27.796875" style="48" customWidth="1"/>
    <col min="6" max="8" width="27.6640625" style="1" customWidth="1"/>
    <col min="9" max="10" width="27.6640625" style="45" customWidth="1"/>
    <col min="11" max="13" width="27.6640625" style="1" customWidth="1"/>
    <col min="14" max="14" width="53.6640625" style="1" customWidth="1"/>
    <col min="15" max="15" width="55" style="1" customWidth="1"/>
    <col min="16" max="23" width="25.6640625" style="1" customWidth="1"/>
    <col min="24" max="24" width="27.86328125" style="1" bestFit="1" customWidth="1"/>
    <col min="25" max="25" width="24.3984375" style="1" customWidth="1"/>
    <col min="26" max="31" width="25.6640625" style="1" customWidth="1"/>
    <col min="32" max="32" width="15.3984375" style="1" customWidth="1"/>
    <col min="33" max="33" width="53.6640625" style="1" customWidth="1"/>
    <col min="34" max="36" width="13.06640625" style="1" customWidth="1"/>
    <col min="37" max="37" width="8.06640625" style="1" customWidth="1"/>
    <col min="38" max="38" width="7" style="1" customWidth="1"/>
    <col min="39" max="39" width="8.33203125" style="1" customWidth="1"/>
    <col min="40" max="40" width="12.3984375" style="1" customWidth="1"/>
    <col min="41" max="41" width="8.33203125" style="1" customWidth="1"/>
    <col min="42" max="42" width="7.06640625" style="1" customWidth="1"/>
    <col min="43" max="43" width="7.3984375" style="1" customWidth="1"/>
    <col min="44" max="44" width="13.06640625" style="1" customWidth="1"/>
    <col min="45" max="45" width="9.6640625" style="1" customWidth="1"/>
    <col min="46" max="46" width="17.06640625" style="1" customWidth="1"/>
    <col min="47" max="47" width="15.3984375" style="1" customWidth="1"/>
    <col min="48" max="48" width="17" style="1" customWidth="1"/>
    <col min="49" max="51" width="14.06640625" style="1" customWidth="1"/>
    <col min="52" max="52" width="16.06640625" style="1" customWidth="1"/>
    <col min="53" max="53" width="16.3984375" style="1" customWidth="1"/>
    <col min="54" max="54" width="12" style="1" bestFit="1" customWidth="1"/>
    <col min="55" max="56" width="12.3984375" style="1" customWidth="1"/>
    <col min="57" max="57" width="9.3984375" style="1" customWidth="1"/>
    <col min="58" max="16384" width="8.6640625" style="1"/>
  </cols>
  <sheetData>
    <row r="1" spans="1:32" ht="111" customHeight="1" x14ac:dyDescent="0.45">
      <c r="A1" s="76" t="s">
        <v>195</v>
      </c>
      <c r="B1" s="77"/>
      <c r="C1" s="77"/>
      <c r="D1" s="77"/>
      <c r="E1" s="77"/>
      <c r="F1" s="77"/>
      <c r="G1" s="77"/>
      <c r="H1" s="77"/>
      <c r="I1" s="77"/>
      <c r="J1" s="77"/>
      <c r="K1" s="77"/>
      <c r="L1" s="77"/>
      <c r="M1" s="77"/>
      <c r="N1" s="77"/>
      <c r="O1" s="77"/>
      <c r="P1" s="77"/>
      <c r="Q1" s="77"/>
      <c r="R1" s="77"/>
      <c r="S1" s="77"/>
      <c r="T1" s="77"/>
      <c r="U1" s="77"/>
      <c r="V1" s="77"/>
      <c r="W1" s="77"/>
      <c r="X1" s="77"/>
      <c r="Y1" s="78"/>
      <c r="Z1" s="78"/>
      <c r="AA1" s="78"/>
      <c r="AB1" s="78"/>
      <c r="AC1" s="78"/>
      <c r="AD1" s="78"/>
      <c r="AE1" s="78"/>
    </row>
    <row r="2" spans="1:32" ht="14.1" customHeight="1" x14ac:dyDescent="0.45">
      <c r="A2" s="70" t="s">
        <v>62</v>
      </c>
      <c r="B2" s="71"/>
      <c r="C2" s="71"/>
      <c r="D2" s="71"/>
      <c r="E2" s="72"/>
      <c r="F2" s="83" t="s">
        <v>36</v>
      </c>
      <c r="G2" s="84"/>
      <c r="H2" s="84"/>
      <c r="I2" s="84"/>
      <c r="J2" s="84"/>
      <c r="K2" s="84"/>
      <c r="L2" s="84"/>
      <c r="M2" s="84"/>
      <c r="N2" s="84"/>
      <c r="O2" s="84"/>
      <c r="P2" s="84"/>
      <c r="Q2" s="84"/>
      <c r="R2" s="84"/>
      <c r="S2" s="84"/>
      <c r="T2" s="84"/>
      <c r="U2" s="84"/>
      <c r="V2" s="75"/>
      <c r="W2" s="79" t="s">
        <v>31</v>
      </c>
      <c r="X2" s="80"/>
      <c r="Y2" s="81"/>
      <c r="Z2" s="81"/>
      <c r="AA2" s="82"/>
      <c r="AB2" s="73" t="s">
        <v>150</v>
      </c>
      <c r="AC2" s="74"/>
      <c r="AD2" s="74"/>
      <c r="AE2" s="75"/>
    </row>
    <row r="3" spans="1:32" ht="59.25" customHeight="1" x14ac:dyDescent="0.45">
      <c r="A3" s="29" t="s">
        <v>18</v>
      </c>
      <c r="B3" s="30" t="s">
        <v>38</v>
      </c>
      <c r="C3" s="30" t="s">
        <v>39</v>
      </c>
      <c r="D3" s="32" t="s">
        <v>194</v>
      </c>
      <c r="E3" s="32" t="s">
        <v>208</v>
      </c>
      <c r="F3" s="26" t="s">
        <v>83</v>
      </c>
      <c r="G3" s="26" t="s">
        <v>84</v>
      </c>
      <c r="H3" s="26" t="s">
        <v>202</v>
      </c>
      <c r="I3" s="47" t="s">
        <v>203</v>
      </c>
      <c r="J3" s="47" t="s">
        <v>204</v>
      </c>
      <c r="K3" s="26" t="s">
        <v>205</v>
      </c>
      <c r="L3" s="25" t="s">
        <v>3</v>
      </c>
      <c r="M3" s="25" t="s">
        <v>138</v>
      </c>
      <c r="N3" s="26" t="s">
        <v>213</v>
      </c>
      <c r="O3" s="26" t="s">
        <v>168</v>
      </c>
      <c r="P3" s="25" t="s">
        <v>68</v>
      </c>
      <c r="Q3" s="25" t="s">
        <v>65</v>
      </c>
      <c r="R3" s="25" t="s">
        <v>66</v>
      </c>
      <c r="S3" s="25" t="s">
        <v>67</v>
      </c>
      <c r="T3" s="26" t="s">
        <v>141</v>
      </c>
      <c r="U3" s="26" t="s">
        <v>140</v>
      </c>
      <c r="V3" s="26" t="s">
        <v>143</v>
      </c>
      <c r="W3" s="28" t="s">
        <v>209</v>
      </c>
      <c r="X3" s="27" t="s">
        <v>30</v>
      </c>
      <c r="Y3" s="27" t="s">
        <v>79</v>
      </c>
      <c r="Z3" s="27" t="s">
        <v>155</v>
      </c>
      <c r="AA3" s="27" t="s">
        <v>156</v>
      </c>
      <c r="AB3" s="40" t="s">
        <v>183</v>
      </c>
      <c r="AC3" s="34" t="s">
        <v>159</v>
      </c>
      <c r="AD3" s="34" t="s">
        <v>165</v>
      </c>
      <c r="AE3" s="40" t="s">
        <v>185</v>
      </c>
    </row>
    <row r="4" spans="1:32" ht="99.75" x14ac:dyDescent="0.45">
      <c r="A4" s="31" t="s">
        <v>41</v>
      </c>
      <c r="B4" s="31" t="s">
        <v>19</v>
      </c>
      <c r="C4" s="31" t="s">
        <v>40</v>
      </c>
      <c r="D4" s="43" t="s">
        <v>192</v>
      </c>
      <c r="E4" s="54" t="s">
        <v>207</v>
      </c>
      <c r="F4" s="50" t="s">
        <v>109</v>
      </c>
      <c r="G4" s="50" t="s">
        <v>137</v>
      </c>
      <c r="H4" s="42" t="s">
        <v>196</v>
      </c>
      <c r="I4" s="42" t="s">
        <v>197</v>
      </c>
      <c r="J4" s="42" t="s">
        <v>196</v>
      </c>
      <c r="K4" s="42" t="s">
        <v>197</v>
      </c>
      <c r="L4" s="50" t="s">
        <v>214</v>
      </c>
      <c r="M4" s="50" t="s">
        <v>139</v>
      </c>
      <c r="N4" s="50" t="s">
        <v>77</v>
      </c>
      <c r="O4" s="50" t="s">
        <v>215</v>
      </c>
      <c r="P4" s="50" t="s">
        <v>69</v>
      </c>
      <c r="Q4" s="50" t="s">
        <v>216</v>
      </c>
      <c r="R4" s="50" t="s">
        <v>212</v>
      </c>
      <c r="S4" s="50" t="s">
        <v>217</v>
      </c>
      <c r="T4" s="50" t="s">
        <v>211</v>
      </c>
      <c r="U4" s="50" t="s">
        <v>210</v>
      </c>
      <c r="V4" s="50" t="s">
        <v>142</v>
      </c>
      <c r="W4" s="51" t="s">
        <v>218</v>
      </c>
      <c r="X4" s="51" t="s">
        <v>151</v>
      </c>
      <c r="Y4" s="51" t="s">
        <v>152</v>
      </c>
      <c r="Z4" s="51" t="s">
        <v>153</v>
      </c>
      <c r="AA4" s="51" t="s">
        <v>154</v>
      </c>
      <c r="AB4" s="52" t="s">
        <v>184</v>
      </c>
      <c r="AC4" s="52" t="s">
        <v>160</v>
      </c>
      <c r="AD4" s="52" t="s">
        <v>164</v>
      </c>
      <c r="AE4" s="52" t="s">
        <v>186</v>
      </c>
    </row>
    <row r="5" spans="1:32" s="24" customFormat="1" ht="12" customHeight="1" x14ac:dyDescent="0.35">
      <c r="A5" s="23" t="s">
        <v>59</v>
      </c>
      <c r="B5" s="23" t="s">
        <v>60</v>
      </c>
      <c r="C5" s="23" t="s">
        <v>61</v>
      </c>
      <c r="D5" s="44" t="s">
        <v>193</v>
      </c>
      <c r="E5" s="53" t="s">
        <v>206</v>
      </c>
      <c r="F5" s="23" t="s">
        <v>32</v>
      </c>
      <c r="G5" s="23" t="s">
        <v>75</v>
      </c>
      <c r="H5" s="49" t="s">
        <v>198</v>
      </c>
      <c r="I5" s="49" t="s">
        <v>199</v>
      </c>
      <c r="J5" s="49" t="s">
        <v>200</v>
      </c>
      <c r="K5" s="49" t="s">
        <v>201</v>
      </c>
      <c r="L5" s="46" t="s">
        <v>63</v>
      </c>
      <c r="M5" s="23" t="s">
        <v>76</v>
      </c>
      <c r="N5" s="23" t="s">
        <v>78</v>
      </c>
      <c r="O5" s="23" t="s">
        <v>167</v>
      </c>
      <c r="P5" s="23" t="s">
        <v>64</v>
      </c>
      <c r="Q5" s="23" t="s">
        <v>70</v>
      </c>
      <c r="R5" s="23" t="s">
        <v>71</v>
      </c>
      <c r="S5" s="23" t="s">
        <v>72</v>
      </c>
      <c r="T5" s="23" t="s">
        <v>144</v>
      </c>
      <c r="U5" s="23" t="s">
        <v>73</v>
      </c>
      <c r="V5" s="23" t="s">
        <v>145</v>
      </c>
      <c r="W5" s="23" t="s">
        <v>29</v>
      </c>
      <c r="X5" s="23" t="s">
        <v>80</v>
      </c>
      <c r="Y5" s="23" t="s">
        <v>81</v>
      </c>
      <c r="Z5" s="23" t="s">
        <v>157</v>
      </c>
      <c r="AA5" s="23" t="s">
        <v>158</v>
      </c>
      <c r="AB5" s="23" t="s">
        <v>161</v>
      </c>
      <c r="AC5" s="23" t="s">
        <v>162</v>
      </c>
      <c r="AD5" s="23" t="s">
        <v>163</v>
      </c>
      <c r="AE5" s="23" t="s">
        <v>166</v>
      </c>
    </row>
    <row r="6" spans="1:32" ht="57" x14ac:dyDescent="0.45">
      <c r="A6" s="1" t="s">
        <v>270</v>
      </c>
      <c r="B6" s="1" t="s">
        <v>235</v>
      </c>
      <c r="C6" s="1" t="s">
        <v>226</v>
      </c>
      <c r="D6" s="1" t="s">
        <v>230</v>
      </c>
      <c r="E6" s="56" t="s">
        <v>231</v>
      </c>
      <c r="F6" s="1" t="s">
        <v>86</v>
      </c>
      <c r="G6" s="1" t="s">
        <v>95</v>
      </c>
      <c r="H6" s="1">
        <v>5</v>
      </c>
      <c r="I6" s="45">
        <v>7</v>
      </c>
      <c r="J6" s="45" t="s">
        <v>226</v>
      </c>
      <c r="K6" s="1" t="s">
        <v>226</v>
      </c>
      <c r="L6" s="1" t="s">
        <v>239</v>
      </c>
      <c r="M6" s="1" t="s">
        <v>120</v>
      </c>
      <c r="N6" s="1" t="s">
        <v>245</v>
      </c>
      <c r="O6" s="1" t="s">
        <v>264</v>
      </c>
      <c r="P6" s="57">
        <v>7796</v>
      </c>
      <c r="Q6" s="1">
        <v>161</v>
      </c>
      <c r="R6" s="1">
        <v>431</v>
      </c>
      <c r="S6" s="1">
        <v>431</v>
      </c>
      <c r="T6" s="57">
        <v>29000</v>
      </c>
      <c r="U6" s="57">
        <v>152000</v>
      </c>
      <c r="V6" s="57">
        <v>181000</v>
      </c>
      <c r="W6" s="1" t="s">
        <v>337</v>
      </c>
      <c r="X6" s="57">
        <v>17</v>
      </c>
      <c r="Y6" s="1">
        <v>24</v>
      </c>
      <c r="Z6" s="48">
        <v>-26</v>
      </c>
      <c r="AA6" s="48">
        <v>205</v>
      </c>
      <c r="AB6" s="57">
        <v>200000</v>
      </c>
      <c r="AC6" s="1">
        <v>0.997</v>
      </c>
      <c r="AD6" s="1">
        <v>8</v>
      </c>
      <c r="AE6" s="57">
        <v>0</v>
      </c>
    </row>
    <row r="7" spans="1:32" ht="42.75" x14ac:dyDescent="0.45">
      <c r="A7" s="1" t="s">
        <v>272</v>
      </c>
      <c r="B7" s="48" t="s">
        <v>241</v>
      </c>
      <c r="C7" s="48" t="s">
        <v>226</v>
      </c>
      <c r="D7" s="48" t="s">
        <v>230</v>
      </c>
      <c r="E7" s="56" t="s">
        <v>231</v>
      </c>
      <c r="F7" s="48" t="s">
        <v>97</v>
      </c>
      <c r="G7" s="48" t="s">
        <v>33</v>
      </c>
      <c r="H7" s="48">
        <v>5</v>
      </c>
      <c r="I7" s="48">
        <v>7</v>
      </c>
      <c r="J7" s="48" t="s">
        <v>226</v>
      </c>
      <c r="K7" s="48" t="s">
        <v>226</v>
      </c>
      <c r="L7" s="48" t="s">
        <v>240</v>
      </c>
      <c r="M7" s="48" t="s">
        <v>120</v>
      </c>
      <c r="N7" s="48" t="s">
        <v>241</v>
      </c>
      <c r="O7" s="48" t="s">
        <v>241</v>
      </c>
      <c r="P7" s="48" t="s">
        <v>241</v>
      </c>
      <c r="Q7" s="48" t="s">
        <v>241</v>
      </c>
      <c r="R7" s="48" t="s">
        <v>241</v>
      </c>
      <c r="S7" s="48" t="s">
        <v>241</v>
      </c>
      <c r="T7" s="48" t="s">
        <v>241</v>
      </c>
      <c r="U7" s="48" t="s">
        <v>241</v>
      </c>
      <c r="V7" s="48" t="s">
        <v>241</v>
      </c>
      <c r="W7" s="48" t="s">
        <v>241</v>
      </c>
      <c r="X7" s="48" t="s">
        <v>241</v>
      </c>
      <c r="Y7" s="48" t="s">
        <v>241</v>
      </c>
      <c r="Z7" s="48" t="s">
        <v>241</v>
      </c>
      <c r="AA7" s="48" t="s">
        <v>241</v>
      </c>
      <c r="AB7" s="48" t="s">
        <v>241</v>
      </c>
      <c r="AC7" s="48" t="s">
        <v>241</v>
      </c>
      <c r="AD7" s="48" t="s">
        <v>241</v>
      </c>
      <c r="AE7" s="48" t="s">
        <v>241</v>
      </c>
      <c r="AF7" s="48"/>
    </row>
    <row r="8" spans="1:32" s="48" customFormat="1" ht="42.75" x14ac:dyDescent="0.45">
      <c r="A8" s="48" t="s">
        <v>271</v>
      </c>
      <c r="B8" s="48" t="s">
        <v>235</v>
      </c>
      <c r="C8" s="48" t="s">
        <v>226</v>
      </c>
      <c r="D8" s="48" t="s">
        <v>230</v>
      </c>
      <c r="E8" s="56" t="s">
        <v>231</v>
      </c>
      <c r="F8" s="48" t="s">
        <v>86</v>
      </c>
      <c r="G8" s="48" t="s">
        <v>95</v>
      </c>
      <c r="H8" s="48">
        <v>5</v>
      </c>
      <c r="I8" s="48">
        <v>7</v>
      </c>
      <c r="J8" s="48" t="s">
        <v>226</v>
      </c>
      <c r="K8" s="48" t="s">
        <v>226</v>
      </c>
      <c r="L8" s="48" t="s">
        <v>307</v>
      </c>
      <c r="M8" s="48" t="s">
        <v>120</v>
      </c>
      <c r="N8" s="48" t="s">
        <v>308</v>
      </c>
      <c r="O8" s="48" t="s">
        <v>264</v>
      </c>
      <c r="P8" s="57">
        <v>251</v>
      </c>
      <c r="Q8" s="48">
        <v>157</v>
      </c>
      <c r="R8" s="48">
        <v>201</v>
      </c>
      <c r="S8" s="48">
        <v>50</v>
      </c>
      <c r="T8" s="57">
        <v>940</v>
      </c>
      <c r="U8" s="57">
        <v>4900</v>
      </c>
      <c r="V8" s="57">
        <v>5840</v>
      </c>
      <c r="W8" s="48" t="s">
        <v>337</v>
      </c>
      <c r="X8" s="48" t="s">
        <v>343</v>
      </c>
      <c r="Y8" s="48" t="s">
        <v>343</v>
      </c>
      <c r="Z8" s="48">
        <v>-40</v>
      </c>
      <c r="AA8" s="48">
        <v>200</v>
      </c>
      <c r="AB8" s="57">
        <v>5500</v>
      </c>
      <c r="AC8" s="48">
        <v>0.997</v>
      </c>
      <c r="AD8" s="48">
        <v>4</v>
      </c>
      <c r="AE8" s="57">
        <v>0</v>
      </c>
    </row>
    <row r="9" spans="1:32" s="48" customFormat="1" ht="28.5" x14ac:dyDescent="0.45">
      <c r="A9" s="48" t="s">
        <v>340</v>
      </c>
      <c r="B9" s="48" t="s">
        <v>235</v>
      </c>
      <c r="C9" s="48" t="s">
        <v>226</v>
      </c>
      <c r="D9" s="48" t="s">
        <v>230</v>
      </c>
      <c r="E9" s="56" t="s">
        <v>231</v>
      </c>
      <c r="F9" s="48" t="s">
        <v>86</v>
      </c>
      <c r="G9" s="48" t="s">
        <v>95</v>
      </c>
      <c r="H9" s="48">
        <v>5</v>
      </c>
      <c r="I9" s="48">
        <v>7</v>
      </c>
      <c r="J9" s="48" t="s">
        <v>226</v>
      </c>
      <c r="K9" s="48" t="s">
        <v>226</v>
      </c>
      <c r="L9" s="48" t="s">
        <v>341</v>
      </c>
      <c r="M9" s="48" t="s">
        <v>120</v>
      </c>
      <c r="N9" s="48" t="s">
        <v>342</v>
      </c>
      <c r="O9" s="48" t="s">
        <v>264</v>
      </c>
      <c r="P9" s="57">
        <v>45</v>
      </c>
      <c r="Q9" s="48">
        <v>83</v>
      </c>
      <c r="R9" s="48">
        <v>67</v>
      </c>
      <c r="S9" s="48">
        <v>1.3</v>
      </c>
      <c r="T9" s="48" t="s">
        <v>333</v>
      </c>
      <c r="U9" s="48" t="s">
        <v>333</v>
      </c>
      <c r="V9" s="57">
        <v>500</v>
      </c>
      <c r="W9" s="48" t="s">
        <v>337</v>
      </c>
      <c r="X9" s="57">
        <v>51</v>
      </c>
      <c r="Y9" s="48">
        <v>73</v>
      </c>
      <c r="Z9" s="48">
        <v>-26</v>
      </c>
      <c r="AA9" s="48">
        <v>205</v>
      </c>
      <c r="AB9" s="57">
        <v>550</v>
      </c>
      <c r="AC9" s="48">
        <v>0.997</v>
      </c>
      <c r="AD9" s="48">
        <v>2</v>
      </c>
      <c r="AE9" s="57">
        <v>0</v>
      </c>
    </row>
    <row r="10" spans="1:32" s="48" customFormat="1" ht="114" x14ac:dyDescent="0.45">
      <c r="A10" s="48" t="s">
        <v>273</v>
      </c>
      <c r="B10" s="48" t="s">
        <v>276</v>
      </c>
      <c r="C10" s="48" t="s">
        <v>226</v>
      </c>
      <c r="D10" s="48" t="s">
        <v>230</v>
      </c>
      <c r="E10" s="56" t="s">
        <v>231</v>
      </c>
      <c r="F10" s="48" t="s">
        <v>87</v>
      </c>
      <c r="G10" s="48" t="s">
        <v>96</v>
      </c>
      <c r="H10" s="48">
        <v>5</v>
      </c>
      <c r="I10" s="48">
        <v>7</v>
      </c>
      <c r="J10" s="48" t="s">
        <v>226</v>
      </c>
      <c r="K10" s="48" t="s">
        <v>226</v>
      </c>
      <c r="L10" s="48" t="s">
        <v>309</v>
      </c>
      <c r="M10" s="48" t="s">
        <v>120</v>
      </c>
      <c r="N10" s="48" t="s">
        <v>310</v>
      </c>
      <c r="O10" s="48" t="s">
        <v>268</v>
      </c>
      <c r="P10" s="57">
        <v>10</v>
      </c>
      <c r="Q10" s="57">
        <v>0.2</v>
      </c>
      <c r="R10" s="57">
        <v>10</v>
      </c>
      <c r="S10" s="57">
        <v>12</v>
      </c>
      <c r="T10" s="48" t="s">
        <v>332</v>
      </c>
      <c r="U10" s="48" t="s">
        <v>332</v>
      </c>
      <c r="V10" s="48">
        <v>1000</v>
      </c>
      <c r="W10" s="48" t="s">
        <v>336</v>
      </c>
      <c r="X10" s="48" t="s">
        <v>343</v>
      </c>
      <c r="Y10" s="48" t="s">
        <v>343</v>
      </c>
      <c r="Z10" s="48">
        <v>-150</v>
      </c>
      <c r="AA10" s="48">
        <v>70</v>
      </c>
      <c r="AB10" s="48">
        <v>1100</v>
      </c>
      <c r="AC10" s="48">
        <v>0.99999000000000005</v>
      </c>
      <c r="AD10" s="48">
        <v>0</v>
      </c>
      <c r="AE10" s="57">
        <v>0</v>
      </c>
    </row>
    <row r="11" spans="1:32" s="48" customFormat="1" ht="42.75" x14ac:dyDescent="0.45">
      <c r="A11" s="48" t="s">
        <v>228</v>
      </c>
      <c r="B11" s="48" t="s">
        <v>236</v>
      </c>
      <c r="C11" s="48" t="s">
        <v>226</v>
      </c>
      <c r="D11" s="48" t="s">
        <v>230</v>
      </c>
      <c r="E11" s="56" t="s">
        <v>231</v>
      </c>
      <c r="F11" s="48" t="s">
        <v>87</v>
      </c>
      <c r="G11" s="48" t="s">
        <v>96</v>
      </c>
      <c r="H11" s="48">
        <v>5</v>
      </c>
      <c r="I11" s="48">
        <v>7</v>
      </c>
      <c r="J11" s="48" t="s">
        <v>226</v>
      </c>
      <c r="K11" s="48" t="s">
        <v>226</v>
      </c>
      <c r="L11" s="48" t="s">
        <v>265</v>
      </c>
      <c r="M11" s="48" t="s">
        <v>120</v>
      </c>
      <c r="N11" s="48" t="s">
        <v>250</v>
      </c>
      <c r="O11" s="48" t="s">
        <v>266</v>
      </c>
      <c r="P11" s="48">
        <v>86</v>
      </c>
      <c r="Q11" s="48">
        <v>36</v>
      </c>
      <c r="R11" s="48">
        <v>42</v>
      </c>
      <c r="S11" s="48">
        <v>49</v>
      </c>
      <c r="T11" s="57">
        <f>P11*15</f>
        <v>1290</v>
      </c>
      <c r="U11" s="57">
        <f>V11-T11</f>
        <v>8910</v>
      </c>
      <c r="V11" s="48">
        <v>10200</v>
      </c>
      <c r="W11" s="48" t="s">
        <v>336</v>
      </c>
      <c r="X11" s="48" t="s">
        <v>343</v>
      </c>
      <c r="Y11" s="48" t="s">
        <v>343</v>
      </c>
      <c r="Z11" s="48">
        <v>-200</v>
      </c>
      <c r="AA11" s="48">
        <v>100</v>
      </c>
      <c r="AB11" s="48">
        <v>10300</v>
      </c>
      <c r="AC11" s="48">
        <v>0.995</v>
      </c>
      <c r="AD11" s="48">
        <v>8</v>
      </c>
      <c r="AE11" s="57">
        <v>0</v>
      </c>
    </row>
    <row r="12" spans="1:32" s="48" customFormat="1" ht="42.75" x14ac:dyDescent="0.45">
      <c r="A12" s="48" t="s">
        <v>274</v>
      </c>
      <c r="B12" s="48" t="s">
        <v>236</v>
      </c>
      <c r="C12" s="48" t="s">
        <v>226</v>
      </c>
      <c r="D12" s="48" t="s">
        <v>230</v>
      </c>
      <c r="E12" s="56" t="s">
        <v>231</v>
      </c>
      <c r="F12" s="48" t="s">
        <v>87</v>
      </c>
      <c r="G12" s="48" t="s">
        <v>96</v>
      </c>
      <c r="H12" s="48">
        <v>5</v>
      </c>
      <c r="I12" s="48">
        <v>7</v>
      </c>
      <c r="J12" s="48" t="s">
        <v>226</v>
      </c>
      <c r="K12" s="48" t="s">
        <v>226</v>
      </c>
      <c r="L12" s="48" t="s">
        <v>257</v>
      </c>
      <c r="M12" s="48" t="s">
        <v>120</v>
      </c>
      <c r="N12" s="48" t="s">
        <v>311</v>
      </c>
      <c r="O12" s="48" t="s">
        <v>264</v>
      </c>
      <c r="P12" s="48">
        <v>257</v>
      </c>
      <c r="Q12" s="48">
        <v>40</v>
      </c>
      <c r="R12" s="48">
        <v>40</v>
      </c>
      <c r="S12" s="48">
        <v>202</v>
      </c>
      <c r="T12" s="57">
        <f>15*P12</f>
        <v>3855</v>
      </c>
      <c r="U12" s="57">
        <f>V12-T12</f>
        <v>40145</v>
      </c>
      <c r="V12" s="48">
        <v>44000</v>
      </c>
      <c r="W12" s="48" t="s">
        <v>338</v>
      </c>
      <c r="X12" s="48" t="s">
        <v>343</v>
      </c>
      <c r="Y12" s="48" t="s">
        <v>343</v>
      </c>
      <c r="Z12" s="48">
        <v>-40</v>
      </c>
      <c r="AA12" s="48">
        <v>200</v>
      </c>
      <c r="AB12" s="48">
        <v>50000</v>
      </c>
      <c r="AC12" s="48">
        <v>0.997</v>
      </c>
      <c r="AD12" s="48">
        <v>8</v>
      </c>
      <c r="AE12" s="57">
        <v>0</v>
      </c>
    </row>
    <row r="13" spans="1:32" s="48" customFormat="1" ht="57" x14ac:dyDescent="0.45">
      <c r="A13" s="48" t="s">
        <v>278</v>
      </c>
      <c r="B13" s="48" t="s">
        <v>237</v>
      </c>
      <c r="C13" s="48" t="s">
        <v>226</v>
      </c>
      <c r="D13" s="48" t="s">
        <v>230</v>
      </c>
      <c r="E13" s="56" t="s">
        <v>231</v>
      </c>
      <c r="F13" s="48" t="s">
        <v>87</v>
      </c>
      <c r="G13" s="48" t="s">
        <v>96</v>
      </c>
      <c r="H13" s="48">
        <v>5</v>
      </c>
      <c r="I13" s="48">
        <v>7</v>
      </c>
      <c r="J13" s="48" t="s">
        <v>226</v>
      </c>
      <c r="K13" s="48" t="s">
        <v>226</v>
      </c>
      <c r="L13" s="48" t="s">
        <v>255</v>
      </c>
      <c r="M13" s="48" t="s">
        <v>120</v>
      </c>
      <c r="N13" s="48" t="s">
        <v>281</v>
      </c>
      <c r="O13" s="48" t="s">
        <v>267</v>
      </c>
      <c r="P13" s="48">
        <v>175</v>
      </c>
      <c r="Q13" s="48">
        <v>44</v>
      </c>
      <c r="R13" s="48">
        <v>44</v>
      </c>
      <c r="S13" s="48">
        <v>34</v>
      </c>
      <c r="T13" s="48" t="s">
        <v>333</v>
      </c>
      <c r="U13" s="48" t="s">
        <v>333</v>
      </c>
      <c r="V13" s="48">
        <v>10500</v>
      </c>
      <c r="W13" s="48" t="s">
        <v>339</v>
      </c>
      <c r="X13" s="48" t="s">
        <v>343</v>
      </c>
      <c r="Y13" s="48" t="s">
        <v>343</v>
      </c>
      <c r="Z13" s="48">
        <v>-26</v>
      </c>
      <c r="AA13" s="48">
        <v>205</v>
      </c>
      <c r="AB13" s="48">
        <v>10250</v>
      </c>
      <c r="AC13" s="48">
        <v>0.997</v>
      </c>
      <c r="AD13" s="48">
        <v>2</v>
      </c>
      <c r="AE13" s="57">
        <v>0</v>
      </c>
    </row>
    <row r="14" spans="1:32" s="48" customFormat="1" ht="57" x14ac:dyDescent="0.45">
      <c r="A14" s="48" t="s">
        <v>279</v>
      </c>
      <c r="B14" s="48" t="s">
        <v>335</v>
      </c>
      <c r="C14" s="48" t="s">
        <v>226</v>
      </c>
      <c r="D14" s="48" t="s">
        <v>230</v>
      </c>
      <c r="E14" s="56" t="s">
        <v>231</v>
      </c>
      <c r="F14" s="48" t="s">
        <v>87</v>
      </c>
      <c r="G14" s="48" t="s">
        <v>96</v>
      </c>
      <c r="H14" s="48">
        <v>5</v>
      </c>
      <c r="I14" s="48">
        <v>7</v>
      </c>
      <c r="J14" s="48" t="s">
        <v>226</v>
      </c>
      <c r="K14" s="48" t="s">
        <v>226</v>
      </c>
      <c r="L14" s="48" t="s">
        <v>256</v>
      </c>
      <c r="M14" s="48" t="s">
        <v>120</v>
      </c>
      <c r="N14" s="48" t="s">
        <v>282</v>
      </c>
      <c r="O14" s="48" t="s">
        <v>267</v>
      </c>
      <c r="P14" s="48">
        <f>17+5</f>
        <v>22</v>
      </c>
      <c r="Q14" s="48">
        <v>38</v>
      </c>
      <c r="R14" s="48">
        <v>42</v>
      </c>
      <c r="S14" s="48">
        <v>13</v>
      </c>
      <c r="T14" s="48" t="s">
        <v>334</v>
      </c>
      <c r="U14" s="48">
        <v>1600</v>
      </c>
      <c r="V14" s="48">
        <v>2337</v>
      </c>
      <c r="W14" s="48" t="s">
        <v>339</v>
      </c>
      <c r="X14" s="48" t="s">
        <v>343</v>
      </c>
      <c r="Y14" s="48" t="s">
        <v>343</v>
      </c>
      <c r="Z14" s="48">
        <v>-26</v>
      </c>
      <c r="AA14" s="48">
        <v>205</v>
      </c>
      <c r="AB14" s="48">
        <v>2500</v>
      </c>
      <c r="AC14" s="48">
        <v>0.997</v>
      </c>
      <c r="AD14" s="48">
        <v>2</v>
      </c>
      <c r="AE14" s="57">
        <v>0</v>
      </c>
    </row>
    <row r="15" spans="1:32" s="48" customFormat="1" ht="42.75" x14ac:dyDescent="0.45">
      <c r="A15" s="48" t="s">
        <v>280</v>
      </c>
      <c r="B15" s="48" t="s">
        <v>234</v>
      </c>
      <c r="C15" s="48" t="s">
        <v>226</v>
      </c>
      <c r="D15" s="48" t="s">
        <v>230</v>
      </c>
      <c r="E15" s="56" t="s">
        <v>231</v>
      </c>
      <c r="F15" s="48" t="s">
        <v>87</v>
      </c>
      <c r="G15" s="48" t="s">
        <v>42</v>
      </c>
      <c r="H15" s="48">
        <v>5</v>
      </c>
      <c r="I15" s="48">
        <v>7</v>
      </c>
      <c r="J15" s="48" t="s">
        <v>226</v>
      </c>
      <c r="K15" s="48" t="s">
        <v>226</v>
      </c>
      <c r="L15" s="48" t="s">
        <v>252</v>
      </c>
      <c r="M15" s="48" t="s">
        <v>120</v>
      </c>
      <c r="N15" s="48" t="s">
        <v>251</v>
      </c>
      <c r="O15" s="48" t="s">
        <v>264</v>
      </c>
      <c r="P15" s="48">
        <v>90</v>
      </c>
      <c r="Q15" s="48">
        <v>26</v>
      </c>
      <c r="R15" s="48">
        <v>26</v>
      </c>
      <c r="S15" s="48">
        <v>30</v>
      </c>
      <c r="T15" s="48" t="s">
        <v>333</v>
      </c>
      <c r="U15" s="48" t="s">
        <v>333</v>
      </c>
      <c r="V15" s="48">
        <v>8300</v>
      </c>
      <c r="W15" s="48" t="s">
        <v>339</v>
      </c>
      <c r="X15" s="48" t="s">
        <v>343</v>
      </c>
      <c r="Y15" s="48" t="s">
        <v>343</v>
      </c>
      <c r="Z15" s="48">
        <v>-10</v>
      </c>
      <c r="AA15" s="48">
        <v>90</v>
      </c>
      <c r="AB15" s="48">
        <v>10000</v>
      </c>
      <c r="AC15" s="48">
        <v>0.997</v>
      </c>
      <c r="AD15" s="48">
        <v>4</v>
      </c>
      <c r="AE15" s="57">
        <v>0</v>
      </c>
    </row>
    <row r="16" spans="1:32" ht="42.75" x14ac:dyDescent="0.45">
      <c r="A16" s="1" t="s">
        <v>277</v>
      </c>
      <c r="B16" s="1" t="s">
        <v>238</v>
      </c>
      <c r="C16" s="48" t="s">
        <v>226</v>
      </c>
      <c r="D16" s="48" t="s">
        <v>230</v>
      </c>
      <c r="E16" s="56" t="s">
        <v>231</v>
      </c>
      <c r="F16" s="48" t="s">
        <v>90</v>
      </c>
      <c r="G16" s="48" t="s">
        <v>49</v>
      </c>
      <c r="H16" s="48">
        <v>5</v>
      </c>
      <c r="I16" s="48">
        <v>7</v>
      </c>
      <c r="J16" s="48" t="s">
        <v>226</v>
      </c>
      <c r="K16" s="48" t="s">
        <v>226</v>
      </c>
      <c r="L16" s="1" t="s">
        <v>258</v>
      </c>
      <c r="M16" s="48" t="s">
        <v>120</v>
      </c>
      <c r="N16" s="48" t="s">
        <v>243</v>
      </c>
      <c r="O16" s="48" t="s">
        <v>264</v>
      </c>
      <c r="P16" s="1">
        <v>150</v>
      </c>
      <c r="Q16" s="1">
        <v>39</v>
      </c>
      <c r="R16" s="1">
        <v>45</v>
      </c>
      <c r="S16" s="1">
        <v>42</v>
      </c>
      <c r="T16" s="48" t="s">
        <v>333</v>
      </c>
      <c r="U16" s="48" t="s">
        <v>333</v>
      </c>
      <c r="V16" s="1">
        <v>13600</v>
      </c>
      <c r="W16" s="48" t="s">
        <v>339</v>
      </c>
      <c r="X16" s="48" t="s">
        <v>343</v>
      </c>
      <c r="Y16" s="48" t="s">
        <v>343</v>
      </c>
      <c r="Z16" s="57">
        <v>-15</v>
      </c>
      <c r="AA16" s="57">
        <v>40</v>
      </c>
      <c r="AB16" s="48">
        <v>15000</v>
      </c>
      <c r="AC16" s="1">
        <v>0.99985999999999997</v>
      </c>
      <c r="AD16" s="1">
        <v>0</v>
      </c>
      <c r="AE16" s="57">
        <v>0</v>
      </c>
      <c r="AF16" s="48"/>
    </row>
    <row r="17" spans="1:32" ht="42.75" x14ac:dyDescent="0.45">
      <c r="A17" s="48" t="s">
        <v>283</v>
      </c>
      <c r="B17" s="48" t="s">
        <v>232</v>
      </c>
      <c r="C17" s="48" t="s">
        <v>226</v>
      </c>
      <c r="D17" s="48" t="s">
        <v>230</v>
      </c>
      <c r="E17" s="56" t="s">
        <v>231</v>
      </c>
      <c r="F17" s="48" t="s">
        <v>87</v>
      </c>
      <c r="G17" s="48" t="s">
        <v>45</v>
      </c>
      <c r="H17" s="48">
        <v>5</v>
      </c>
      <c r="I17" s="48">
        <v>7</v>
      </c>
      <c r="J17" s="48" t="s">
        <v>226</v>
      </c>
      <c r="K17" s="48" t="s">
        <v>226</v>
      </c>
      <c r="L17" s="48" t="s">
        <v>253</v>
      </c>
      <c r="M17" s="48" t="s">
        <v>120</v>
      </c>
      <c r="N17" s="48" t="s">
        <v>286</v>
      </c>
      <c r="O17" s="48" t="s">
        <v>264</v>
      </c>
      <c r="P17" s="57">
        <v>44</v>
      </c>
      <c r="Q17" s="1">
        <v>13</v>
      </c>
      <c r="R17" s="1">
        <v>13</v>
      </c>
      <c r="S17" s="1">
        <v>121</v>
      </c>
      <c r="T17" s="48" t="s">
        <v>333</v>
      </c>
      <c r="U17" s="48" t="s">
        <v>333</v>
      </c>
      <c r="V17" s="1">
        <v>2500</v>
      </c>
      <c r="W17" s="48" t="s">
        <v>339</v>
      </c>
      <c r="X17" s="48" t="s">
        <v>343</v>
      </c>
      <c r="Y17" s="48" t="s">
        <v>343</v>
      </c>
      <c r="Z17" s="1">
        <v>-10</v>
      </c>
      <c r="AA17" s="1">
        <v>165</v>
      </c>
      <c r="AB17" s="48">
        <v>2600</v>
      </c>
      <c r="AC17" s="1">
        <v>0.997</v>
      </c>
      <c r="AD17" s="1">
        <v>8</v>
      </c>
      <c r="AE17" s="57">
        <v>0</v>
      </c>
      <c r="AF17" s="48"/>
    </row>
    <row r="18" spans="1:32" s="48" customFormat="1" ht="42.75" x14ac:dyDescent="0.45">
      <c r="A18" s="48" t="s">
        <v>284</v>
      </c>
      <c r="B18" s="48" t="s">
        <v>233</v>
      </c>
      <c r="C18" s="48" t="s">
        <v>226</v>
      </c>
      <c r="D18" s="48" t="s">
        <v>230</v>
      </c>
      <c r="E18" s="56" t="s">
        <v>231</v>
      </c>
      <c r="F18" s="48" t="s">
        <v>87</v>
      </c>
      <c r="G18" s="48" t="s">
        <v>46</v>
      </c>
      <c r="H18" s="48">
        <v>5</v>
      </c>
      <c r="I18" s="48">
        <v>7</v>
      </c>
      <c r="J18" s="48" t="s">
        <v>226</v>
      </c>
      <c r="K18" s="48" t="s">
        <v>226</v>
      </c>
      <c r="L18" s="48" t="s">
        <v>285</v>
      </c>
      <c r="M18" s="48" t="s">
        <v>120</v>
      </c>
      <c r="N18" s="48" t="s">
        <v>287</v>
      </c>
      <c r="O18" s="48" t="s">
        <v>264</v>
      </c>
      <c r="P18" s="57">
        <v>54</v>
      </c>
      <c r="Q18" s="48">
        <v>82</v>
      </c>
      <c r="R18" s="48">
        <v>23</v>
      </c>
      <c r="S18" s="48">
        <v>23</v>
      </c>
      <c r="T18" s="48" t="s">
        <v>333</v>
      </c>
      <c r="U18" s="48" t="s">
        <v>333</v>
      </c>
      <c r="V18" s="48">
        <v>2700</v>
      </c>
      <c r="W18" s="48" t="s">
        <v>339</v>
      </c>
      <c r="X18" s="48" t="s">
        <v>343</v>
      </c>
      <c r="Y18" s="48" t="s">
        <v>343</v>
      </c>
      <c r="Z18" s="48">
        <v>-17</v>
      </c>
      <c r="AA18" s="48">
        <v>176</v>
      </c>
      <c r="AB18" s="48">
        <v>2800</v>
      </c>
      <c r="AC18" s="48">
        <v>0.997</v>
      </c>
      <c r="AD18" s="48">
        <v>8</v>
      </c>
      <c r="AE18" s="57">
        <v>0</v>
      </c>
    </row>
    <row r="19" spans="1:32" ht="42.75" x14ac:dyDescent="0.45">
      <c r="A19" s="1" t="s">
        <v>99</v>
      </c>
      <c r="B19" s="1" t="s">
        <v>238</v>
      </c>
      <c r="C19" s="48" t="s">
        <v>226</v>
      </c>
      <c r="D19" s="48" t="s">
        <v>230</v>
      </c>
      <c r="E19" s="56" t="s">
        <v>231</v>
      </c>
      <c r="F19" s="48" t="s">
        <v>90</v>
      </c>
      <c r="G19" s="48" t="s">
        <v>99</v>
      </c>
      <c r="H19" s="48">
        <v>5</v>
      </c>
      <c r="I19" s="48">
        <v>7</v>
      </c>
      <c r="J19" s="48" t="s">
        <v>226</v>
      </c>
      <c r="K19" s="48" t="s">
        <v>226</v>
      </c>
      <c r="L19" s="1" t="s">
        <v>313</v>
      </c>
      <c r="M19" s="48" t="s">
        <v>120</v>
      </c>
      <c r="N19" s="1" t="s">
        <v>259</v>
      </c>
      <c r="O19" s="48" t="s">
        <v>264</v>
      </c>
      <c r="P19" s="57">
        <v>60</v>
      </c>
      <c r="Q19" s="1">
        <v>61</v>
      </c>
      <c r="R19" s="1">
        <v>98</v>
      </c>
      <c r="S19" s="1">
        <v>35</v>
      </c>
      <c r="T19" s="48" t="s">
        <v>333</v>
      </c>
      <c r="U19" s="48" t="s">
        <v>333</v>
      </c>
      <c r="V19" s="57">
        <v>30000</v>
      </c>
      <c r="W19" s="57" t="s">
        <v>339</v>
      </c>
      <c r="X19" s="57" t="s">
        <v>343</v>
      </c>
      <c r="Y19" s="57" t="s">
        <v>343</v>
      </c>
      <c r="Z19" s="57">
        <v>-10</v>
      </c>
      <c r="AA19" s="57">
        <v>40</v>
      </c>
      <c r="AB19" s="57">
        <v>30000</v>
      </c>
      <c r="AC19" s="57">
        <v>0.99999000000000005</v>
      </c>
      <c r="AD19" s="57">
        <v>0</v>
      </c>
      <c r="AE19" s="57">
        <v>0</v>
      </c>
      <c r="AF19" s="48"/>
    </row>
    <row r="20" spans="1:32" s="57" customFormat="1" ht="42.75" x14ac:dyDescent="0.45">
      <c r="A20" s="57" t="s">
        <v>275</v>
      </c>
      <c r="B20" s="57" t="s">
        <v>344</v>
      </c>
      <c r="C20" s="57" t="s">
        <v>226</v>
      </c>
      <c r="D20" s="57" t="s">
        <v>230</v>
      </c>
      <c r="E20" s="58" t="s">
        <v>231</v>
      </c>
      <c r="F20" s="57" t="s">
        <v>90</v>
      </c>
      <c r="G20" s="57" t="s">
        <v>99</v>
      </c>
      <c r="H20" s="57">
        <v>5</v>
      </c>
      <c r="I20" s="57">
        <v>7</v>
      </c>
      <c r="J20" s="57" t="s">
        <v>226</v>
      </c>
      <c r="K20" s="57" t="s">
        <v>226</v>
      </c>
      <c r="L20" s="57" t="s">
        <v>345</v>
      </c>
      <c r="M20" s="57" t="s">
        <v>120</v>
      </c>
      <c r="N20" s="57" t="s">
        <v>312</v>
      </c>
      <c r="O20" s="57" t="s">
        <v>264</v>
      </c>
      <c r="P20" s="57">
        <v>5.2</v>
      </c>
      <c r="Q20" s="57">
        <v>7.8</v>
      </c>
      <c r="R20" s="57">
        <v>36.9</v>
      </c>
      <c r="S20" s="57">
        <v>24</v>
      </c>
      <c r="T20" s="57" t="s">
        <v>333</v>
      </c>
      <c r="U20" s="57" t="s">
        <v>333</v>
      </c>
      <c r="V20" s="57">
        <v>875</v>
      </c>
      <c r="W20" s="57" t="s">
        <v>339</v>
      </c>
      <c r="X20" s="57" t="s">
        <v>343</v>
      </c>
      <c r="Y20" s="57" t="s">
        <v>343</v>
      </c>
      <c r="Z20" s="57">
        <v>-40</v>
      </c>
      <c r="AA20" s="57">
        <v>65</v>
      </c>
      <c r="AB20" s="57">
        <v>875</v>
      </c>
      <c r="AC20" s="57">
        <v>100</v>
      </c>
      <c r="AD20" s="57">
        <v>0</v>
      </c>
      <c r="AE20" s="57">
        <v>0</v>
      </c>
    </row>
    <row r="21" spans="1:32" s="48" customFormat="1" ht="42.75" x14ac:dyDescent="0.45">
      <c r="A21" s="48" t="s">
        <v>288</v>
      </c>
      <c r="B21" s="57" t="s">
        <v>361</v>
      </c>
      <c r="C21" s="48" t="s">
        <v>226</v>
      </c>
      <c r="D21" s="48" t="s">
        <v>230</v>
      </c>
      <c r="E21" s="56" t="s">
        <v>231</v>
      </c>
      <c r="F21" s="48" t="s">
        <v>86</v>
      </c>
      <c r="G21" s="48" t="s">
        <v>96</v>
      </c>
      <c r="H21" s="48">
        <v>5</v>
      </c>
      <c r="I21" s="48">
        <v>7</v>
      </c>
      <c r="J21" s="48" t="s">
        <v>226</v>
      </c>
      <c r="K21" s="48" t="s">
        <v>226</v>
      </c>
      <c r="L21" s="57" t="s">
        <v>362</v>
      </c>
      <c r="M21" s="48" t="s">
        <v>120</v>
      </c>
      <c r="N21" s="57" t="s">
        <v>363</v>
      </c>
      <c r="O21" s="48" t="s">
        <v>264</v>
      </c>
      <c r="P21" s="57">
        <v>8</v>
      </c>
      <c r="Q21" s="57">
        <v>10</v>
      </c>
      <c r="R21" s="57">
        <v>10</v>
      </c>
      <c r="S21" s="57">
        <v>10</v>
      </c>
      <c r="T21" s="48" t="s">
        <v>333</v>
      </c>
      <c r="U21" s="48" t="s">
        <v>333</v>
      </c>
      <c r="V21" s="57">
        <v>200</v>
      </c>
      <c r="W21" s="48" t="s">
        <v>336</v>
      </c>
      <c r="X21" s="48" t="s">
        <v>343</v>
      </c>
      <c r="Y21" s="48" t="s">
        <v>343</v>
      </c>
      <c r="Z21" s="57">
        <v>-40</v>
      </c>
      <c r="AA21" s="57">
        <v>200</v>
      </c>
      <c r="AB21" s="57">
        <v>250</v>
      </c>
      <c r="AC21" s="48">
        <v>0.99999000000000005</v>
      </c>
      <c r="AD21" s="48">
        <v>0</v>
      </c>
      <c r="AE21" s="57">
        <v>0</v>
      </c>
    </row>
    <row r="22" spans="1:32" ht="42.75" x14ac:dyDescent="0.45">
      <c r="A22" s="1" t="s">
        <v>227</v>
      </c>
      <c r="B22" s="1" t="s">
        <v>229</v>
      </c>
      <c r="C22" s="48" t="s">
        <v>226</v>
      </c>
      <c r="D22" s="48" t="s">
        <v>230</v>
      </c>
      <c r="E22" s="56" t="s">
        <v>231</v>
      </c>
      <c r="F22" s="48" t="s">
        <v>86</v>
      </c>
      <c r="G22" s="48" t="s">
        <v>34</v>
      </c>
      <c r="H22" s="48">
        <v>5</v>
      </c>
      <c r="I22" s="48">
        <v>7</v>
      </c>
      <c r="J22" s="48" t="s">
        <v>226</v>
      </c>
      <c r="K22" s="48" t="s">
        <v>226</v>
      </c>
      <c r="L22" s="1" t="s">
        <v>246</v>
      </c>
      <c r="M22" s="48" t="s">
        <v>120</v>
      </c>
      <c r="N22" s="1" t="s">
        <v>248</v>
      </c>
      <c r="O22" s="48" t="s">
        <v>264</v>
      </c>
      <c r="P22" s="57">
        <v>9</v>
      </c>
      <c r="Q22" s="1">
        <v>3</v>
      </c>
      <c r="R22" s="1">
        <v>3</v>
      </c>
      <c r="S22" s="1">
        <v>1900</v>
      </c>
      <c r="T22" s="48" t="s">
        <v>333</v>
      </c>
      <c r="U22" s="48" t="s">
        <v>333</v>
      </c>
      <c r="V22" s="57">
        <v>1075</v>
      </c>
      <c r="W22" s="48" t="s">
        <v>336</v>
      </c>
      <c r="X22" s="48" t="s">
        <v>343</v>
      </c>
      <c r="Y22" s="48" t="s">
        <v>343</v>
      </c>
      <c r="Z22" s="48">
        <v>-150</v>
      </c>
      <c r="AA22" s="48">
        <v>70</v>
      </c>
      <c r="AB22" s="57">
        <v>1200</v>
      </c>
      <c r="AC22" s="48">
        <v>0.99999000000000005</v>
      </c>
      <c r="AD22" s="1">
        <v>0</v>
      </c>
      <c r="AE22" s="57">
        <v>0</v>
      </c>
      <c r="AF22" s="48"/>
    </row>
    <row r="23" spans="1:32" ht="42.75" x14ac:dyDescent="0.45">
      <c r="A23" s="1" t="s">
        <v>52</v>
      </c>
      <c r="B23" s="57" t="s">
        <v>355</v>
      </c>
      <c r="C23" s="48" t="s">
        <v>226</v>
      </c>
      <c r="D23" s="48" t="s">
        <v>230</v>
      </c>
      <c r="E23" s="56" t="s">
        <v>231</v>
      </c>
      <c r="F23" s="48" t="s">
        <v>86</v>
      </c>
      <c r="G23" s="48" t="s">
        <v>52</v>
      </c>
      <c r="H23" s="48">
        <v>5</v>
      </c>
      <c r="I23" s="48">
        <v>7</v>
      </c>
      <c r="J23" s="48" t="s">
        <v>226</v>
      </c>
      <c r="K23" s="48" t="s">
        <v>226</v>
      </c>
      <c r="L23" s="1" t="s">
        <v>247</v>
      </c>
      <c r="M23" s="48" t="s">
        <v>120</v>
      </c>
      <c r="N23" s="1" t="s">
        <v>249</v>
      </c>
      <c r="O23" s="48" t="s">
        <v>264</v>
      </c>
      <c r="P23" s="57">
        <v>30000</v>
      </c>
      <c r="Q23" s="1">
        <v>137</v>
      </c>
      <c r="R23" s="1">
        <v>274</v>
      </c>
      <c r="S23" s="1">
        <v>335</v>
      </c>
      <c r="T23" s="57">
        <v>4000</v>
      </c>
      <c r="U23" s="57">
        <v>15500</v>
      </c>
      <c r="V23" s="57">
        <v>16500</v>
      </c>
      <c r="W23" s="48" t="s">
        <v>336</v>
      </c>
      <c r="X23" s="48" t="s">
        <v>343</v>
      </c>
      <c r="Y23" s="48" t="s">
        <v>343</v>
      </c>
      <c r="Z23" s="48">
        <v>-40</v>
      </c>
      <c r="AA23" s="48">
        <v>200</v>
      </c>
      <c r="AB23" s="57">
        <v>17500</v>
      </c>
      <c r="AC23" s="48">
        <v>0.99999000000000005</v>
      </c>
      <c r="AD23" s="1">
        <v>0</v>
      </c>
      <c r="AE23" s="57">
        <v>0</v>
      </c>
      <c r="AF23" s="48"/>
    </row>
    <row r="24" spans="1:32" ht="28.5" x14ac:dyDescent="0.45">
      <c r="A24" s="1" t="s">
        <v>303</v>
      </c>
      <c r="B24" s="57" t="s">
        <v>364</v>
      </c>
      <c r="C24" s="48" t="s">
        <v>226</v>
      </c>
      <c r="D24" s="48" t="s">
        <v>230</v>
      </c>
      <c r="E24" s="56" t="s">
        <v>231</v>
      </c>
      <c r="F24" s="48" t="s">
        <v>91</v>
      </c>
      <c r="G24" s="48" t="s">
        <v>103</v>
      </c>
      <c r="H24" s="48">
        <v>5</v>
      </c>
      <c r="I24" s="48">
        <v>7</v>
      </c>
      <c r="J24" s="48" t="s">
        <v>226</v>
      </c>
      <c r="K24" s="48" t="s">
        <v>226</v>
      </c>
      <c r="L24" s="48" t="s">
        <v>314</v>
      </c>
      <c r="M24" s="48" t="s">
        <v>120</v>
      </c>
      <c r="N24" s="48" t="s">
        <v>315</v>
      </c>
      <c r="O24" s="48" t="s">
        <v>264</v>
      </c>
      <c r="P24" s="1">
        <v>1</v>
      </c>
      <c r="Q24" s="48" t="s">
        <v>226</v>
      </c>
      <c r="R24" s="48" t="s">
        <v>226</v>
      </c>
      <c r="S24" s="48" t="s">
        <v>226</v>
      </c>
      <c r="T24" s="48" t="s">
        <v>333</v>
      </c>
      <c r="U24" s="48" t="s">
        <v>333</v>
      </c>
      <c r="V24" s="1">
        <v>4000</v>
      </c>
      <c r="W24" s="48" t="s">
        <v>338</v>
      </c>
      <c r="X24" s="48">
        <v>140</v>
      </c>
      <c r="Y24" s="48">
        <v>200</v>
      </c>
      <c r="AB24" s="48">
        <v>4200</v>
      </c>
      <c r="AC24" s="1">
        <v>0.997</v>
      </c>
      <c r="AD24" s="1">
        <v>0</v>
      </c>
      <c r="AE24" s="57">
        <v>0</v>
      </c>
      <c r="AF24" s="48"/>
    </row>
    <row r="25" spans="1:32" s="48" customFormat="1" ht="42.75" x14ac:dyDescent="0.45">
      <c r="A25" s="48" t="s">
        <v>304</v>
      </c>
      <c r="B25" s="57" t="s">
        <v>353</v>
      </c>
      <c r="C25" s="48" t="s">
        <v>226</v>
      </c>
      <c r="D25" s="48" t="s">
        <v>230</v>
      </c>
      <c r="E25" s="56" t="s">
        <v>231</v>
      </c>
      <c r="F25" s="48" t="s">
        <v>91</v>
      </c>
      <c r="G25" s="48" t="s">
        <v>82</v>
      </c>
      <c r="H25" s="48">
        <v>5</v>
      </c>
      <c r="I25" s="48">
        <v>7</v>
      </c>
      <c r="J25" s="48" t="s">
        <v>226</v>
      </c>
      <c r="K25" s="48" t="s">
        <v>226</v>
      </c>
      <c r="L25" s="48" t="s">
        <v>369</v>
      </c>
      <c r="M25" s="48" t="s">
        <v>120</v>
      </c>
      <c r="N25" s="48" t="s">
        <v>370</v>
      </c>
      <c r="O25" s="48" t="s">
        <v>264</v>
      </c>
      <c r="P25" s="48">
        <v>1</v>
      </c>
      <c r="Q25" s="48" t="s">
        <v>226</v>
      </c>
      <c r="R25" s="48" t="s">
        <v>226</v>
      </c>
      <c r="S25" s="48" t="s">
        <v>226</v>
      </c>
      <c r="T25" s="48" t="s">
        <v>333</v>
      </c>
      <c r="U25" s="48" t="s">
        <v>333</v>
      </c>
      <c r="V25" s="48">
        <v>200</v>
      </c>
      <c r="W25" s="48" t="s">
        <v>339</v>
      </c>
      <c r="X25" s="48" t="s">
        <v>343</v>
      </c>
      <c r="Y25" s="48" t="s">
        <v>343</v>
      </c>
      <c r="Z25" s="48">
        <v>2</v>
      </c>
      <c r="AA25" s="48">
        <v>80</v>
      </c>
      <c r="AB25" s="48">
        <v>250</v>
      </c>
      <c r="AC25" s="48">
        <v>0.997</v>
      </c>
      <c r="AD25" s="48">
        <v>0</v>
      </c>
      <c r="AE25" s="57">
        <v>0</v>
      </c>
    </row>
    <row r="26" spans="1:32" s="57" customFormat="1" ht="42.75" x14ac:dyDescent="0.45">
      <c r="A26" s="57" t="s">
        <v>289</v>
      </c>
      <c r="B26" s="57" t="s">
        <v>353</v>
      </c>
      <c r="C26" s="57" t="s">
        <v>226</v>
      </c>
      <c r="D26" s="57" t="s">
        <v>230</v>
      </c>
      <c r="E26" s="58" t="s">
        <v>231</v>
      </c>
      <c r="F26" s="57" t="s">
        <v>91</v>
      </c>
      <c r="G26" s="57" t="s">
        <v>103</v>
      </c>
      <c r="H26" s="57">
        <v>5</v>
      </c>
      <c r="I26" s="57">
        <v>7</v>
      </c>
      <c r="J26" s="57" t="s">
        <v>226</v>
      </c>
      <c r="K26" s="57" t="s">
        <v>226</v>
      </c>
      <c r="L26" s="57" t="s">
        <v>317</v>
      </c>
      <c r="M26" s="57" t="s">
        <v>120</v>
      </c>
      <c r="N26" s="57" t="s">
        <v>261</v>
      </c>
      <c r="O26" s="57" t="s">
        <v>264</v>
      </c>
      <c r="P26" s="57">
        <v>1</v>
      </c>
      <c r="Q26" s="57" t="s">
        <v>226</v>
      </c>
      <c r="R26" s="57" t="s">
        <v>226</v>
      </c>
      <c r="S26" s="57" t="s">
        <v>226</v>
      </c>
      <c r="T26" s="57" t="s">
        <v>333</v>
      </c>
      <c r="U26" s="57" t="s">
        <v>333</v>
      </c>
      <c r="V26" s="57">
        <v>2000</v>
      </c>
      <c r="W26" s="57" t="s">
        <v>339</v>
      </c>
      <c r="X26" s="57" t="s">
        <v>343</v>
      </c>
      <c r="Y26" s="57" t="s">
        <v>343</v>
      </c>
      <c r="Z26" s="57">
        <v>2</v>
      </c>
      <c r="AA26" s="57">
        <v>80</v>
      </c>
      <c r="AB26" s="57">
        <v>2050</v>
      </c>
      <c r="AC26" s="57">
        <v>0.997</v>
      </c>
      <c r="AD26" s="57">
        <v>0</v>
      </c>
      <c r="AE26" s="57">
        <v>0</v>
      </c>
    </row>
    <row r="27" spans="1:32" s="48" customFormat="1" ht="42.75" x14ac:dyDescent="0.45">
      <c r="A27" s="48" t="s">
        <v>290</v>
      </c>
      <c r="B27" s="57" t="s">
        <v>318</v>
      </c>
      <c r="C27" s="48" t="s">
        <v>226</v>
      </c>
      <c r="D27" s="48" t="s">
        <v>230</v>
      </c>
      <c r="E27" s="56" t="s">
        <v>231</v>
      </c>
      <c r="F27" s="48" t="s">
        <v>91</v>
      </c>
      <c r="G27" s="48" t="s">
        <v>103</v>
      </c>
      <c r="H27" s="48">
        <v>5</v>
      </c>
      <c r="I27" s="48">
        <v>7</v>
      </c>
      <c r="J27" s="48" t="s">
        <v>226</v>
      </c>
      <c r="K27" s="48" t="s">
        <v>226</v>
      </c>
      <c r="L27" s="48" t="s">
        <v>316</v>
      </c>
      <c r="M27" s="48" t="s">
        <v>120</v>
      </c>
      <c r="N27" s="48" t="s">
        <v>261</v>
      </c>
      <c r="O27" s="48" t="s">
        <v>264</v>
      </c>
      <c r="P27" s="48">
        <v>1</v>
      </c>
      <c r="Q27" s="48" t="s">
        <v>226</v>
      </c>
      <c r="R27" s="48" t="s">
        <v>226</v>
      </c>
      <c r="S27" s="48" t="s">
        <v>226</v>
      </c>
      <c r="T27" s="48" t="s">
        <v>333</v>
      </c>
      <c r="U27" s="48" t="s">
        <v>333</v>
      </c>
      <c r="V27" s="48">
        <v>600</v>
      </c>
      <c r="W27" s="48" t="s">
        <v>339</v>
      </c>
      <c r="X27" s="48" t="s">
        <v>343</v>
      </c>
      <c r="Y27" s="48" t="s">
        <v>343</v>
      </c>
      <c r="Z27" s="48">
        <v>2</v>
      </c>
      <c r="AA27" s="48">
        <v>80</v>
      </c>
      <c r="AB27" s="48">
        <v>650</v>
      </c>
      <c r="AC27" s="48">
        <v>0.997</v>
      </c>
      <c r="AD27" s="48">
        <v>0</v>
      </c>
      <c r="AE27" s="57">
        <v>0</v>
      </c>
    </row>
    <row r="28" spans="1:32" s="57" customFormat="1" ht="57" x14ac:dyDescent="0.45">
      <c r="A28" s="57" t="s">
        <v>291</v>
      </c>
      <c r="B28" s="57" t="s">
        <v>347</v>
      </c>
      <c r="C28" s="57" t="s">
        <v>226</v>
      </c>
      <c r="D28" s="57" t="s">
        <v>230</v>
      </c>
      <c r="E28" s="58" t="s">
        <v>231</v>
      </c>
      <c r="F28" s="57" t="s">
        <v>91</v>
      </c>
      <c r="G28" s="57" t="s">
        <v>106</v>
      </c>
      <c r="H28" s="57">
        <v>5</v>
      </c>
      <c r="I28" s="57">
        <v>7</v>
      </c>
      <c r="J28" s="57" t="s">
        <v>226</v>
      </c>
      <c r="K28" s="57" t="s">
        <v>226</v>
      </c>
      <c r="L28" s="57" t="s">
        <v>346</v>
      </c>
      <c r="M28" s="57" t="s">
        <v>120</v>
      </c>
      <c r="N28" s="57" t="s">
        <v>262</v>
      </c>
      <c r="O28" s="57" t="s">
        <v>264</v>
      </c>
      <c r="P28" s="57">
        <v>0.5</v>
      </c>
      <c r="Q28" s="57">
        <v>3.4</v>
      </c>
      <c r="R28" s="57">
        <v>9.4</v>
      </c>
      <c r="S28" s="57">
        <v>11.9</v>
      </c>
      <c r="T28" s="57" t="s">
        <v>333</v>
      </c>
      <c r="U28" s="57" t="s">
        <v>333</v>
      </c>
      <c r="V28" s="57">
        <v>400</v>
      </c>
      <c r="W28" s="48" t="s">
        <v>339</v>
      </c>
      <c r="X28" s="48" t="s">
        <v>343</v>
      </c>
      <c r="Y28" s="48" t="s">
        <v>343</v>
      </c>
      <c r="Z28" s="57">
        <v>-40</v>
      </c>
      <c r="AA28" s="57">
        <v>70</v>
      </c>
      <c r="AB28" s="59">
        <v>500</v>
      </c>
      <c r="AC28" s="57">
        <v>0.97</v>
      </c>
      <c r="AD28" s="57">
        <v>0</v>
      </c>
      <c r="AE28" s="57">
        <v>0</v>
      </c>
    </row>
    <row r="29" spans="1:32" ht="57" x14ac:dyDescent="0.45">
      <c r="A29" s="1" t="s">
        <v>105</v>
      </c>
      <c r="B29" s="48" t="s">
        <v>305</v>
      </c>
      <c r="C29" s="48" t="s">
        <v>226</v>
      </c>
      <c r="D29" s="48" t="s">
        <v>230</v>
      </c>
      <c r="E29" s="56" t="s">
        <v>231</v>
      </c>
      <c r="F29" s="48" t="s">
        <v>105</v>
      </c>
      <c r="G29" s="48" t="s">
        <v>107</v>
      </c>
      <c r="H29" s="48">
        <v>5</v>
      </c>
      <c r="I29" s="48">
        <v>7</v>
      </c>
      <c r="J29" s="48" t="s">
        <v>226</v>
      </c>
      <c r="K29" s="48" t="s">
        <v>226</v>
      </c>
      <c r="L29" s="48" t="s">
        <v>319</v>
      </c>
      <c r="M29" s="48" t="s">
        <v>120</v>
      </c>
      <c r="N29" s="48" t="s">
        <v>263</v>
      </c>
      <c r="O29" s="48" t="s">
        <v>269</v>
      </c>
      <c r="P29" s="1">
        <v>2</v>
      </c>
      <c r="Q29" s="1">
        <v>11</v>
      </c>
      <c r="R29" s="1">
        <v>9</v>
      </c>
      <c r="S29" s="1">
        <v>33</v>
      </c>
      <c r="T29" s="48" t="s">
        <v>333</v>
      </c>
      <c r="U29" s="48" t="s">
        <v>333</v>
      </c>
      <c r="V29" s="1">
        <v>3700</v>
      </c>
      <c r="W29" s="48" t="s">
        <v>339</v>
      </c>
      <c r="X29" s="48" t="s">
        <v>343</v>
      </c>
      <c r="Y29" s="48" t="s">
        <v>343</v>
      </c>
      <c r="Z29" s="1">
        <v>-20</v>
      </c>
      <c r="AA29" s="1">
        <v>55</v>
      </c>
      <c r="AB29" s="48">
        <v>4000</v>
      </c>
      <c r="AC29" s="48">
        <v>0.997</v>
      </c>
      <c r="AD29" s="1">
        <v>0</v>
      </c>
      <c r="AE29" s="57">
        <v>0</v>
      </c>
      <c r="AF29" s="48"/>
    </row>
    <row r="30" spans="1:32" s="48" customFormat="1" ht="57" x14ac:dyDescent="0.45">
      <c r="A30" s="48" t="s">
        <v>292</v>
      </c>
      <c r="B30" s="48" t="s">
        <v>306</v>
      </c>
      <c r="C30" s="48" t="s">
        <v>226</v>
      </c>
      <c r="D30" s="48" t="s">
        <v>230</v>
      </c>
      <c r="E30" s="56" t="s">
        <v>231</v>
      </c>
      <c r="F30" s="48" t="s">
        <v>105</v>
      </c>
      <c r="G30" s="48" t="s">
        <v>107</v>
      </c>
      <c r="H30" s="48">
        <v>5</v>
      </c>
      <c r="I30" s="48">
        <v>7</v>
      </c>
      <c r="J30" s="48" t="s">
        <v>226</v>
      </c>
      <c r="K30" s="48" t="s">
        <v>226</v>
      </c>
      <c r="L30" s="48" t="s">
        <v>320</v>
      </c>
      <c r="M30" s="48" t="s">
        <v>120</v>
      </c>
      <c r="N30" s="48" t="s">
        <v>331</v>
      </c>
      <c r="O30" s="48" t="s">
        <v>269</v>
      </c>
      <c r="P30" s="48">
        <v>1</v>
      </c>
      <c r="Q30" s="48">
        <v>10</v>
      </c>
      <c r="R30" s="48">
        <v>7</v>
      </c>
      <c r="S30" s="48">
        <v>20</v>
      </c>
      <c r="T30" s="48" t="s">
        <v>333</v>
      </c>
      <c r="U30" s="48" t="s">
        <v>333</v>
      </c>
      <c r="V30" s="48">
        <v>2300</v>
      </c>
      <c r="W30" s="48" t="s">
        <v>339</v>
      </c>
      <c r="X30" s="48" t="s">
        <v>343</v>
      </c>
      <c r="Y30" s="48" t="s">
        <v>343</v>
      </c>
      <c r="Z30" s="48">
        <v>0</v>
      </c>
      <c r="AA30" s="48">
        <v>55</v>
      </c>
      <c r="AB30" s="48">
        <v>2700</v>
      </c>
      <c r="AC30" s="48">
        <v>0.999</v>
      </c>
      <c r="AD30" s="48">
        <v>0</v>
      </c>
      <c r="AE30" s="57">
        <v>0</v>
      </c>
    </row>
    <row r="31" spans="1:32" s="57" customFormat="1" ht="42.75" x14ac:dyDescent="0.45">
      <c r="A31" s="57" t="s">
        <v>293</v>
      </c>
      <c r="B31" s="57" t="s">
        <v>236</v>
      </c>
      <c r="C31" s="57" t="s">
        <v>226</v>
      </c>
      <c r="D31" s="57" t="s">
        <v>230</v>
      </c>
      <c r="E31" s="58" t="s">
        <v>231</v>
      </c>
      <c r="F31" s="57" t="s">
        <v>90</v>
      </c>
      <c r="G31" s="57" t="s">
        <v>96</v>
      </c>
      <c r="H31" s="57">
        <v>5</v>
      </c>
      <c r="I31" s="57">
        <v>7</v>
      </c>
      <c r="J31" s="57" t="s">
        <v>226</v>
      </c>
      <c r="K31" s="57" t="s">
        <v>226</v>
      </c>
      <c r="L31" s="57" t="s">
        <v>322</v>
      </c>
      <c r="M31" s="57" t="s">
        <v>120</v>
      </c>
      <c r="N31" s="57" t="s">
        <v>323</v>
      </c>
      <c r="O31" s="57" t="s">
        <v>264</v>
      </c>
      <c r="P31" s="57">
        <v>5</v>
      </c>
      <c r="Q31" s="57">
        <v>71</v>
      </c>
      <c r="R31" s="57">
        <v>108</v>
      </c>
      <c r="S31" s="57">
        <v>45</v>
      </c>
      <c r="T31" s="57">
        <v>500</v>
      </c>
      <c r="U31" s="57">
        <v>250</v>
      </c>
      <c r="V31" s="57">
        <v>750</v>
      </c>
      <c r="W31" s="57" t="s">
        <v>339</v>
      </c>
      <c r="X31" s="57" t="s">
        <v>343</v>
      </c>
      <c r="Y31" s="57" t="s">
        <v>343</v>
      </c>
      <c r="Z31" s="57">
        <v>-40</v>
      </c>
      <c r="AA31" s="57">
        <v>200</v>
      </c>
      <c r="AB31" s="57">
        <v>750</v>
      </c>
      <c r="AC31" s="57">
        <v>0.99999000000000005</v>
      </c>
      <c r="AD31" s="57">
        <v>0</v>
      </c>
      <c r="AE31" s="57">
        <v>0</v>
      </c>
    </row>
    <row r="32" spans="1:32" s="57" customFormat="1" ht="42.75" x14ac:dyDescent="0.45">
      <c r="A32" s="57" t="s">
        <v>294</v>
      </c>
      <c r="B32" s="57" t="s">
        <v>238</v>
      </c>
      <c r="C32" s="57" t="s">
        <v>226</v>
      </c>
      <c r="D32" s="57" t="s">
        <v>230</v>
      </c>
      <c r="E32" s="58" t="s">
        <v>231</v>
      </c>
      <c r="F32" s="57" t="s">
        <v>90</v>
      </c>
      <c r="G32" s="57" t="s">
        <v>96</v>
      </c>
      <c r="H32" s="57">
        <v>5</v>
      </c>
      <c r="I32" s="57">
        <v>7</v>
      </c>
      <c r="J32" s="57" t="s">
        <v>226</v>
      </c>
      <c r="K32" s="57" t="s">
        <v>226</v>
      </c>
      <c r="L32" s="57" t="s">
        <v>348</v>
      </c>
      <c r="M32" s="57" t="s">
        <v>120</v>
      </c>
      <c r="N32" s="57" t="s">
        <v>349</v>
      </c>
      <c r="O32" s="57" t="s">
        <v>264</v>
      </c>
      <c r="P32" s="57">
        <v>4</v>
      </c>
      <c r="Q32" s="57">
        <v>24</v>
      </c>
      <c r="R32" s="57">
        <v>20</v>
      </c>
      <c r="S32" s="57">
        <v>16</v>
      </c>
      <c r="T32" s="57" t="s">
        <v>333</v>
      </c>
      <c r="U32" s="57" t="s">
        <v>333</v>
      </c>
      <c r="V32" s="57">
        <v>300</v>
      </c>
      <c r="W32" s="57" t="s">
        <v>339</v>
      </c>
      <c r="X32" s="57" t="s">
        <v>343</v>
      </c>
      <c r="Y32" s="57" t="s">
        <v>343</v>
      </c>
      <c r="Z32" s="57">
        <v>0</v>
      </c>
      <c r="AA32" s="57">
        <v>45</v>
      </c>
      <c r="AB32" s="57">
        <v>325</v>
      </c>
      <c r="AC32" s="57">
        <v>0.99999000000000005</v>
      </c>
      <c r="AD32" s="57">
        <v>0</v>
      </c>
      <c r="AE32" s="57">
        <v>0</v>
      </c>
    </row>
    <row r="33" spans="1:32" s="57" customFormat="1" ht="42.75" x14ac:dyDescent="0.45">
      <c r="A33" s="57" t="s">
        <v>295</v>
      </c>
      <c r="B33" s="57" t="s">
        <v>351</v>
      </c>
      <c r="C33" s="57" t="s">
        <v>226</v>
      </c>
      <c r="D33" s="57" t="s">
        <v>230</v>
      </c>
      <c r="E33" s="58" t="s">
        <v>231</v>
      </c>
      <c r="F33" s="57" t="s">
        <v>90</v>
      </c>
      <c r="G33" s="57" t="s">
        <v>96</v>
      </c>
      <c r="H33" s="57">
        <v>5</v>
      </c>
      <c r="I33" s="57">
        <v>7</v>
      </c>
      <c r="J33" s="57" t="s">
        <v>226</v>
      </c>
      <c r="K33" s="57" t="s">
        <v>226</v>
      </c>
      <c r="L33" s="57" t="s">
        <v>352</v>
      </c>
      <c r="M33" s="57" t="s">
        <v>120</v>
      </c>
      <c r="N33" s="57" t="s">
        <v>326</v>
      </c>
      <c r="O33" s="57" t="s">
        <v>264</v>
      </c>
      <c r="P33" s="57">
        <v>16</v>
      </c>
      <c r="Q33" s="57">
        <v>39.5</v>
      </c>
      <c r="R33" s="57">
        <v>11</v>
      </c>
      <c r="S33" s="57">
        <v>28.6</v>
      </c>
      <c r="T33" s="57" t="s">
        <v>333</v>
      </c>
      <c r="U33" s="57" t="s">
        <v>333</v>
      </c>
      <c r="V33" s="57">
        <v>500</v>
      </c>
      <c r="W33" s="57" t="s">
        <v>339</v>
      </c>
      <c r="X33" s="57" t="s">
        <v>343</v>
      </c>
      <c r="Y33" s="57" t="s">
        <v>343</v>
      </c>
      <c r="Z33" s="57">
        <v>5</v>
      </c>
      <c r="AA33" s="57">
        <v>45</v>
      </c>
      <c r="AB33" s="57">
        <v>600</v>
      </c>
      <c r="AC33" s="48">
        <v>0.997</v>
      </c>
      <c r="AD33" s="57">
        <v>4</v>
      </c>
      <c r="AE33" s="57">
        <v>0</v>
      </c>
    </row>
    <row r="34" spans="1:32" s="57" customFormat="1" ht="42.75" x14ac:dyDescent="0.45">
      <c r="A34" s="57" t="s">
        <v>321</v>
      </c>
      <c r="B34" s="57" t="s">
        <v>238</v>
      </c>
      <c r="C34" s="57" t="s">
        <v>226</v>
      </c>
      <c r="D34" s="57" t="s">
        <v>230</v>
      </c>
      <c r="E34" s="58" t="s">
        <v>231</v>
      </c>
      <c r="F34" s="57" t="s">
        <v>90</v>
      </c>
      <c r="G34" s="57" t="s">
        <v>96</v>
      </c>
      <c r="H34" s="57">
        <v>5</v>
      </c>
      <c r="I34" s="57">
        <v>7</v>
      </c>
      <c r="J34" s="57" t="s">
        <v>226</v>
      </c>
      <c r="K34" s="57" t="s">
        <v>226</v>
      </c>
      <c r="L34" s="57" t="s">
        <v>348</v>
      </c>
      <c r="M34" s="57" t="s">
        <v>120</v>
      </c>
      <c r="N34" s="57" t="s">
        <v>350</v>
      </c>
      <c r="O34" s="57" t="s">
        <v>264</v>
      </c>
      <c r="P34" s="57">
        <v>4</v>
      </c>
      <c r="Q34" s="57">
        <v>24</v>
      </c>
      <c r="R34" s="57">
        <v>20</v>
      </c>
      <c r="S34" s="57">
        <v>16</v>
      </c>
      <c r="T34" s="57" t="s">
        <v>333</v>
      </c>
      <c r="U34" s="57" t="s">
        <v>333</v>
      </c>
      <c r="V34" s="57">
        <v>300</v>
      </c>
      <c r="W34" s="57" t="s">
        <v>339</v>
      </c>
      <c r="X34" s="57" t="s">
        <v>343</v>
      </c>
      <c r="Y34" s="57" t="s">
        <v>343</v>
      </c>
      <c r="Z34" s="57">
        <v>0</v>
      </c>
      <c r="AA34" s="57">
        <v>45</v>
      </c>
      <c r="AB34" s="57">
        <v>325</v>
      </c>
      <c r="AC34" s="57">
        <v>0.99999000000000005</v>
      </c>
      <c r="AD34" s="57">
        <v>0</v>
      </c>
      <c r="AE34" s="57">
        <v>0</v>
      </c>
    </row>
    <row r="35" spans="1:32" s="48" customFormat="1" ht="42.75" x14ac:dyDescent="0.45">
      <c r="A35" s="48" t="s">
        <v>296</v>
      </c>
      <c r="B35" s="57" t="s">
        <v>367</v>
      </c>
      <c r="C35" s="48" t="s">
        <v>226</v>
      </c>
      <c r="D35" s="48" t="s">
        <v>230</v>
      </c>
      <c r="E35" s="56" t="s">
        <v>231</v>
      </c>
      <c r="F35" s="48" t="s">
        <v>86</v>
      </c>
      <c r="G35" s="48" t="s">
        <v>96</v>
      </c>
      <c r="H35" s="48">
        <v>5</v>
      </c>
      <c r="I35" s="48">
        <v>7</v>
      </c>
      <c r="J35" s="48" t="s">
        <v>226</v>
      </c>
      <c r="K35" s="48" t="s">
        <v>226</v>
      </c>
      <c r="L35" s="48" t="s">
        <v>366</v>
      </c>
      <c r="M35" s="48" t="s">
        <v>120</v>
      </c>
      <c r="N35" s="48" t="s">
        <v>365</v>
      </c>
      <c r="O35" s="48" t="s">
        <v>264</v>
      </c>
      <c r="P35" s="57">
        <v>0.5</v>
      </c>
      <c r="Q35" s="57" t="s">
        <v>226</v>
      </c>
      <c r="R35" s="57" t="s">
        <v>226</v>
      </c>
      <c r="S35" s="57" t="s">
        <v>226</v>
      </c>
      <c r="T35" s="48" t="s">
        <v>333</v>
      </c>
      <c r="U35" s="48" t="s">
        <v>333</v>
      </c>
      <c r="V35" s="48">
        <v>200</v>
      </c>
      <c r="W35" s="48" t="s">
        <v>339</v>
      </c>
      <c r="X35" s="48" t="s">
        <v>343</v>
      </c>
      <c r="Y35" s="48" t="s">
        <v>343</v>
      </c>
      <c r="Z35" s="57">
        <v>0</v>
      </c>
      <c r="AA35" s="57">
        <v>70</v>
      </c>
      <c r="AB35" s="48">
        <v>225</v>
      </c>
      <c r="AC35" s="48">
        <v>0.997</v>
      </c>
      <c r="AD35" s="48">
        <v>4</v>
      </c>
      <c r="AE35" s="57">
        <v>0</v>
      </c>
    </row>
    <row r="36" spans="1:32" s="48" customFormat="1" ht="42.75" x14ac:dyDescent="0.45">
      <c r="A36" s="48" t="s">
        <v>297</v>
      </c>
      <c r="B36" s="48" t="s">
        <v>232</v>
      </c>
      <c r="C36" s="48" t="s">
        <v>226</v>
      </c>
      <c r="D36" s="48" t="s">
        <v>230</v>
      </c>
      <c r="E36" s="56" t="s">
        <v>231</v>
      </c>
      <c r="F36" s="48" t="s">
        <v>87</v>
      </c>
      <c r="G36" s="48" t="s">
        <v>96</v>
      </c>
      <c r="H36" s="48">
        <v>5</v>
      </c>
      <c r="I36" s="48">
        <v>7</v>
      </c>
      <c r="J36" s="48" t="s">
        <v>226</v>
      </c>
      <c r="K36" s="48" t="s">
        <v>226</v>
      </c>
      <c r="L36" s="48" t="s">
        <v>254</v>
      </c>
      <c r="M36" s="48" t="s">
        <v>120</v>
      </c>
      <c r="N36" s="48" t="s">
        <v>242</v>
      </c>
      <c r="O36" s="48" t="s">
        <v>264</v>
      </c>
      <c r="P36" s="48">
        <v>50</v>
      </c>
      <c r="Q36" s="48">
        <v>71</v>
      </c>
      <c r="R36" s="48">
        <v>48</v>
      </c>
      <c r="S36" s="48">
        <v>42</v>
      </c>
      <c r="T36" s="48" t="s">
        <v>333</v>
      </c>
      <c r="U36" s="48" t="s">
        <v>333</v>
      </c>
      <c r="V36" s="48">
        <v>3500</v>
      </c>
      <c r="W36" s="48" t="s">
        <v>339</v>
      </c>
      <c r="X36" s="48" t="s">
        <v>343</v>
      </c>
      <c r="Y36" s="48" t="s">
        <v>343</v>
      </c>
      <c r="Z36" s="48">
        <v>-26</v>
      </c>
      <c r="AA36" s="48">
        <v>205</v>
      </c>
      <c r="AB36" s="48">
        <v>3800</v>
      </c>
      <c r="AC36" s="48">
        <v>0.997</v>
      </c>
      <c r="AD36" s="48">
        <v>8</v>
      </c>
      <c r="AE36" s="57">
        <v>0</v>
      </c>
    </row>
    <row r="37" spans="1:32" s="48" customFormat="1" ht="42.75" x14ac:dyDescent="0.45">
      <c r="A37" s="48" t="s">
        <v>298</v>
      </c>
      <c r="B37" s="57" t="s">
        <v>368</v>
      </c>
      <c r="C37" s="48" t="s">
        <v>226</v>
      </c>
      <c r="D37" s="48" t="s">
        <v>230</v>
      </c>
      <c r="E37" s="56" t="s">
        <v>231</v>
      </c>
      <c r="F37" s="48" t="s">
        <v>105</v>
      </c>
      <c r="G37" s="48" t="s">
        <v>107</v>
      </c>
      <c r="H37" s="48">
        <v>5</v>
      </c>
      <c r="I37" s="48">
        <v>7</v>
      </c>
      <c r="J37" s="48" t="s">
        <v>226</v>
      </c>
      <c r="K37" s="48" t="s">
        <v>226</v>
      </c>
      <c r="L37" s="48" t="s">
        <v>327</v>
      </c>
      <c r="M37" s="48" t="s">
        <v>120</v>
      </c>
      <c r="N37" s="48" t="s">
        <v>328</v>
      </c>
      <c r="O37" s="48" t="s">
        <v>264</v>
      </c>
      <c r="P37" s="48">
        <v>1</v>
      </c>
      <c r="Q37" s="57">
        <v>30</v>
      </c>
      <c r="R37" s="57">
        <v>30</v>
      </c>
      <c r="S37" s="57">
        <v>10</v>
      </c>
      <c r="T37" s="48" t="s">
        <v>333</v>
      </c>
      <c r="U37" s="48" t="s">
        <v>333</v>
      </c>
      <c r="V37" s="57">
        <v>150</v>
      </c>
      <c r="W37" s="48" t="s">
        <v>339</v>
      </c>
      <c r="X37" s="48" t="s">
        <v>343</v>
      </c>
      <c r="Y37" s="48" t="s">
        <v>343</v>
      </c>
      <c r="Z37" s="57">
        <v>0</v>
      </c>
      <c r="AA37" s="57">
        <v>70</v>
      </c>
      <c r="AB37" s="57">
        <v>175</v>
      </c>
      <c r="AC37" s="48">
        <v>0.997</v>
      </c>
      <c r="AD37" s="48">
        <v>2</v>
      </c>
      <c r="AE37" s="57">
        <v>0</v>
      </c>
    </row>
    <row r="38" spans="1:32" s="57" customFormat="1" ht="42.75" x14ac:dyDescent="0.45">
      <c r="A38" s="57" t="s">
        <v>299</v>
      </c>
      <c r="B38" s="57" t="s">
        <v>354</v>
      </c>
      <c r="C38" s="57" t="s">
        <v>226</v>
      </c>
      <c r="D38" s="57" t="s">
        <v>230</v>
      </c>
      <c r="E38" s="58" t="s">
        <v>231</v>
      </c>
      <c r="F38" s="57" t="s">
        <v>105</v>
      </c>
      <c r="G38" s="57" t="s">
        <v>107</v>
      </c>
      <c r="H38" s="57">
        <v>5</v>
      </c>
      <c r="I38" s="57">
        <v>7</v>
      </c>
      <c r="J38" s="57" t="s">
        <v>226</v>
      </c>
      <c r="K38" s="57" t="s">
        <v>226</v>
      </c>
      <c r="L38" s="57" t="s">
        <v>330</v>
      </c>
      <c r="M38" s="57" t="s">
        <v>120</v>
      </c>
      <c r="N38" s="57" t="s">
        <v>329</v>
      </c>
      <c r="O38" s="57" t="s">
        <v>264</v>
      </c>
      <c r="P38" s="57">
        <v>0.2</v>
      </c>
      <c r="Q38" s="57" t="s">
        <v>226</v>
      </c>
      <c r="R38" s="57" t="s">
        <v>226</v>
      </c>
      <c r="S38" s="57" t="s">
        <v>226</v>
      </c>
      <c r="T38" s="57" t="s">
        <v>333</v>
      </c>
      <c r="U38" s="57" t="s">
        <v>333</v>
      </c>
      <c r="V38" s="57">
        <v>150</v>
      </c>
      <c r="W38" s="57" t="s">
        <v>339</v>
      </c>
      <c r="X38" s="57" t="s">
        <v>343</v>
      </c>
      <c r="Y38" s="57" t="s">
        <v>343</v>
      </c>
      <c r="Z38" s="57">
        <v>0</v>
      </c>
      <c r="AA38" s="57">
        <v>70</v>
      </c>
      <c r="AB38" s="57">
        <v>160</v>
      </c>
      <c r="AC38" s="57">
        <v>0.999</v>
      </c>
      <c r="AD38" s="57">
        <v>2</v>
      </c>
      <c r="AE38" s="57">
        <v>0</v>
      </c>
    </row>
    <row r="39" spans="1:32" ht="42.75" x14ac:dyDescent="0.45">
      <c r="A39" s="1" t="s">
        <v>300</v>
      </c>
      <c r="B39" s="57" t="s">
        <v>356</v>
      </c>
      <c r="C39" s="48" t="s">
        <v>226</v>
      </c>
      <c r="D39" s="48" t="s">
        <v>230</v>
      </c>
      <c r="E39" s="56" t="s">
        <v>231</v>
      </c>
      <c r="F39" s="48" t="s">
        <v>90</v>
      </c>
      <c r="G39" s="48" t="s">
        <v>100</v>
      </c>
      <c r="H39" s="48">
        <v>5</v>
      </c>
      <c r="I39" s="48">
        <v>7</v>
      </c>
      <c r="J39" s="48" t="s">
        <v>226</v>
      </c>
      <c r="K39" s="48" t="s">
        <v>226</v>
      </c>
      <c r="L39" s="48" t="s">
        <v>260</v>
      </c>
      <c r="M39" s="48" t="s">
        <v>120</v>
      </c>
      <c r="N39" s="48" t="s">
        <v>244</v>
      </c>
      <c r="O39" s="48" t="s">
        <v>264</v>
      </c>
      <c r="P39" s="57">
        <v>500</v>
      </c>
      <c r="Q39" s="57">
        <v>3</v>
      </c>
      <c r="R39" s="57">
        <v>3</v>
      </c>
      <c r="S39" s="57">
        <v>65000</v>
      </c>
      <c r="T39" s="48" t="s">
        <v>333</v>
      </c>
      <c r="U39" s="48" t="s">
        <v>333</v>
      </c>
      <c r="V39" s="57">
        <v>40500</v>
      </c>
      <c r="W39" s="48" t="s">
        <v>336</v>
      </c>
      <c r="X39" s="57" t="s">
        <v>343</v>
      </c>
      <c r="Y39" s="57" t="s">
        <v>343</v>
      </c>
      <c r="Z39" s="57">
        <v>-40</v>
      </c>
      <c r="AA39" s="57">
        <v>80</v>
      </c>
      <c r="AB39" s="57">
        <v>42500</v>
      </c>
      <c r="AC39" s="1">
        <v>0.99999000000000005</v>
      </c>
      <c r="AD39" s="1">
        <v>0</v>
      </c>
      <c r="AE39" s="57">
        <v>0</v>
      </c>
      <c r="AF39" s="48"/>
    </row>
    <row r="40" spans="1:32" s="48" customFormat="1" ht="28.5" x14ac:dyDescent="0.45">
      <c r="A40" s="48" t="s">
        <v>301</v>
      </c>
      <c r="B40" s="57" t="s">
        <v>356</v>
      </c>
      <c r="C40" s="48" t="s">
        <v>226</v>
      </c>
      <c r="D40" s="48" t="s">
        <v>230</v>
      </c>
      <c r="E40" s="56" t="s">
        <v>231</v>
      </c>
      <c r="F40" s="48" t="s">
        <v>90</v>
      </c>
      <c r="G40" s="48" t="s">
        <v>100</v>
      </c>
      <c r="H40" s="48">
        <v>5</v>
      </c>
      <c r="I40" s="48">
        <v>7</v>
      </c>
      <c r="J40" s="48" t="s">
        <v>226</v>
      </c>
      <c r="K40" s="48" t="s">
        <v>226</v>
      </c>
      <c r="L40" s="57" t="s">
        <v>357</v>
      </c>
      <c r="M40" s="48" t="s">
        <v>120</v>
      </c>
      <c r="N40" s="48" t="s">
        <v>324</v>
      </c>
      <c r="O40" s="48" t="s">
        <v>264</v>
      </c>
      <c r="P40" s="57">
        <v>2</v>
      </c>
      <c r="Q40" s="57">
        <v>0.27</v>
      </c>
      <c r="R40" s="57">
        <v>0.27</v>
      </c>
      <c r="S40" s="57">
        <v>0.7</v>
      </c>
      <c r="T40" s="48" t="s">
        <v>333</v>
      </c>
      <c r="U40" s="48" t="s">
        <v>333</v>
      </c>
      <c r="V40" s="57" t="s">
        <v>359</v>
      </c>
      <c r="W40" s="48" t="s">
        <v>337</v>
      </c>
      <c r="X40" s="57">
        <v>4000</v>
      </c>
      <c r="Y40" s="57">
        <v>9300</v>
      </c>
      <c r="Z40" s="57">
        <v>-40</v>
      </c>
      <c r="AA40" s="57">
        <v>80</v>
      </c>
      <c r="AB40" s="57" t="s">
        <v>359</v>
      </c>
      <c r="AC40" s="48">
        <v>0.99999000000000005</v>
      </c>
      <c r="AD40" s="48">
        <v>0</v>
      </c>
      <c r="AE40" s="57">
        <v>0</v>
      </c>
    </row>
    <row r="41" spans="1:32" s="48" customFormat="1" ht="42.75" x14ac:dyDescent="0.45">
      <c r="A41" s="48" t="s">
        <v>302</v>
      </c>
      <c r="B41" s="57" t="s">
        <v>353</v>
      </c>
      <c r="C41" s="48" t="s">
        <v>226</v>
      </c>
      <c r="D41" s="48" t="s">
        <v>230</v>
      </c>
      <c r="E41" s="56" t="s">
        <v>231</v>
      </c>
      <c r="F41" s="48" t="s">
        <v>90</v>
      </c>
      <c r="G41" s="48" t="s">
        <v>102</v>
      </c>
      <c r="H41" s="48">
        <v>5</v>
      </c>
      <c r="I41" s="48">
        <v>7</v>
      </c>
      <c r="J41" s="48" t="s">
        <v>226</v>
      </c>
      <c r="K41" s="48" t="s">
        <v>226</v>
      </c>
      <c r="L41" s="57" t="s">
        <v>358</v>
      </c>
      <c r="M41" s="48" t="s">
        <v>120</v>
      </c>
      <c r="N41" s="48" t="s">
        <v>325</v>
      </c>
      <c r="O41" s="48" t="s">
        <v>264</v>
      </c>
      <c r="P41" s="57">
        <v>25</v>
      </c>
      <c r="Q41" s="57" t="s">
        <v>360</v>
      </c>
      <c r="R41" s="57" t="s">
        <v>360</v>
      </c>
      <c r="S41" s="57" t="s">
        <v>360</v>
      </c>
      <c r="T41" s="48" t="s">
        <v>333</v>
      </c>
      <c r="U41" s="48" t="s">
        <v>333</v>
      </c>
      <c r="V41" s="57">
        <v>3000</v>
      </c>
      <c r="W41" s="48" t="s">
        <v>336</v>
      </c>
      <c r="X41" s="48" t="s">
        <v>343</v>
      </c>
      <c r="Y41" s="48" t="s">
        <v>343</v>
      </c>
      <c r="Z41" s="57">
        <v>-40</v>
      </c>
      <c r="AA41" s="57">
        <v>80</v>
      </c>
      <c r="AB41" s="57">
        <v>4000</v>
      </c>
      <c r="AC41" s="48">
        <v>0.999</v>
      </c>
      <c r="AD41" s="48">
        <v>0</v>
      </c>
      <c r="AE41" s="57">
        <v>0</v>
      </c>
    </row>
  </sheetData>
  <mergeCells count="5">
    <mergeCell ref="A2:E2"/>
    <mergeCell ref="AB2:AE2"/>
    <mergeCell ref="A1:AE1"/>
    <mergeCell ref="W2:AA2"/>
    <mergeCell ref="F2:V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8">
        <x14:dataValidation type="list" allowBlank="1" showInputMessage="1" showErrorMessage="1">
          <x14:formula1>
            <xm:f>'Field Values'!$C$29:$C$35</xm:f>
          </x14:formula1>
          <xm:sqref>G10 G12:G15 G17:G18 G36</xm:sqref>
        </x14:dataValidation>
        <x14:dataValidation type="list" allowBlank="1" showInputMessage="1" showErrorMessage="1">
          <x14:formula1>
            <xm:f>'Field Values'!$C$43:$C$46</xm:f>
          </x14:formula1>
          <xm:sqref>G24:G28</xm:sqref>
        </x14:dataValidation>
        <x14:dataValidation type="list" allowBlank="1" showInputMessage="1" showErrorMessage="1">
          <x14:formula1>
            <xm:f>'Field Values'!$C$47:$C$49</xm:f>
          </x14:formula1>
          <xm:sqref>G29:G30 G37:G38</xm:sqref>
        </x14:dataValidation>
        <x14:dataValidation type="list" allowBlank="1" showInputMessage="1" showErrorMessage="1">
          <x14:formula1>
            <xm:f>'Field Values'!$C$13:$C$18</xm:f>
          </x14:formula1>
          <xm:sqref>G35 G11:G12 G21:G23 G17:G18 G6:G9</xm:sqref>
        </x14:dataValidation>
        <x14:dataValidation type="list" allowBlank="1" showInputMessage="1" showErrorMessage="1">
          <x14:formula1>
            <xm:f>'Field Values'!$C$36:$C$42</xm:f>
          </x14:formula1>
          <xm:sqref>G16 G19:G20 G39:G41 G31:G34</xm:sqref>
        </x14:dataValidation>
        <x14:dataValidation type="list" allowBlank="1" showInputMessage="1" showErrorMessage="1">
          <x14:formula1>
            <xm:f>'Field Values'!$C$19:$C$28</xm:f>
          </x14:formula1>
          <xm:sqref>G7:G9</xm:sqref>
        </x14:dataValidation>
        <x14:dataValidation type="list" allowBlank="1" showInputMessage="1" showErrorMessage="1">
          <x14:formula1>
            <xm:f>'Field Values'!$B$4:$B$9</xm:f>
          </x14:formula1>
          <xm:sqref>F6:F41</xm:sqref>
        </x14:dataValidation>
        <x14:dataValidation type="list" allowBlank="1" showInputMessage="1" showErrorMessage="1">
          <x14:formula1>
            <xm:f>'Field Values'!$B$65:$B$73</xm:f>
          </x14:formula1>
          <xm:sqref>M6:M41</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39997558519241921"/>
  </sheetPr>
  <dimension ref="A1:C82"/>
  <sheetViews>
    <sheetView topLeftCell="A28" workbookViewId="0">
      <selection activeCell="C42" sqref="C36:C42"/>
    </sheetView>
  </sheetViews>
  <sheetFormatPr defaultColWidth="8.6640625" defaultRowHeight="14.25" x14ac:dyDescent="0.45"/>
  <cols>
    <col min="1" max="1" width="5.33203125" customWidth="1"/>
    <col min="2" max="2" width="28.3984375" customWidth="1"/>
    <col min="3" max="3" width="119.6640625" customWidth="1"/>
  </cols>
  <sheetData>
    <row r="1" spans="1:3" x14ac:dyDescent="0.45">
      <c r="A1" s="91" t="s">
        <v>15</v>
      </c>
      <c r="B1" s="91"/>
      <c r="C1" s="91"/>
    </row>
    <row r="2" spans="1:3" x14ac:dyDescent="0.45">
      <c r="A2" s="91"/>
      <c r="B2" s="91"/>
      <c r="C2" s="91"/>
    </row>
    <row r="3" spans="1:3" ht="18" x14ac:dyDescent="0.55000000000000004">
      <c r="A3" s="90" t="s">
        <v>85</v>
      </c>
      <c r="B3" s="90"/>
      <c r="C3" s="90"/>
    </row>
    <row r="4" spans="1:3" x14ac:dyDescent="0.45">
      <c r="A4" s="3"/>
      <c r="B4" s="2" t="s">
        <v>86</v>
      </c>
      <c r="C4" s="33" t="s">
        <v>89</v>
      </c>
    </row>
    <row r="5" spans="1:3" s="3" customFormat="1" x14ac:dyDescent="0.45">
      <c r="B5" s="2" t="s">
        <v>97</v>
      </c>
      <c r="C5" s="33" t="s">
        <v>98</v>
      </c>
    </row>
    <row r="6" spans="1:3" x14ac:dyDescent="0.45">
      <c r="A6" s="3"/>
      <c r="B6" s="2" t="s">
        <v>87</v>
      </c>
      <c r="C6" s="33" t="s">
        <v>88</v>
      </c>
    </row>
    <row r="7" spans="1:3" x14ac:dyDescent="0.45">
      <c r="A7" s="3"/>
      <c r="B7" s="2" t="s">
        <v>90</v>
      </c>
      <c r="C7" s="33" t="s">
        <v>92</v>
      </c>
    </row>
    <row r="8" spans="1:3" x14ac:dyDescent="0.45">
      <c r="A8" s="3"/>
      <c r="B8" s="2" t="s">
        <v>91</v>
      </c>
      <c r="C8" s="33" t="s">
        <v>93</v>
      </c>
    </row>
    <row r="9" spans="1:3" x14ac:dyDescent="0.45">
      <c r="A9" s="3"/>
      <c r="B9" s="2" t="s">
        <v>105</v>
      </c>
      <c r="C9" s="33"/>
    </row>
    <row r="12" spans="1:3" ht="18" x14ac:dyDescent="0.55000000000000004">
      <c r="A12" s="90" t="s">
        <v>94</v>
      </c>
      <c r="B12" s="90"/>
      <c r="C12" s="90"/>
    </row>
    <row r="13" spans="1:3" x14ac:dyDescent="0.45">
      <c r="B13" s="92" t="s">
        <v>86</v>
      </c>
      <c r="C13" s="2" t="s">
        <v>95</v>
      </c>
    </row>
    <row r="14" spans="1:3" s="3" customFormat="1" x14ac:dyDescent="0.45">
      <c r="B14" s="92"/>
      <c r="C14" s="2" t="s">
        <v>47</v>
      </c>
    </row>
    <row r="15" spans="1:3" s="3" customFormat="1" x14ac:dyDescent="0.45">
      <c r="B15" s="92"/>
      <c r="C15" s="2" t="s">
        <v>34</v>
      </c>
    </row>
    <row r="16" spans="1:3" s="3" customFormat="1" x14ac:dyDescent="0.45">
      <c r="B16" s="92"/>
      <c r="C16" s="2" t="s">
        <v>52</v>
      </c>
    </row>
    <row r="17" spans="2:3" s="3" customFormat="1" x14ac:dyDescent="0.45">
      <c r="B17" s="92"/>
      <c r="C17" s="2" t="s">
        <v>56</v>
      </c>
    </row>
    <row r="18" spans="2:3" s="3" customFormat="1" x14ac:dyDescent="0.45">
      <c r="B18" s="92"/>
      <c r="C18" s="2" t="s">
        <v>96</v>
      </c>
    </row>
    <row r="19" spans="2:3" s="3" customFormat="1" x14ac:dyDescent="0.45">
      <c r="B19" s="86" t="s">
        <v>97</v>
      </c>
      <c r="C19" s="2" t="s">
        <v>33</v>
      </c>
    </row>
    <row r="20" spans="2:3" s="3" customFormat="1" x14ac:dyDescent="0.45">
      <c r="B20" s="87"/>
      <c r="C20" s="2" t="s">
        <v>51</v>
      </c>
    </row>
    <row r="21" spans="2:3" s="3" customFormat="1" x14ac:dyDescent="0.45">
      <c r="B21" s="87"/>
      <c r="C21" s="2" t="s">
        <v>48</v>
      </c>
    </row>
    <row r="22" spans="2:3" s="3" customFormat="1" x14ac:dyDescent="0.45">
      <c r="B22" s="87"/>
      <c r="C22" s="2" t="s">
        <v>54</v>
      </c>
    </row>
    <row r="23" spans="2:3" s="3" customFormat="1" x14ac:dyDescent="0.45">
      <c r="B23" s="87"/>
      <c r="C23" s="2" t="s">
        <v>221</v>
      </c>
    </row>
    <row r="24" spans="2:3" s="3" customFormat="1" x14ac:dyDescent="0.45">
      <c r="B24" s="87"/>
      <c r="C24" s="2" t="s">
        <v>53</v>
      </c>
    </row>
    <row r="25" spans="2:3" s="3" customFormat="1" x14ac:dyDescent="0.45">
      <c r="B25" s="87"/>
      <c r="C25" s="2" t="s">
        <v>55</v>
      </c>
    </row>
    <row r="26" spans="2:3" s="3" customFormat="1" x14ac:dyDescent="0.45">
      <c r="B26" s="87"/>
      <c r="C26" s="2" t="s">
        <v>57</v>
      </c>
    </row>
    <row r="27" spans="2:3" s="3" customFormat="1" x14ac:dyDescent="0.45">
      <c r="B27" s="87"/>
      <c r="C27" s="2" t="s">
        <v>58</v>
      </c>
    </row>
    <row r="28" spans="2:3" s="3" customFormat="1" x14ac:dyDescent="0.45">
      <c r="B28" s="88"/>
      <c r="C28" s="2" t="s">
        <v>96</v>
      </c>
    </row>
    <row r="29" spans="2:3" s="3" customFormat="1" x14ac:dyDescent="0.45">
      <c r="B29" s="86" t="s">
        <v>87</v>
      </c>
      <c r="C29" s="2" t="s">
        <v>42</v>
      </c>
    </row>
    <row r="30" spans="2:3" s="3" customFormat="1" x14ac:dyDescent="0.45">
      <c r="B30" s="87"/>
      <c r="C30" s="2" t="s">
        <v>44</v>
      </c>
    </row>
    <row r="31" spans="2:3" s="3" customFormat="1" x14ac:dyDescent="0.45">
      <c r="B31" s="87"/>
      <c r="C31" s="2" t="s">
        <v>43</v>
      </c>
    </row>
    <row r="32" spans="2:3" s="3" customFormat="1" x14ac:dyDescent="0.45">
      <c r="B32" s="87"/>
      <c r="C32" s="2" t="s">
        <v>44</v>
      </c>
    </row>
    <row r="33" spans="2:3" s="3" customFormat="1" x14ac:dyDescent="0.45">
      <c r="B33" s="87"/>
      <c r="C33" s="2" t="s">
        <v>45</v>
      </c>
    </row>
    <row r="34" spans="2:3" s="3" customFormat="1" x14ac:dyDescent="0.45">
      <c r="B34" s="87"/>
      <c r="C34" s="2" t="s">
        <v>46</v>
      </c>
    </row>
    <row r="35" spans="2:3" s="3" customFormat="1" x14ac:dyDescent="0.45">
      <c r="B35" s="88"/>
      <c r="C35" s="2" t="s">
        <v>96</v>
      </c>
    </row>
    <row r="36" spans="2:3" s="3" customFormat="1" x14ac:dyDescent="0.45">
      <c r="B36" s="86" t="s">
        <v>90</v>
      </c>
      <c r="C36" s="2" t="s">
        <v>49</v>
      </c>
    </row>
    <row r="37" spans="2:3" s="3" customFormat="1" x14ac:dyDescent="0.45">
      <c r="B37" s="87"/>
      <c r="C37" s="2" t="s">
        <v>50</v>
      </c>
    </row>
    <row r="38" spans="2:3" s="3" customFormat="1" x14ac:dyDescent="0.45">
      <c r="B38" s="87"/>
      <c r="C38" s="2" t="s">
        <v>99</v>
      </c>
    </row>
    <row r="39" spans="2:3" s="3" customFormat="1" x14ac:dyDescent="0.45">
      <c r="B39" s="87"/>
      <c r="C39" s="2" t="s">
        <v>100</v>
      </c>
    </row>
    <row r="40" spans="2:3" s="3" customFormat="1" x14ac:dyDescent="0.45">
      <c r="B40" s="87"/>
      <c r="C40" s="2" t="s">
        <v>102</v>
      </c>
    </row>
    <row r="41" spans="2:3" s="3" customFormat="1" x14ac:dyDescent="0.45">
      <c r="B41" s="87"/>
      <c r="C41" s="2" t="s">
        <v>101</v>
      </c>
    </row>
    <row r="42" spans="2:3" s="3" customFormat="1" x14ac:dyDescent="0.45">
      <c r="B42" s="88"/>
      <c r="C42" s="2" t="s">
        <v>96</v>
      </c>
    </row>
    <row r="43" spans="2:3" s="3" customFormat="1" x14ac:dyDescent="0.45">
      <c r="B43" s="86" t="s">
        <v>91</v>
      </c>
      <c r="C43" s="2" t="s">
        <v>103</v>
      </c>
    </row>
    <row r="44" spans="2:3" s="3" customFormat="1" x14ac:dyDescent="0.45">
      <c r="B44" s="87"/>
      <c r="C44" s="2" t="s">
        <v>82</v>
      </c>
    </row>
    <row r="45" spans="2:3" s="3" customFormat="1" x14ac:dyDescent="0.45">
      <c r="B45" s="87"/>
      <c r="C45" s="2" t="s">
        <v>106</v>
      </c>
    </row>
    <row r="46" spans="2:3" s="3" customFormat="1" x14ac:dyDescent="0.45">
      <c r="B46" s="88"/>
      <c r="C46" s="2" t="s">
        <v>96</v>
      </c>
    </row>
    <row r="47" spans="2:3" x14ac:dyDescent="0.45">
      <c r="B47" s="86" t="s">
        <v>104</v>
      </c>
      <c r="C47" s="2" t="s">
        <v>107</v>
      </c>
    </row>
    <row r="48" spans="2:3" s="3" customFormat="1" x14ac:dyDescent="0.45">
      <c r="B48" s="87"/>
      <c r="C48" s="2" t="s">
        <v>108</v>
      </c>
    </row>
    <row r="49" spans="1:3" s="3" customFormat="1" x14ac:dyDescent="0.45">
      <c r="B49" s="88"/>
      <c r="C49" s="2" t="s">
        <v>96</v>
      </c>
    </row>
    <row r="50" spans="1:3" s="3" customFormat="1" x14ac:dyDescent="0.45">
      <c r="B50" s="36"/>
      <c r="C50" s="37"/>
    </row>
    <row r="51" spans="1:3" s="3" customFormat="1" ht="18" x14ac:dyDescent="0.55000000000000004">
      <c r="A51" s="89" t="s">
        <v>173</v>
      </c>
      <c r="B51" s="89"/>
      <c r="C51" s="89"/>
    </row>
    <row r="52" spans="1:3" s="3" customFormat="1" x14ac:dyDescent="0.45">
      <c r="B52" s="38" t="s">
        <v>172</v>
      </c>
      <c r="C52" s="35" t="s">
        <v>171</v>
      </c>
    </row>
    <row r="53" spans="1:3" s="3" customFormat="1" x14ac:dyDescent="0.45">
      <c r="B53" s="38">
        <v>1</v>
      </c>
      <c r="C53" s="39" t="s">
        <v>175</v>
      </c>
    </row>
    <row r="54" spans="1:3" ht="42.75" x14ac:dyDescent="0.45">
      <c r="B54" s="38">
        <v>2</v>
      </c>
      <c r="C54" s="4" t="s">
        <v>174</v>
      </c>
    </row>
    <row r="55" spans="1:3" s="3" customFormat="1" ht="28.5" x14ac:dyDescent="0.45">
      <c r="B55" s="38">
        <v>3</v>
      </c>
      <c r="C55" s="4" t="s">
        <v>176</v>
      </c>
    </row>
    <row r="56" spans="1:3" s="3" customFormat="1" ht="28.5" x14ac:dyDescent="0.45">
      <c r="B56" s="38">
        <v>4</v>
      </c>
      <c r="C56" s="4" t="s">
        <v>177</v>
      </c>
    </row>
    <row r="57" spans="1:3" s="3" customFormat="1" ht="28.5" x14ac:dyDescent="0.45">
      <c r="B57" s="38">
        <v>5</v>
      </c>
      <c r="C57" s="4" t="s">
        <v>178</v>
      </c>
    </row>
    <row r="58" spans="1:3" s="3" customFormat="1" ht="42.75" x14ac:dyDescent="0.45">
      <c r="B58" s="38">
        <v>6</v>
      </c>
      <c r="C58" s="4" t="s">
        <v>179</v>
      </c>
    </row>
    <row r="59" spans="1:3" s="3" customFormat="1" ht="42.75" x14ac:dyDescent="0.45">
      <c r="B59" s="38">
        <v>7</v>
      </c>
      <c r="C59" s="4" t="s">
        <v>180</v>
      </c>
    </row>
    <row r="60" spans="1:3" s="3" customFormat="1" ht="42.75" x14ac:dyDescent="0.45">
      <c r="B60" s="38">
        <v>8</v>
      </c>
      <c r="C60" s="4" t="s">
        <v>181</v>
      </c>
    </row>
    <row r="61" spans="1:3" s="3" customFormat="1" ht="28.5" x14ac:dyDescent="0.45">
      <c r="B61" s="38">
        <v>9</v>
      </c>
      <c r="C61" s="4" t="s">
        <v>182</v>
      </c>
    </row>
    <row r="62" spans="1:3" s="3" customFormat="1" x14ac:dyDescent="0.45"/>
    <row r="64" spans="1:3" ht="18" x14ac:dyDescent="0.55000000000000004">
      <c r="A64" s="85" t="s">
        <v>126</v>
      </c>
      <c r="B64" s="85"/>
      <c r="C64" s="85"/>
    </row>
    <row r="65" spans="1:3" ht="28.5" x14ac:dyDescent="0.45">
      <c r="A65" s="3"/>
      <c r="B65" s="2" t="s">
        <v>110</v>
      </c>
      <c r="C65" s="4" t="s">
        <v>111</v>
      </c>
    </row>
    <row r="66" spans="1:3" ht="42.75" x14ac:dyDescent="0.45">
      <c r="B66" s="2" t="s">
        <v>112</v>
      </c>
      <c r="C66" s="4" t="s">
        <v>113</v>
      </c>
    </row>
    <row r="67" spans="1:3" ht="28.5" x14ac:dyDescent="0.45">
      <c r="B67" s="2" t="s">
        <v>114</v>
      </c>
      <c r="C67" s="4" t="s">
        <v>115</v>
      </c>
    </row>
    <row r="68" spans="1:3" ht="57" x14ac:dyDescent="0.45">
      <c r="B68" s="2" t="s">
        <v>116</v>
      </c>
      <c r="C68" s="4" t="s">
        <v>117</v>
      </c>
    </row>
    <row r="69" spans="1:3" ht="28.5" x14ac:dyDescent="0.45">
      <c r="B69" s="2" t="s">
        <v>118</v>
      </c>
      <c r="C69" s="4" t="s">
        <v>119</v>
      </c>
    </row>
    <row r="70" spans="1:3" ht="42.75" x14ac:dyDescent="0.45">
      <c r="B70" s="2" t="s">
        <v>120</v>
      </c>
      <c r="C70" s="4" t="s">
        <v>121</v>
      </c>
    </row>
    <row r="71" spans="1:3" ht="42.75" x14ac:dyDescent="0.45">
      <c r="B71" s="2" t="s">
        <v>122</v>
      </c>
      <c r="C71" s="4" t="s">
        <v>123</v>
      </c>
    </row>
    <row r="72" spans="1:3" ht="28.5" x14ac:dyDescent="0.45">
      <c r="B72" s="2" t="s">
        <v>124</v>
      </c>
      <c r="C72" s="4" t="s">
        <v>125</v>
      </c>
    </row>
    <row r="73" spans="1:3" x14ac:dyDescent="0.45">
      <c r="B73" s="2" t="s">
        <v>0</v>
      </c>
      <c r="C73" s="4"/>
    </row>
    <row r="75" spans="1:3" ht="18" x14ac:dyDescent="0.55000000000000004">
      <c r="A75" s="85" t="s">
        <v>127</v>
      </c>
      <c r="B75" s="85"/>
      <c r="C75" s="85"/>
    </row>
    <row r="76" spans="1:3" ht="28.5" x14ac:dyDescent="0.45">
      <c r="A76" s="3"/>
      <c r="B76" s="2" t="s">
        <v>219</v>
      </c>
      <c r="C76" s="4" t="s">
        <v>128</v>
      </c>
    </row>
    <row r="77" spans="1:3" ht="28.5" x14ac:dyDescent="0.45">
      <c r="A77" s="3"/>
      <c r="B77" s="2" t="s">
        <v>129</v>
      </c>
      <c r="C77" s="4" t="s">
        <v>130</v>
      </c>
    </row>
    <row r="78" spans="1:3" ht="28.5" x14ac:dyDescent="0.45">
      <c r="A78" s="3"/>
      <c r="B78" s="2" t="s">
        <v>131</v>
      </c>
      <c r="C78" s="4" t="s">
        <v>132</v>
      </c>
    </row>
    <row r="79" spans="1:3" ht="42.75" x14ac:dyDescent="0.45">
      <c r="A79" s="3"/>
      <c r="B79" s="2" t="s">
        <v>133</v>
      </c>
      <c r="C79" s="4" t="s">
        <v>134</v>
      </c>
    </row>
    <row r="80" spans="1:3" ht="28.5" x14ac:dyDescent="0.45">
      <c r="A80" s="3"/>
      <c r="B80" s="2" t="s">
        <v>57</v>
      </c>
      <c r="C80" s="4" t="s">
        <v>135</v>
      </c>
    </row>
    <row r="81" spans="1:3" ht="28.5" x14ac:dyDescent="0.45">
      <c r="A81" s="3"/>
      <c r="B81" s="2" t="s">
        <v>220</v>
      </c>
      <c r="C81" s="4" t="s">
        <v>136</v>
      </c>
    </row>
    <row r="82" spans="1:3" x14ac:dyDescent="0.45">
      <c r="A82" s="3"/>
      <c r="B82" s="2" t="s">
        <v>0</v>
      </c>
      <c r="C82" s="4"/>
    </row>
  </sheetData>
  <mergeCells count="12">
    <mergeCell ref="A12:C12"/>
    <mergeCell ref="A1:C2"/>
    <mergeCell ref="A3:C3"/>
    <mergeCell ref="B13:B18"/>
    <mergeCell ref="B19:B28"/>
    <mergeCell ref="A75:C75"/>
    <mergeCell ref="B29:B35"/>
    <mergeCell ref="B36:B42"/>
    <mergeCell ref="B43:B46"/>
    <mergeCell ref="B47:B49"/>
    <mergeCell ref="A64:C64"/>
    <mergeCell ref="A51:C51"/>
  </mergeCells>
  <hyperlinks>
    <hyperlink ref="C52" r:id="rId1"/>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10"/>
  <sheetViews>
    <sheetView workbookViewId="0">
      <selection activeCell="A4" sqref="A4:XFD4"/>
    </sheetView>
  </sheetViews>
  <sheetFormatPr defaultColWidth="11.3984375" defaultRowHeight="14.25" x14ac:dyDescent="0.45"/>
  <cols>
    <col min="2" max="2" width="66.06640625" customWidth="1"/>
    <col min="3" max="3" width="27.6640625" customWidth="1"/>
  </cols>
  <sheetData>
    <row r="1" spans="1:4" s="3" customFormat="1" ht="14.65" thickBot="1" x14ac:dyDescent="0.5">
      <c r="A1" s="13" t="s">
        <v>13</v>
      </c>
      <c r="B1" s="13" t="s">
        <v>169</v>
      </c>
      <c r="C1" s="13" t="s">
        <v>14</v>
      </c>
      <c r="D1" s="12"/>
    </row>
    <row r="2" spans="1:4" x14ac:dyDescent="0.45">
      <c r="A2" s="6" t="s">
        <v>1</v>
      </c>
      <c r="B2" s="7" t="s">
        <v>170</v>
      </c>
      <c r="C2" s="14" t="s">
        <v>7</v>
      </c>
      <c r="D2" s="12"/>
    </row>
    <row r="3" spans="1:4" x14ac:dyDescent="0.45">
      <c r="A3" s="8" t="s">
        <v>2</v>
      </c>
      <c r="B3" s="55">
        <v>2.1</v>
      </c>
      <c r="C3" s="15" t="s">
        <v>8</v>
      </c>
      <c r="D3" s="12"/>
    </row>
    <row r="4" spans="1:4" ht="149.1" customHeight="1" x14ac:dyDescent="0.45">
      <c r="A4" s="9" t="s">
        <v>3</v>
      </c>
      <c r="B4" s="5" t="s">
        <v>187</v>
      </c>
      <c r="C4" s="16" t="s">
        <v>11</v>
      </c>
      <c r="D4" s="12"/>
    </row>
    <row r="5" spans="1:4" ht="28.5" x14ac:dyDescent="0.45">
      <c r="A5" s="8" t="s">
        <v>4</v>
      </c>
      <c r="B5" s="3" t="str">
        <f>"https://mhkdr.openei.org/models/Component%20Content%20Model%20v"&amp;B3&amp;".xlsx"</f>
        <v>https://mhkdr.openei.org/models/Component%20Content%20Model%20v2.1.xlsx</v>
      </c>
      <c r="C5" s="15" t="s">
        <v>6</v>
      </c>
      <c r="D5" s="12"/>
    </row>
    <row r="6" spans="1:4" ht="28.5" x14ac:dyDescent="0.45">
      <c r="A6" s="8" t="s">
        <v>5</v>
      </c>
      <c r="B6" s="4" t="s">
        <v>222</v>
      </c>
      <c r="C6" s="15" t="s">
        <v>9</v>
      </c>
      <c r="D6" s="12"/>
    </row>
    <row r="7" spans="1:4" s="3" customFormat="1" x14ac:dyDescent="0.45">
      <c r="A7" s="18" t="s">
        <v>16</v>
      </c>
      <c r="B7" s="19" t="s">
        <v>74</v>
      </c>
      <c r="C7" s="20" t="s">
        <v>17</v>
      </c>
      <c r="D7" s="12"/>
    </row>
    <row r="8" spans="1:4" ht="28.9" thickBot="1" x14ac:dyDescent="0.5">
      <c r="A8" s="10" t="s">
        <v>10</v>
      </c>
      <c r="B8" s="11" t="s">
        <v>35</v>
      </c>
      <c r="C8" s="17" t="s">
        <v>12</v>
      </c>
      <c r="D8" s="12"/>
    </row>
    <row r="9" spans="1:4" x14ac:dyDescent="0.45">
      <c r="A9" s="12"/>
      <c r="B9" s="12"/>
      <c r="C9" s="12"/>
      <c r="D9" s="12"/>
    </row>
    <row r="10" spans="1:4" x14ac:dyDescent="0.45">
      <c r="A10" s="12"/>
      <c r="B10" s="12"/>
      <c r="C10" s="12"/>
      <c r="D10" s="12"/>
    </row>
  </sheetData>
  <sheetProtection password="C46C" sheet="1" objects="1" scenarios="1"/>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Metadata</vt:lpstr>
      <vt:lpstr>Data</vt:lpstr>
      <vt:lpstr>Field Values</vt:lpstr>
      <vt:lpstr>About</vt:lpstr>
    </vt:vector>
  </TitlesOfParts>
  <Company>NREL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Driscoll</dc:creator>
  <cp:lastModifiedBy>Marcus Lehmann</cp:lastModifiedBy>
  <dcterms:created xsi:type="dcterms:W3CDTF">2015-05-28T14:50:57Z</dcterms:created>
  <dcterms:modified xsi:type="dcterms:W3CDTF">2019-06-04T00:45:04Z</dcterms:modified>
</cp:coreProperties>
</file>