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fileSharing readOnlyRecommended="1"/>
  <workbookPr defaultThemeVersion="166925"/>
  <mc:AlternateContent xmlns:mc="http://schemas.openxmlformats.org/markup-compatibility/2006">
    <mc:Choice Requires="x15">
      <x15ac:absPath xmlns:x15ac="http://schemas.microsoft.com/office/spreadsheetml/2010/11/ac" url="C:\Users\Civil\Desktop\FOA1687\14_Reporting\"/>
    </mc:Choice>
  </mc:AlternateContent>
  <xr:revisionPtr revIDLastSave="0" documentId="13_ncr:1_{B615EDA8-9B78-4B35-98D0-8EB3F9D78FFD}" xr6:coauthVersionLast="45" xr6:coauthVersionMax="45" xr10:uidLastSave="{00000000-0000-0000-0000-000000000000}"/>
  <workbookProtection workbookAlgorithmName="SHA-512" workbookHashValue="UktiZaO7mliWgr+Sy878wuWNXHrTxr6aH4LG/NW2aOi5zMMCIvsKVHYSl4f85OXPrjRsuS7q5L7pSpFeisJ9ZA==" workbookSaltValue="BA1sn+mYSP+TNjuqkvoIQw==" workbookSpinCount="100000" lockStructure="1"/>
  <bookViews>
    <workbookView xWindow="-38520" yWindow="-2025" windowWidth="38640" windowHeight="21240" activeTab="2" xr2:uid="{00000000-000D-0000-FFFF-FFFF00000000}"/>
  </bookViews>
  <sheets>
    <sheet name="Set-up" sheetId="1" r:id="rId1"/>
    <sheet name="Summary" sheetId="2" r:id="rId2"/>
    <sheet name="Components and functions" sheetId="3" r:id="rId3"/>
    <sheet name="Phases and activities - HAZID" sheetId="4" r:id="rId4"/>
    <sheet name="Guidelines &amp; Instructions" sheetId="5" r:id="rId5"/>
    <sheet name="Supporting documents" sheetId="8" r:id="rId6"/>
  </sheets>
  <definedNames>
    <definedName name="_xlnm._FilterDatabase" localSheetId="3" hidden="1">'Phases and activities - HAZID'!$A$2:$AD$140</definedName>
    <definedName name="RiskMatrixRef">'Set-up'!$B$39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03" i="4" l="1"/>
  <c r="AC103" i="4" s="1"/>
  <c r="S103" i="4"/>
  <c r="T103" i="4" s="1"/>
  <c r="AC136" i="4"/>
  <c r="T136" i="4"/>
  <c r="AC128" i="4"/>
  <c r="T128" i="4"/>
  <c r="AC121" i="4"/>
  <c r="AC122" i="4"/>
  <c r="AC123" i="4"/>
  <c r="AC124" i="4"/>
  <c r="T121" i="4"/>
  <c r="T122" i="4"/>
  <c r="T123" i="4"/>
  <c r="T124" i="4"/>
  <c r="AC113" i="4"/>
  <c r="AC114" i="4"/>
  <c r="AC115" i="4"/>
  <c r="AC116" i="4"/>
  <c r="T113" i="4"/>
  <c r="T114" i="4"/>
  <c r="T115" i="4"/>
  <c r="T116" i="4"/>
  <c r="T110" i="4"/>
  <c r="AC110" i="4"/>
  <c r="AC99" i="4"/>
  <c r="T99" i="4"/>
  <c r="AC93" i="4"/>
  <c r="AC94" i="4"/>
  <c r="T93" i="4"/>
  <c r="T94" i="4"/>
  <c r="AC88" i="4"/>
  <c r="T88" i="4"/>
  <c r="AC81" i="4"/>
  <c r="T81" i="4"/>
  <c r="AC64" i="4"/>
  <c r="T64" i="4"/>
  <c r="AC57" i="4"/>
  <c r="T57" i="4"/>
  <c r="AC40" i="4"/>
  <c r="T40" i="4"/>
  <c r="T31" i="4"/>
  <c r="T32" i="4"/>
  <c r="AC31" i="4"/>
  <c r="AC32" i="4"/>
  <c r="AC34" i="4"/>
  <c r="T34" i="4"/>
  <c r="AC29" i="4"/>
  <c r="T29" i="4"/>
  <c r="AC25" i="4"/>
  <c r="T25" i="4"/>
  <c r="AC141" i="4"/>
  <c r="AC140" i="4"/>
  <c r="AC138" i="4"/>
  <c r="AC132" i="4"/>
  <c r="AC131" i="4"/>
  <c r="AC130" i="4"/>
  <c r="AC129" i="4"/>
  <c r="AC127" i="4"/>
  <c r="AC125" i="4"/>
  <c r="AC120" i="4"/>
  <c r="AC119" i="4"/>
  <c r="AC117" i="4"/>
  <c r="AC112" i="4"/>
  <c r="AC111" i="4"/>
  <c r="AC109" i="4"/>
  <c r="AC107" i="4"/>
  <c r="AC105" i="4"/>
  <c r="AC101" i="4"/>
  <c r="AC100" i="4"/>
  <c r="AC98" i="4"/>
  <c r="AC97" i="4"/>
  <c r="AC96" i="4"/>
  <c r="AC95" i="4"/>
  <c r="AC92" i="4"/>
  <c r="AC91" i="4"/>
  <c r="AC90" i="4"/>
  <c r="AC89" i="4"/>
  <c r="AC87" i="4"/>
  <c r="AC86" i="4"/>
  <c r="AC85" i="4"/>
  <c r="AC84" i="4"/>
  <c r="AC83" i="4"/>
  <c r="AC82" i="4"/>
  <c r="AC79" i="4"/>
  <c r="AC78" i="4"/>
  <c r="AC77" i="4"/>
  <c r="AC76" i="4"/>
  <c r="AC75" i="4"/>
  <c r="AC74" i="4"/>
  <c r="AC73" i="4"/>
  <c r="AC72" i="4"/>
  <c r="AC71" i="4"/>
  <c r="AC69" i="4"/>
  <c r="AC68" i="4"/>
  <c r="AC67" i="4"/>
  <c r="AC66" i="4"/>
  <c r="AC65" i="4"/>
  <c r="AC63" i="4"/>
  <c r="AC62" i="4"/>
  <c r="AC61" i="4"/>
  <c r="AC59" i="4"/>
  <c r="AC58" i="4"/>
  <c r="AC56" i="4"/>
  <c r="AC55" i="4"/>
  <c r="AC54" i="4"/>
  <c r="AC53" i="4"/>
  <c r="AC52" i="4"/>
  <c r="AC51" i="4"/>
  <c r="AC49" i="4"/>
  <c r="AC48" i="4"/>
  <c r="AC47" i="4"/>
  <c r="AC46" i="4"/>
  <c r="AC45" i="4"/>
  <c r="AC44" i="4"/>
  <c r="AC43" i="4"/>
  <c r="AC42" i="4"/>
  <c r="AC39" i="4"/>
  <c r="AC38" i="4"/>
  <c r="AC37" i="4"/>
  <c r="AC36" i="4"/>
  <c r="AC33" i="4"/>
  <c r="AC28" i="4"/>
  <c r="AC27" i="4"/>
  <c r="AC26" i="4"/>
  <c r="AC24" i="4"/>
  <c r="AC23" i="4"/>
  <c r="AC22" i="4"/>
  <c r="AC21" i="4"/>
  <c r="AC20" i="4"/>
  <c r="AC18" i="4"/>
  <c r="AC17" i="4"/>
  <c r="AC16" i="4"/>
  <c r="AC15" i="4"/>
  <c r="AC14" i="4"/>
  <c r="AC13" i="4"/>
  <c r="AC12" i="4"/>
  <c r="AC11" i="4"/>
  <c r="AC9" i="4"/>
  <c r="AC8" i="4"/>
  <c r="T141" i="4"/>
  <c r="T140" i="4"/>
  <c r="T138" i="4"/>
  <c r="T132" i="4"/>
  <c r="T131" i="4"/>
  <c r="T130" i="4"/>
  <c r="T129" i="4"/>
  <c r="T127" i="4"/>
  <c r="T125" i="4"/>
  <c r="T120" i="4"/>
  <c r="T119" i="4"/>
  <c r="T117" i="4"/>
  <c r="T112" i="4"/>
  <c r="T111" i="4"/>
  <c r="T109" i="4"/>
  <c r="T107" i="4"/>
  <c r="T105" i="4"/>
  <c r="T101" i="4"/>
  <c r="T100" i="4"/>
  <c r="T98" i="4"/>
  <c r="T97" i="4"/>
  <c r="T96" i="4"/>
  <c r="T95" i="4"/>
  <c r="T92" i="4"/>
  <c r="T91" i="4"/>
  <c r="T90" i="4"/>
  <c r="T89" i="4"/>
  <c r="T87" i="4"/>
  <c r="T86" i="4"/>
  <c r="T85" i="4"/>
  <c r="T84" i="4"/>
  <c r="T83" i="4"/>
  <c r="T82" i="4"/>
  <c r="T79" i="4"/>
  <c r="T78" i="4"/>
  <c r="T77" i="4"/>
  <c r="T76" i="4"/>
  <c r="T75" i="4"/>
  <c r="T74" i="4"/>
  <c r="T73" i="4"/>
  <c r="T72" i="4"/>
  <c r="T71" i="4"/>
  <c r="T69" i="4"/>
  <c r="T68" i="4"/>
  <c r="T67" i="4"/>
  <c r="T66" i="4"/>
  <c r="T65" i="4"/>
  <c r="T63" i="4"/>
  <c r="T62" i="4"/>
  <c r="T61" i="4"/>
  <c r="T59" i="4"/>
  <c r="T58" i="4"/>
  <c r="T56" i="4"/>
  <c r="T55" i="4"/>
  <c r="T54" i="4"/>
  <c r="T53" i="4"/>
  <c r="T52" i="4"/>
  <c r="T51" i="4"/>
  <c r="T49" i="4"/>
  <c r="T48" i="4"/>
  <c r="T47" i="4"/>
  <c r="T46" i="4"/>
  <c r="T45" i="4"/>
  <c r="T44" i="4"/>
  <c r="T43" i="4"/>
  <c r="T42" i="4"/>
  <c r="T39" i="4"/>
  <c r="T38" i="4"/>
  <c r="T37" i="4"/>
  <c r="T36" i="4"/>
  <c r="T33" i="4"/>
  <c r="T28" i="4"/>
  <c r="T27" i="4"/>
  <c r="T26" i="4"/>
  <c r="T24" i="4"/>
  <c r="T23" i="4"/>
  <c r="T22" i="4"/>
  <c r="T21" i="4"/>
  <c r="T20" i="4"/>
  <c r="T18" i="4"/>
  <c r="T17" i="4"/>
  <c r="T16" i="4"/>
  <c r="T15" i="4"/>
  <c r="T14" i="4"/>
  <c r="T13" i="4"/>
  <c r="T12" i="4"/>
  <c r="T11" i="4"/>
  <c r="T9" i="4"/>
  <c r="T8" i="4"/>
  <c r="A1" i="4"/>
  <c r="AA142" i="3" l="1"/>
  <c r="AA141" i="3"/>
  <c r="AA139" i="3"/>
  <c r="AA138" i="3"/>
  <c r="AA137" i="3"/>
  <c r="AA136" i="3"/>
  <c r="AA135" i="3"/>
  <c r="AA133" i="3"/>
  <c r="AA130" i="3"/>
  <c r="AA129" i="3"/>
  <c r="AA128" i="3"/>
  <c r="AA127" i="3"/>
  <c r="AA125" i="3"/>
  <c r="AA124" i="3"/>
  <c r="AA123" i="3"/>
  <c r="AA121" i="3"/>
  <c r="AA118" i="3"/>
  <c r="AA117" i="3"/>
  <c r="AA116" i="3"/>
  <c r="AA115" i="3"/>
  <c r="AA112" i="3"/>
  <c r="AA110" i="3"/>
  <c r="AA108" i="3"/>
  <c r="AA106" i="3"/>
  <c r="AA105" i="3"/>
  <c r="AA104" i="3"/>
  <c r="AA103" i="3"/>
  <c r="AA102" i="3"/>
  <c r="AA101" i="3"/>
  <c r="AA99" i="3"/>
  <c r="AA98" i="3"/>
  <c r="AA97" i="3"/>
  <c r="AA96" i="3"/>
  <c r="AA93" i="3"/>
  <c r="AA92" i="3"/>
  <c r="AA91" i="3"/>
  <c r="AA90" i="3"/>
  <c r="AA88" i="3"/>
  <c r="AA87" i="3"/>
  <c r="AA86" i="3"/>
  <c r="AA85" i="3"/>
  <c r="AA84" i="3"/>
  <c r="AA83" i="3"/>
  <c r="AA80" i="3"/>
  <c r="AA79" i="3"/>
  <c r="AA78" i="3"/>
  <c r="AA77" i="3"/>
  <c r="AA75" i="3"/>
  <c r="AA74" i="3"/>
  <c r="AA73" i="3"/>
  <c r="AA72" i="3"/>
  <c r="AA71" i="3"/>
  <c r="AA70" i="3"/>
  <c r="AA69" i="3"/>
  <c r="AA68" i="3"/>
  <c r="AA67" i="3"/>
  <c r="AA66" i="3"/>
  <c r="AA64" i="3"/>
  <c r="AA63" i="3"/>
  <c r="AA62" i="3"/>
  <c r="AA61" i="3"/>
  <c r="AA60" i="3"/>
  <c r="AA59" i="3"/>
  <c r="AA57" i="3"/>
  <c r="AA56" i="3"/>
  <c r="AA55" i="3"/>
  <c r="AA54" i="3"/>
  <c r="AA53" i="3"/>
  <c r="AA52" i="3"/>
  <c r="AA50" i="3"/>
  <c r="AA49" i="3"/>
  <c r="AA48" i="3"/>
  <c r="AA47" i="3"/>
  <c r="AA46" i="3"/>
  <c r="AA45" i="3"/>
  <c r="AA44" i="3"/>
  <c r="AA43" i="3"/>
  <c r="AA42" i="3"/>
  <c r="AA40" i="3"/>
  <c r="AA39" i="3"/>
  <c r="AA38" i="3"/>
  <c r="AA37" i="3"/>
  <c r="AA36" i="3"/>
  <c r="AA34" i="3"/>
  <c r="AA31" i="3"/>
  <c r="AA29" i="3"/>
  <c r="AA28" i="3"/>
  <c r="AA27" i="3"/>
  <c r="AA25" i="3"/>
  <c r="AA24" i="3"/>
  <c r="AA23" i="3"/>
  <c r="AA22" i="3"/>
  <c r="AA21" i="3"/>
  <c r="AA19" i="3"/>
  <c r="AA18" i="3"/>
  <c r="AA17" i="3"/>
  <c r="AA16" i="3"/>
  <c r="AA15" i="3"/>
  <c r="AA14" i="3"/>
  <c r="AA13" i="3"/>
  <c r="AA12" i="3"/>
  <c r="AA11" i="3"/>
  <c r="AA10" i="3"/>
  <c r="AA9" i="3"/>
  <c r="AA8" i="3"/>
  <c r="R23" i="3" l="1"/>
  <c r="R24" i="3"/>
  <c r="R25" i="3"/>
  <c r="R27" i="3"/>
  <c r="R28" i="3"/>
  <c r="R29" i="3"/>
  <c r="R31" i="3"/>
  <c r="R34" i="3"/>
  <c r="R36" i="3"/>
  <c r="R37" i="3"/>
  <c r="R38" i="3"/>
  <c r="R39" i="3"/>
  <c r="R40" i="3"/>
  <c r="R42" i="3"/>
  <c r="R43" i="3"/>
  <c r="R44" i="3"/>
  <c r="R45" i="3"/>
  <c r="R46" i="3"/>
  <c r="R47" i="3"/>
  <c r="R48" i="3"/>
  <c r="R49" i="3"/>
  <c r="R50" i="3"/>
  <c r="R52" i="3"/>
  <c r="R53" i="3"/>
  <c r="R54" i="3"/>
  <c r="R55" i="3"/>
  <c r="R56" i="3"/>
  <c r="R57" i="3"/>
  <c r="R59" i="3"/>
  <c r="R60" i="3"/>
  <c r="R61" i="3"/>
  <c r="R62" i="3"/>
  <c r="R63" i="3"/>
  <c r="R64" i="3"/>
  <c r="R66" i="3"/>
  <c r="R67" i="3"/>
  <c r="R68" i="3"/>
  <c r="R69" i="3"/>
  <c r="R70" i="3"/>
  <c r="R71" i="3"/>
  <c r="R72" i="3"/>
  <c r="R73" i="3"/>
  <c r="R74" i="3"/>
  <c r="R75" i="3"/>
  <c r="R77" i="3"/>
  <c r="R78" i="3"/>
  <c r="R79" i="3"/>
  <c r="R80" i="3"/>
  <c r="R83" i="3"/>
  <c r="R84" i="3"/>
  <c r="R85" i="3"/>
  <c r="R86" i="3"/>
  <c r="R87" i="3"/>
  <c r="R88" i="3"/>
  <c r="R90" i="3"/>
  <c r="R91" i="3"/>
  <c r="R92" i="3"/>
  <c r="R93" i="3"/>
  <c r="R96" i="3"/>
  <c r="R97" i="3"/>
  <c r="R98" i="3"/>
  <c r="R99" i="3"/>
  <c r="R101" i="3"/>
  <c r="R102" i="3"/>
  <c r="R103" i="3"/>
  <c r="R104" i="3"/>
  <c r="R105" i="3"/>
  <c r="R106" i="3"/>
  <c r="R108" i="3"/>
  <c r="R110" i="3"/>
  <c r="R112" i="3"/>
  <c r="R115" i="3"/>
  <c r="R116" i="3"/>
  <c r="R117" i="3"/>
  <c r="R118" i="3"/>
  <c r="R121" i="3"/>
  <c r="R123" i="3"/>
  <c r="R124" i="3"/>
  <c r="R125" i="3"/>
  <c r="R127" i="3"/>
  <c r="R128" i="3"/>
  <c r="R129" i="3"/>
  <c r="R130" i="3"/>
  <c r="R133" i="3"/>
  <c r="R135" i="3"/>
  <c r="R136" i="3"/>
  <c r="R137" i="3"/>
  <c r="R138" i="3"/>
  <c r="R139" i="3"/>
  <c r="R141" i="3"/>
  <c r="R142" i="3"/>
  <c r="R21" i="3"/>
  <c r="R22" i="3"/>
  <c r="R9" i="3"/>
  <c r="R10" i="3"/>
  <c r="R11" i="3"/>
  <c r="R12" i="3"/>
  <c r="R13" i="3"/>
  <c r="R14" i="3"/>
  <c r="R15" i="3"/>
  <c r="R16" i="3"/>
  <c r="R17" i="3"/>
  <c r="R18" i="3"/>
  <c r="R19" i="3"/>
  <c r="R8" i="3"/>
  <c r="Z101" i="3"/>
  <c r="Q101" i="3"/>
  <c r="Z97" i="3"/>
  <c r="Q97" i="3"/>
  <c r="B5" i="2" l="1"/>
  <c r="C5" i="2"/>
  <c r="D5" i="2"/>
  <c r="E5" i="2"/>
  <c r="F5" i="2"/>
  <c r="B6" i="2"/>
  <c r="C6" i="2"/>
  <c r="D6" i="2"/>
  <c r="E6" i="2"/>
  <c r="F6" i="2"/>
  <c r="B7" i="2"/>
  <c r="C7" i="2"/>
  <c r="D7" i="2"/>
  <c r="E7" i="2"/>
  <c r="F7" i="2"/>
  <c r="B8" i="2"/>
  <c r="C8" i="2"/>
  <c r="D8" i="2"/>
  <c r="E8" i="2"/>
  <c r="F8" i="2"/>
  <c r="B9" i="2"/>
  <c r="C9" i="2"/>
  <c r="D9" i="2"/>
  <c r="E9" i="2"/>
  <c r="F9" i="2"/>
  <c r="Z38" i="3"/>
  <c r="Q38" i="3"/>
  <c r="I4" i="2" l="1"/>
  <c r="J4" i="2"/>
  <c r="H4" i="2"/>
  <c r="K4" i="2"/>
  <c r="K5" i="2" l="1"/>
  <c r="J5" i="2"/>
  <c r="I5" i="2"/>
  <c r="P51" i="2" l="1"/>
  <c r="R52" i="2"/>
  <c r="Q52" i="2"/>
  <c r="P52" i="2"/>
  <c r="O52" i="2"/>
  <c r="N52" i="2"/>
  <c r="R51" i="2"/>
  <c r="Q51" i="2"/>
  <c r="O51" i="2"/>
  <c r="N51" i="2"/>
  <c r="R50" i="2"/>
  <c r="Q50" i="2"/>
  <c r="P50" i="2"/>
  <c r="O50" i="2"/>
  <c r="N50" i="2"/>
  <c r="R49" i="2"/>
  <c r="Q49" i="2"/>
  <c r="P49" i="2"/>
  <c r="O49" i="2"/>
  <c r="N49" i="2"/>
  <c r="R48" i="2"/>
  <c r="Q48" i="2"/>
  <c r="P48" i="2"/>
  <c r="O48" i="2"/>
  <c r="N48" i="2"/>
  <c r="Q19" i="2"/>
  <c r="O18" i="2"/>
  <c r="T47" i="2" l="1"/>
  <c r="V47" i="2"/>
  <c r="W47" i="2"/>
  <c r="N36" i="2"/>
  <c r="B36" i="2"/>
  <c r="V48" i="2" l="1"/>
  <c r="U47" i="2"/>
  <c r="U48" i="2" s="1"/>
  <c r="W48" i="2"/>
  <c r="Q105" i="3"/>
  <c r="Z105" i="3"/>
  <c r="Z104" i="3"/>
  <c r="Q104" i="3"/>
  <c r="Z106" i="3"/>
  <c r="Q106" i="3"/>
  <c r="Z112" i="3"/>
  <c r="Q112" i="3"/>
  <c r="Z99" i="3"/>
  <c r="Q99" i="3"/>
  <c r="AB47" i="4"/>
  <c r="S47" i="4"/>
  <c r="AB46" i="4" l="1"/>
  <c r="S46" i="4"/>
  <c r="AB29" i="4" l="1"/>
  <c r="S29" i="4"/>
  <c r="Z117" i="3" l="1"/>
  <c r="Q117" i="3"/>
  <c r="Z66" i="3"/>
  <c r="Q66" i="3"/>
  <c r="Q48" i="3" l="1"/>
  <c r="AB140" i="4" l="1"/>
  <c r="AB138" i="4"/>
  <c r="AB136" i="4"/>
  <c r="AB134" i="4"/>
  <c r="AC134" i="4" s="1"/>
  <c r="AB132" i="4"/>
  <c r="AB131" i="4"/>
  <c r="AB130" i="4"/>
  <c r="AB129" i="4"/>
  <c r="AB128" i="4"/>
  <c r="AB127" i="4"/>
  <c r="AB125" i="4"/>
  <c r="AB124" i="4"/>
  <c r="AB123" i="4"/>
  <c r="AB122" i="4"/>
  <c r="AB121" i="4"/>
  <c r="AB120" i="4"/>
  <c r="AB119" i="4"/>
  <c r="AB117" i="4"/>
  <c r="AB116" i="4"/>
  <c r="AB115" i="4"/>
  <c r="AB114" i="4"/>
  <c r="AB113" i="4"/>
  <c r="AB112" i="4"/>
  <c r="AB111" i="4"/>
  <c r="AB110" i="4"/>
  <c r="AB109" i="4"/>
  <c r="AB107" i="4"/>
  <c r="AB105" i="4"/>
  <c r="AB101" i="4"/>
  <c r="AB100" i="4"/>
  <c r="AB99" i="4"/>
  <c r="AB98" i="4"/>
  <c r="AB97" i="4"/>
  <c r="AB96" i="4"/>
  <c r="AB95" i="4"/>
  <c r="AB94" i="4"/>
  <c r="AB93" i="4"/>
  <c r="AB92" i="4"/>
  <c r="AB91" i="4"/>
  <c r="AB90" i="4"/>
  <c r="AB89" i="4"/>
  <c r="AB88" i="4"/>
  <c r="AB87" i="4"/>
  <c r="AB86" i="4"/>
  <c r="AB85" i="4"/>
  <c r="AB84" i="4"/>
  <c r="AB83" i="4"/>
  <c r="AB82" i="4"/>
  <c r="AB81" i="4"/>
  <c r="AB79" i="4"/>
  <c r="AB78" i="4"/>
  <c r="AB77" i="4"/>
  <c r="AB76" i="4"/>
  <c r="AB75" i="4"/>
  <c r="AB74" i="4"/>
  <c r="AB73" i="4"/>
  <c r="AB72" i="4"/>
  <c r="AB71" i="4"/>
  <c r="AB69" i="4"/>
  <c r="AB68" i="4"/>
  <c r="AB67" i="4"/>
  <c r="AB66" i="4"/>
  <c r="AB65" i="4"/>
  <c r="AB64" i="4"/>
  <c r="AB63" i="4"/>
  <c r="AB62" i="4"/>
  <c r="AB61" i="4"/>
  <c r="AB59" i="4"/>
  <c r="AB58" i="4"/>
  <c r="AB57" i="4"/>
  <c r="AB56" i="4"/>
  <c r="AB55" i="4"/>
  <c r="AB54" i="4"/>
  <c r="AB53" i="4"/>
  <c r="AB52" i="4"/>
  <c r="AB51" i="4"/>
  <c r="AB49" i="4"/>
  <c r="AB48" i="4"/>
  <c r="AB45" i="4"/>
  <c r="AB44" i="4"/>
  <c r="AB43" i="4"/>
  <c r="AB42" i="4"/>
  <c r="AB40" i="4"/>
  <c r="AB39" i="4"/>
  <c r="AB38" i="4"/>
  <c r="AB37" i="4"/>
  <c r="AB36" i="4"/>
  <c r="AB34" i="4"/>
  <c r="AB33" i="4"/>
  <c r="AB32" i="4"/>
  <c r="AB31" i="4"/>
  <c r="AB28" i="4"/>
  <c r="AB27" i="4"/>
  <c r="AB26" i="4"/>
  <c r="AB25" i="4"/>
  <c r="AB24" i="4"/>
  <c r="AB23" i="4"/>
  <c r="AB22" i="4"/>
  <c r="AB21" i="4"/>
  <c r="AB20" i="4"/>
  <c r="AB18" i="4"/>
  <c r="AB17" i="4"/>
  <c r="AB16" i="4"/>
  <c r="AB15" i="4"/>
  <c r="AB14" i="4"/>
  <c r="AB13" i="4"/>
  <c r="AB12" i="4"/>
  <c r="AB11" i="4"/>
  <c r="AB9" i="4"/>
  <c r="AB8" i="4"/>
  <c r="Z142" i="3"/>
  <c r="Z141" i="3"/>
  <c r="Z140" i="3"/>
  <c r="Z139" i="3"/>
  <c r="Z138" i="3"/>
  <c r="Z137" i="3"/>
  <c r="Z136" i="3"/>
  <c r="Z135" i="3"/>
  <c r="Z134" i="3"/>
  <c r="Z133" i="3"/>
  <c r="Z132" i="3"/>
  <c r="Z130" i="3"/>
  <c r="Z129" i="3"/>
  <c r="Z128" i="3"/>
  <c r="Z127" i="3"/>
  <c r="Z126" i="3"/>
  <c r="Z125" i="3"/>
  <c r="Z124" i="3"/>
  <c r="Z123" i="3"/>
  <c r="Z122" i="3"/>
  <c r="Z121" i="3"/>
  <c r="Z120" i="3"/>
  <c r="Z118" i="3"/>
  <c r="Z116" i="3"/>
  <c r="Z115" i="3"/>
  <c r="Z114" i="3"/>
  <c r="Z110" i="3"/>
  <c r="Z108" i="3"/>
  <c r="Z103" i="3"/>
  <c r="Z102" i="3"/>
  <c r="Z98" i="3"/>
  <c r="Z96" i="3"/>
  <c r="Z93" i="3"/>
  <c r="Z92" i="3"/>
  <c r="Z91" i="3"/>
  <c r="Z90" i="3"/>
  <c r="Z89" i="3"/>
  <c r="Z88" i="3"/>
  <c r="Z87" i="3"/>
  <c r="Z86" i="3"/>
  <c r="Z85" i="3"/>
  <c r="Z84" i="3"/>
  <c r="Z83" i="3"/>
  <c r="Z82" i="3"/>
  <c r="Z80" i="3"/>
  <c r="Z79" i="3"/>
  <c r="Z78" i="3"/>
  <c r="Z77" i="3"/>
  <c r="Z76" i="3"/>
  <c r="AA76" i="3" s="1"/>
  <c r="Z75" i="3"/>
  <c r="Z74" i="3"/>
  <c r="Z73" i="3"/>
  <c r="Z72" i="3"/>
  <c r="Z71" i="3"/>
  <c r="Z70" i="3"/>
  <c r="Z69" i="3"/>
  <c r="Z68" i="3"/>
  <c r="Z67" i="3"/>
  <c r="Z65" i="3"/>
  <c r="Z64" i="3"/>
  <c r="Z63" i="3"/>
  <c r="Z62" i="3"/>
  <c r="Z61" i="3"/>
  <c r="Z60" i="3"/>
  <c r="Z59" i="3"/>
  <c r="Z58" i="3"/>
  <c r="Z57" i="3"/>
  <c r="Z56" i="3"/>
  <c r="Z55" i="3"/>
  <c r="Z54" i="3"/>
  <c r="Z53" i="3"/>
  <c r="Z52" i="3"/>
  <c r="Z51" i="3"/>
  <c r="Z50" i="3"/>
  <c r="Z49" i="3"/>
  <c r="Z48" i="3"/>
  <c r="Z47" i="3"/>
  <c r="Z46" i="3"/>
  <c r="Z45" i="3"/>
  <c r="Z44" i="3"/>
  <c r="Z43" i="3"/>
  <c r="Z42" i="3"/>
  <c r="Z41" i="3"/>
  <c r="Z40" i="3"/>
  <c r="Z39" i="3"/>
  <c r="Z37" i="3"/>
  <c r="Z36" i="3"/>
  <c r="Z35" i="3"/>
  <c r="Z34" i="3"/>
  <c r="Z33" i="3"/>
  <c r="Z31" i="3"/>
  <c r="Z30" i="3"/>
  <c r="Z29" i="3"/>
  <c r="Z28" i="3"/>
  <c r="Z27" i="3"/>
  <c r="Z26" i="3"/>
  <c r="Z25" i="3"/>
  <c r="Z24" i="3"/>
  <c r="Z23" i="3"/>
  <c r="Z22" i="3"/>
  <c r="Z21" i="3"/>
  <c r="Z20" i="3"/>
  <c r="Z19" i="3"/>
  <c r="Z18" i="3"/>
  <c r="Z17" i="3"/>
  <c r="Z16" i="3"/>
  <c r="Z15" i="3"/>
  <c r="Z14" i="3"/>
  <c r="Z13" i="3"/>
  <c r="Z12" i="3"/>
  <c r="Z11" i="3"/>
  <c r="Z10" i="3"/>
  <c r="Z9" i="3"/>
  <c r="Z8" i="3"/>
  <c r="Z7" i="3"/>
  <c r="R20" i="2"/>
  <c r="R19" i="2"/>
  <c r="R18" i="2"/>
  <c r="R17" i="2"/>
  <c r="R16" i="2"/>
  <c r="Q20" i="2"/>
  <c r="Q18" i="2"/>
  <c r="Q17" i="2"/>
  <c r="Q16" i="2"/>
  <c r="P20" i="2"/>
  <c r="P19" i="2"/>
  <c r="P18" i="2"/>
  <c r="P17" i="2"/>
  <c r="P16" i="2"/>
  <c r="O20" i="2"/>
  <c r="O19" i="2"/>
  <c r="O17" i="2"/>
  <c r="O16" i="2"/>
  <c r="N20" i="2"/>
  <c r="N19" i="2"/>
  <c r="N18" i="2"/>
  <c r="N17" i="2"/>
  <c r="N16" i="2"/>
  <c r="F20" i="2"/>
  <c r="F19" i="2"/>
  <c r="F18" i="2"/>
  <c r="F17" i="2"/>
  <c r="F16" i="2"/>
  <c r="E20" i="2"/>
  <c r="E19" i="2"/>
  <c r="E18" i="2"/>
  <c r="E17" i="2"/>
  <c r="E16" i="2"/>
  <c r="D20" i="2"/>
  <c r="D19" i="2"/>
  <c r="D18" i="2"/>
  <c r="D17" i="2"/>
  <c r="D16" i="2"/>
  <c r="C20" i="2"/>
  <c r="C19" i="2"/>
  <c r="C18" i="2"/>
  <c r="C17" i="2"/>
  <c r="C16" i="2"/>
  <c r="B20" i="2"/>
  <c r="B19" i="2"/>
  <c r="B18" i="2"/>
  <c r="B17" i="2"/>
  <c r="B16" i="2"/>
  <c r="Q9" i="3"/>
  <c r="U15" i="2" l="1"/>
  <c r="V15" i="2"/>
  <c r="W15" i="2"/>
  <c r="I15" i="2"/>
  <c r="J15" i="2"/>
  <c r="K15" i="2"/>
  <c r="T15" i="2"/>
  <c r="N37" i="2" s="1"/>
  <c r="N38" i="2" s="1"/>
  <c r="H15" i="2"/>
  <c r="B37" i="2" s="1"/>
  <c r="B38" i="2" s="1"/>
  <c r="Q142" i="3"/>
  <c r="O36" i="2" l="1"/>
  <c r="U16" i="2"/>
  <c r="W16" i="2"/>
  <c r="I16" i="2"/>
  <c r="K16" i="2"/>
  <c r="J16" i="2"/>
  <c r="V16" i="2"/>
  <c r="Q141" i="3"/>
  <c r="C36" i="2" l="1"/>
  <c r="O37" i="2"/>
  <c r="C37" i="2"/>
  <c r="S132" i="4" l="1"/>
  <c r="S131" i="4"/>
  <c r="S130" i="4"/>
  <c r="S129" i="4"/>
  <c r="S128" i="4"/>
  <c r="S127" i="4"/>
  <c r="S125" i="4"/>
  <c r="S124" i="4"/>
  <c r="S123" i="4"/>
  <c r="S122" i="4"/>
  <c r="S121" i="4"/>
  <c r="S120" i="4"/>
  <c r="S119" i="4"/>
  <c r="S117" i="4"/>
  <c r="S116" i="4"/>
  <c r="S115" i="4"/>
  <c r="S114" i="4"/>
  <c r="S113" i="4"/>
  <c r="S112" i="4"/>
  <c r="S111" i="4"/>
  <c r="S110" i="4"/>
  <c r="S109" i="4"/>
  <c r="S107" i="4"/>
  <c r="S101" i="4"/>
  <c r="S100" i="4"/>
  <c r="S99" i="4"/>
  <c r="S98" i="4"/>
  <c r="S97" i="4"/>
  <c r="S96" i="4"/>
  <c r="S95" i="4"/>
  <c r="S94" i="4"/>
  <c r="S93" i="4"/>
  <c r="S92" i="4"/>
  <c r="S91" i="4"/>
  <c r="S90" i="4"/>
  <c r="S89" i="4"/>
  <c r="S88" i="4"/>
  <c r="S87" i="4"/>
  <c r="S86" i="4"/>
  <c r="S85" i="4"/>
  <c r="S84" i="4"/>
  <c r="S83" i="4"/>
  <c r="S82" i="4"/>
  <c r="S81" i="4"/>
  <c r="S79" i="4"/>
  <c r="S78" i="4"/>
  <c r="S77" i="4"/>
  <c r="S76" i="4"/>
  <c r="S75" i="4"/>
  <c r="S74" i="4"/>
  <c r="S73" i="4"/>
  <c r="S72" i="4"/>
  <c r="S71" i="4"/>
  <c r="S69" i="4"/>
  <c r="S68" i="4"/>
  <c r="S67" i="4"/>
  <c r="S66" i="4"/>
  <c r="S65" i="4"/>
  <c r="S64" i="4"/>
  <c r="S63" i="4"/>
  <c r="S62" i="4"/>
  <c r="S61" i="4"/>
  <c r="S59" i="4"/>
  <c r="S58" i="4"/>
  <c r="S57" i="4"/>
  <c r="S56" i="4"/>
  <c r="S55" i="4"/>
  <c r="S54" i="4"/>
  <c r="S53" i="4"/>
  <c r="S52" i="4"/>
  <c r="S51" i="4"/>
  <c r="S49" i="4"/>
  <c r="S48" i="4"/>
  <c r="S45" i="4"/>
  <c r="S44" i="4"/>
  <c r="S43" i="4"/>
  <c r="S42" i="4"/>
  <c r="S40" i="4"/>
  <c r="S39" i="4"/>
  <c r="S38" i="4"/>
  <c r="S37" i="4"/>
  <c r="S36" i="4"/>
  <c r="S32" i="4"/>
  <c r="S33" i="4"/>
  <c r="S34" i="4"/>
  <c r="S9" i="4"/>
  <c r="S11" i="4"/>
  <c r="S12" i="4"/>
  <c r="S13" i="4"/>
  <c r="S14" i="4"/>
  <c r="S15" i="4"/>
  <c r="S16" i="4"/>
  <c r="S17" i="4"/>
  <c r="S18" i="4"/>
  <c r="S20" i="4"/>
  <c r="S21" i="4"/>
  <c r="S22" i="4"/>
  <c r="S23" i="4"/>
  <c r="S24" i="4"/>
  <c r="S25" i="4"/>
  <c r="S26" i="4"/>
  <c r="S27" i="4"/>
  <c r="S28" i="4"/>
  <c r="Q137" i="3" l="1"/>
  <c r="Q136" i="3"/>
  <c r="Q135" i="3"/>
  <c r="Q140" i="3"/>
  <c r="Q134" i="3"/>
  <c r="Q98" i="3"/>
  <c r="Q102" i="3"/>
  <c r="Q75" i="3"/>
  <c r="Q74" i="3"/>
  <c r="Q80" i="3"/>
  <c r="Q79" i="3"/>
  <c r="Q78" i="3"/>
  <c r="Q77" i="3"/>
  <c r="Q76" i="3"/>
  <c r="R76" i="3" s="1"/>
  <c r="Q65" i="3"/>
  <c r="Q91" i="3" l="1"/>
  <c r="Q40" i="3"/>
  <c r="Q19" i="3"/>
  <c r="Q24" i="3" l="1"/>
  <c r="S140" i="4"/>
  <c r="S138" i="4"/>
  <c r="S136" i="4"/>
  <c r="S134" i="4"/>
  <c r="T134" i="4" s="1"/>
  <c r="S105" i="4"/>
  <c r="S31" i="4"/>
  <c r="S8" i="4"/>
  <c r="Q130" i="3"/>
  <c r="Q129" i="3"/>
  <c r="Q128" i="3"/>
  <c r="Q127" i="3"/>
  <c r="Q126" i="3"/>
  <c r="Q125" i="3"/>
  <c r="Q124" i="3"/>
  <c r="Q121" i="3"/>
  <c r="Q120" i="3"/>
  <c r="Q123" i="3"/>
  <c r="Q122" i="3"/>
  <c r="Q103" i="3"/>
  <c r="Q96" i="3"/>
  <c r="Q108" i="3"/>
  <c r="Q110" i="3"/>
  <c r="Q139" i="3"/>
  <c r="Q138" i="3"/>
  <c r="Q133" i="3"/>
  <c r="Q132" i="3"/>
  <c r="Q67" i="3"/>
  <c r="Q72" i="3"/>
  <c r="Q118" i="3"/>
  <c r="Q116" i="3"/>
  <c r="Q115" i="3"/>
  <c r="Q69" i="3"/>
  <c r="Q71" i="3"/>
  <c r="Q70" i="3"/>
  <c r="Q114" i="3"/>
  <c r="Q68" i="3"/>
  <c r="Q73" i="3"/>
  <c r="Q93" i="3"/>
  <c r="Q92" i="3"/>
  <c r="Q90" i="3"/>
  <c r="Q89" i="3"/>
  <c r="Q88" i="3"/>
  <c r="Q87" i="3"/>
  <c r="Q86" i="3"/>
  <c r="Q85" i="3"/>
  <c r="Q84" i="3"/>
  <c r="Q83" i="3"/>
  <c r="Q82" i="3"/>
  <c r="Q64" i="3"/>
  <c r="Q63" i="3"/>
  <c r="Q62" i="3"/>
  <c r="Q61" i="3"/>
  <c r="Q60" i="3"/>
  <c r="Q59" i="3"/>
  <c r="Q58" i="3"/>
  <c r="Q57" i="3"/>
  <c r="Q56" i="3"/>
  <c r="Q55" i="3"/>
  <c r="Q54" i="3"/>
  <c r="Q53" i="3"/>
  <c r="Q52" i="3"/>
  <c r="Q51" i="3"/>
  <c r="Q50" i="3"/>
  <c r="Q49" i="3"/>
  <c r="Q47" i="3"/>
  <c r="Q46" i="3"/>
  <c r="Q45" i="3"/>
  <c r="Q44" i="3"/>
  <c r="Q43" i="3"/>
  <c r="Q42" i="3"/>
  <c r="Q41" i="3"/>
  <c r="Q37" i="3"/>
  <c r="Q36" i="3"/>
  <c r="Q39" i="3"/>
  <c r="Q35" i="3"/>
  <c r="Q34" i="3"/>
  <c r="Q33" i="3"/>
  <c r="Q31" i="3"/>
  <c r="Q30" i="3"/>
  <c r="Q29" i="3"/>
  <c r="Q28" i="3"/>
  <c r="Q27" i="3"/>
  <c r="Q26" i="3"/>
  <c r="Q25" i="3"/>
  <c r="Q23" i="3"/>
  <c r="Q22" i="3"/>
  <c r="Q21" i="3"/>
  <c r="Q20" i="3"/>
  <c r="Q18" i="3"/>
  <c r="Q17" i="3"/>
  <c r="Q16" i="3"/>
  <c r="Q15" i="3"/>
  <c r="Q14" i="3"/>
  <c r="Q13" i="3"/>
  <c r="Q12" i="3"/>
  <c r="Q11" i="3"/>
  <c r="Q10" i="3"/>
  <c r="Q8" i="3"/>
  <c r="Q7" i="3"/>
  <c r="A1" i="3"/>
  <c r="R9" i="2"/>
  <c r="R31" i="2" s="1"/>
  <c r="Q9" i="2"/>
  <c r="Q31" i="2" s="1"/>
  <c r="P9" i="2"/>
  <c r="P31" i="2" s="1"/>
  <c r="O9" i="2"/>
  <c r="O31" i="2" s="1"/>
  <c r="N9" i="2"/>
  <c r="N31" i="2" s="1"/>
  <c r="R8" i="2"/>
  <c r="R30" i="2" s="1"/>
  <c r="Q8" i="2"/>
  <c r="Q30" i="2" s="1"/>
  <c r="P8" i="2"/>
  <c r="P30" i="2" s="1"/>
  <c r="O8" i="2"/>
  <c r="O30" i="2" s="1"/>
  <c r="N8" i="2"/>
  <c r="N30" i="2" s="1"/>
  <c r="R7" i="2"/>
  <c r="R29" i="2" s="1"/>
  <c r="Q7" i="2"/>
  <c r="Q29" i="2" s="1"/>
  <c r="P7" i="2"/>
  <c r="P29" i="2" s="1"/>
  <c r="O7" i="2"/>
  <c r="O29" i="2" s="1"/>
  <c r="N7" i="2"/>
  <c r="N29" i="2" s="1"/>
  <c r="R6" i="2"/>
  <c r="R28" i="2" s="1"/>
  <c r="Q6" i="2"/>
  <c r="Q28" i="2" s="1"/>
  <c r="P6" i="2"/>
  <c r="P28" i="2" s="1"/>
  <c r="O6" i="2"/>
  <c r="O28" i="2" s="1"/>
  <c r="N6" i="2"/>
  <c r="N28" i="2" s="1"/>
  <c r="R5" i="2"/>
  <c r="R27" i="2" s="1"/>
  <c r="Q5" i="2"/>
  <c r="Q27" i="2" s="1"/>
  <c r="P5" i="2"/>
  <c r="P27" i="2" s="1"/>
  <c r="O5" i="2"/>
  <c r="O27" i="2" s="1"/>
  <c r="N5" i="2"/>
  <c r="N27" i="2" s="1"/>
  <c r="F31" i="2"/>
  <c r="E31" i="2"/>
  <c r="D31" i="2"/>
  <c r="C31" i="2"/>
  <c r="B31" i="2"/>
  <c r="F30" i="2"/>
  <c r="E30" i="2"/>
  <c r="D30" i="2"/>
  <c r="C30" i="2"/>
  <c r="B30" i="2"/>
  <c r="F29" i="2"/>
  <c r="E29" i="2"/>
  <c r="D29" i="2"/>
  <c r="C29" i="2"/>
  <c r="B29" i="2"/>
  <c r="F28" i="2"/>
  <c r="E28" i="2"/>
  <c r="D28" i="2"/>
  <c r="C28" i="2"/>
  <c r="B28" i="2"/>
  <c r="F27" i="2"/>
  <c r="E27" i="2"/>
  <c r="D27" i="2"/>
  <c r="C27" i="2"/>
  <c r="B27" i="2"/>
  <c r="J26" i="2" l="1"/>
  <c r="I26" i="2"/>
  <c r="K26" i="2"/>
  <c r="H26" i="2"/>
  <c r="U26" i="2"/>
  <c r="T26" i="2"/>
  <c r="W26" i="2"/>
  <c r="V26" i="2"/>
  <c r="T4" i="2"/>
  <c r="U4" i="2"/>
  <c r="W4" i="2"/>
  <c r="V4" i="2"/>
  <c r="W5" i="2" l="1"/>
  <c r="U5" i="2"/>
  <c r="V5" i="2"/>
</calcChain>
</file>

<file path=xl/sharedStrings.xml><?xml version="1.0" encoding="utf-8"?>
<sst xmlns="http://schemas.openxmlformats.org/spreadsheetml/2006/main" count="3261" uniqueCount="1715">
  <si>
    <t>Failure Mode Identification</t>
  </si>
  <si>
    <t>Project title:</t>
  </si>
  <si>
    <t>CalWave Ocean Demonstration</t>
  </si>
  <si>
    <t>System title:</t>
  </si>
  <si>
    <t>CalWave Scale System</t>
  </si>
  <si>
    <t>Date:</t>
  </si>
  <si>
    <t>Risk Matrix:</t>
  </si>
  <si>
    <t>Components and Functions</t>
  </si>
  <si>
    <t>Low</t>
  </si>
  <si>
    <t>tolerable, no action required</t>
  </si>
  <si>
    <t>Components and functions</t>
  </si>
  <si>
    <t>Consequence</t>
  </si>
  <si>
    <t>Medium</t>
  </si>
  <si>
    <t>Total risks</t>
  </si>
  <si>
    <t>High</t>
  </si>
  <si>
    <t>Prob.</t>
  </si>
  <si>
    <t>ID</t>
  </si>
  <si>
    <t>Component</t>
  </si>
  <si>
    <t>Function</t>
  </si>
  <si>
    <t>Tech. class</t>
  </si>
  <si>
    <t>not acceptable: mitigation and improvement required to reduce risk to Low (ALARP)</t>
  </si>
  <si>
    <t>Novelty</t>
  </si>
  <si>
    <t>Failure mode</t>
  </si>
  <si>
    <t>Failure mechanism
or cause</t>
  </si>
  <si>
    <t>Detection</t>
  </si>
  <si>
    <t>Current Controls</t>
  </si>
  <si>
    <t>Risk Ranking</t>
  </si>
  <si>
    <t>Comments</t>
  </si>
  <si>
    <t>Recommended Actions</t>
  </si>
  <si>
    <t>Actions Taken</t>
  </si>
  <si>
    <t>Probability Classes</t>
  </si>
  <si>
    <t>No.</t>
  </si>
  <si>
    <t>Cons.</t>
  </si>
  <si>
    <t>Name</t>
  </si>
  <si>
    <t>Description</t>
  </si>
  <si>
    <t>Risk</t>
  </si>
  <si>
    <r>
      <t xml:space="preserve">Indicative Annual Failure Rate
</t>
    </r>
    <r>
      <rPr>
        <b/>
        <sz val="10"/>
        <color rgb="FFFF0000"/>
        <rFont val="Arial"/>
        <family val="2"/>
      </rPr>
      <t>(up to)</t>
    </r>
  </si>
  <si>
    <t>Reference</t>
  </si>
  <si>
    <t>Hull</t>
  </si>
  <si>
    <t>Very Low</t>
  </si>
  <si>
    <t>Negligible event frequency</t>
  </si>
  <si>
    <t>Phases and Activities</t>
  </si>
  <si>
    <t>Accidental (event not failure)</t>
  </si>
  <si>
    <t>Event unlikely to occur</t>
  </si>
  <si>
    <t>Strength / ULS</t>
  </si>
  <si>
    <t>Event rarely expected to occur</t>
  </si>
  <si>
    <t>Fatigue / FLS</t>
  </si>
  <si>
    <t>One or several events expected to occur during the lifetime</t>
  </si>
  <si>
    <t>Operation low frequency</t>
  </si>
  <si>
    <t>Very high</t>
  </si>
  <si>
    <t>One or several events expected to occur each year</t>
  </si>
  <si>
    <t>Operation high frequency</t>
  </si>
  <si>
    <t>Consequence Classes</t>
  </si>
  <si>
    <t>Class</t>
  </si>
  <si>
    <t>Description of consequences (impact on) - Device Level</t>
  </si>
  <si>
    <t>Support internal equipment and transmit loads</t>
  </si>
  <si>
    <t>2</t>
  </si>
  <si>
    <t>Loading uncertainty</t>
  </si>
  <si>
    <t>Safety</t>
  </si>
  <si>
    <t>Climate sensors in PTO, pressure and stress sensors on hull (in collaboration with Sandia)</t>
  </si>
  <si>
    <t>Seawater ingress in PTO compartment
PTO disattachment &amp; subsequent failure</t>
  </si>
  <si>
    <t>Environment</t>
  </si>
  <si>
    <t>Operation</t>
  </si>
  <si>
    <t>Assets</t>
  </si>
  <si>
    <t>Negligible injury, effect on health</t>
  </si>
  <si>
    <t>Negligible pollution or no effect on environment</t>
  </si>
  <si>
    <t>Negligible effect on production (hours)</t>
  </si>
  <si>
    <t>Negligible</t>
  </si>
  <si>
    <t xml:space="preserve">Unbalanced forces </t>
  </si>
  <si>
    <t>Pressure differential due to depth</t>
  </si>
  <si>
    <t>Strain in structual beams along many axes</t>
  </si>
  <si>
    <t>1k</t>
  </si>
  <si>
    <t>10k</t>
  </si>
  <si>
    <t>Inadequate access for welding, fabrication, and/or assembly</t>
  </si>
  <si>
    <t>Design not accomidating for fabrication process</t>
  </si>
  <si>
    <t>Design reviews</t>
  </si>
  <si>
    <t>Minor injuries, health effects</t>
  </si>
  <si>
    <t>Delays and rework, cost</t>
  </si>
  <si>
    <t>Minor pollution / slight effect on environment (minimum disruption on marine life)</t>
  </si>
  <si>
    <t>Incorporate fabrication plan into design (i.e. bolt heads in CAD, verify clearance for tools, etc.,)
Fabrication plan independently validated</t>
  </si>
  <si>
    <t>Partial loss of performance (retrieval not required outside maintenance interval)</t>
  </si>
  <si>
    <t>Repairable within maintenance interval</t>
  </si>
  <si>
    <t>100k</t>
  </si>
  <si>
    <t>Moderate injuries and/or health effects</t>
  </si>
  <si>
    <t>Limited levels of pollution, manageable / moderate effect on environment</t>
  </si>
  <si>
    <t>Loss of performance requiring retrieval outside maintenace interval</t>
  </si>
  <si>
    <t>Repairable outside maintenance interval</t>
  </si>
  <si>
    <t>Significant injuries</t>
  </si>
  <si>
    <t>Moderate pollution, with some clean-up costs / Serious effect on environment</t>
  </si>
  <si>
    <t>Rupture, pintching, sheering of hull sheet</t>
  </si>
  <si>
    <t>Total loss of production up to 1 month</t>
  </si>
  <si>
    <t>Significant but repairable outside maintenance interval</t>
  </si>
  <si>
    <t xml:space="preserve">Tension in lines, loss of buoyancy, loss of PTO
Motor torque, Loss of control </t>
  </si>
  <si>
    <t>Loss of buoyancy, 
Loss of generator
Anchor failure due to increased load
Seawater ingress</t>
  </si>
  <si>
    <t>Increase depth if line tension is determined to have exceeded preset limit</t>
  </si>
  <si>
    <t>A fatality</t>
  </si>
  <si>
    <t>Major pollution event, with significant clean-up costs / disastrous effects on the environment</t>
  </si>
  <si>
    <t>Total loss of production greater than 1 month</t>
  </si>
  <si>
    <t>Loss of device, major repair needed by removal of device and exchange of major components</t>
  </si>
  <si>
    <t>Assumptions</t>
  </si>
  <si>
    <t>Risk Categories</t>
  </si>
  <si>
    <t>Med</t>
  </si>
  <si>
    <t>Phases and activities</t>
  </si>
  <si>
    <t>Coatings</t>
  </si>
  <si>
    <t>Corrision and biofouling control</t>
  </si>
  <si>
    <t>Performance of coating and durability</t>
  </si>
  <si>
    <t>Biofouling buildup on shell</t>
  </si>
  <si>
    <t>Inadequate biofouling consideration
Scratch or imperfection in coating</t>
  </si>
  <si>
    <t>Periodic visual inspection from vessel</t>
  </si>
  <si>
    <t>Potential for dynamic effects from weight</t>
  </si>
  <si>
    <t>Coatings design
Sikaflex and/or sacraficial anodes where/as appropriate</t>
  </si>
  <si>
    <t>Corrosion of shell structure</t>
  </si>
  <si>
    <t>Dissimiliar metals in contact
Inadequate corrosion consideration
Scratch or imperfection in coating</t>
  </si>
  <si>
    <t>Weakening of hull section, increased potential for structural failure or seawater ingress</t>
  </si>
  <si>
    <t>Coatings design
Periodic visual inspection (drop camera for bottom), ability to pressure wash as needed</t>
  </si>
  <si>
    <t>PTO Mounting</t>
  </si>
  <si>
    <t>Structural integrity for PTO system</t>
  </si>
  <si>
    <t>Insufficient or incorrect load estimation, FEA or extreme enviornmental condition
Error or poor workmanship during assembly, damage during transport</t>
  </si>
  <si>
    <t>Climate sensors in PTO
Visual inspection</t>
  </si>
  <si>
    <t>Missalignment in PTO belt, damage of PTO belt, 
Seawater ingress in PTO compartment
PTO disattachment &amp; subsequent failure</t>
  </si>
  <si>
    <t>Activity</t>
  </si>
  <si>
    <t>Incorporate fabrication plan into design (i.e. bolt heads in CAD, verify clearance for tools, etc.,)
Failure of any single PTO will trigger inspection of all PTOs</t>
  </si>
  <si>
    <t>Provide access for mounting and maintenance - conditions for safe transfer to be defined considering device and vessel characteristics</t>
  </si>
  <si>
    <t>1</t>
  </si>
  <si>
    <t>Tech Class</t>
  </si>
  <si>
    <t>None</t>
  </si>
  <si>
    <t>Visible from vessel</t>
  </si>
  <si>
    <t>Lifting supports</t>
  </si>
  <si>
    <t>Provide ability to lift &amp; transport system. Lifting supports to be suitable for use both onshore and offshore (considering side loading on lifting eyes at sea)</t>
  </si>
  <si>
    <t>Structural failure of lifting point</t>
  </si>
  <si>
    <t>Inadequate design (lateral loads at sea)
Larger than anticipated load</t>
  </si>
  <si>
    <t>Visual inspection</t>
  </si>
  <si>
    <t>Inability to safetly lift device</t>
  </si>
  <si>
    <t>Design for unidirectional loads with adequate safety factors
Quality control of lifting points fabrication</t>
  </si>
  <si>
    <t>PTO/shaft assembly acces hatch</t>
  </si>
  <si>
    <t>Seawater ingress</t>
  </si>
  <si>
    <t>Improperly sealed after PTO/shaft assembly</t>
  </si>
  <si>
    <t>Visual inspection
Pressure test</t>
  </si>
  <si>
    <t>Seawater ingress in PTO compartment
PTO failure</t>
  </si>
  <si>
    <t>Reduce effective wave excitation area</t>
  </si>
  <si>
    <t>4</t>
  </si>
  <si>
    <t>Load transfer to structure
 Bearing wear-off and fouling</t>
  </si>
  <si>
    <t>Leak past seals</t>
  </si>
  <si>
    <t>Inadequate design or improper application</t>
  </si>
  <si>
    <t>Mooring line tension
Hatch position</t>
  </si>
  <si>
    <t>Unintended load mitigation, operator most likely unaware
Corruption of performance data</t>
  </si>
  <si>
    <t>Actuation system</t>
  </si>
  <si>
    <t>Control hatch panels</t>
  </si>
  <si>
    <t>3</t>
  </si>
  <si>
    <t>operation while submerged
 loading uncertainty</t>
  </si>
  <si>
    <t>Fails with hatch closed</t>
  </si>
  <si>
    <t>Motor failure
Mechanical failure of actuation system (due to seized components, failed actuation control or loss of power, biofouling)</t>
  </si>
  <si>
    <t>Hatch position</t>
  </si>
  <si>
    <t>Inability to mitigate loads with hatch system</t>
  </si>
  <si>
    <t>X.0000</t>
  </si>
  <si>
    <t>Programmatic</t>
  </si>
  <si>
    <t>Fails while opening or closing</t>
  </si>
  <si>
    <t>Motor failure
Mechanical failure of actuation system</t>
  </si>
  <si>
    <t>Inability to recover from load mitigation event
Loss of ability to test operational performance until fixed</t>
  </si>
  <si>
    <t>N/A</t>
  </si>
  <si>
    <t>Program delay</t>
  </si>
  <si>
    <t>Design for appropriate lifting points to allow for crane handling, both prior to full assembly and post assembly</t>
  </si>
  <si>
    <t>Device geometry and center of gravity - determined by CAD model, but must be verified experimentally</t>
  </si>
  <si>
    <t>Not prepared to deploy at scheduled test site time</t>
  </si>
  <si>
    <t>WEC not ready in time
PTO test bench delayed, leading to delay in data leading to final design
Schedule conflicts with test site</t>
  </si>
  <si>
    <t>Program schedule</t>
  </si>
  <si>
    <t>Fails with hatch open</t>
  </si>
  <si>
    <t>Increased cost in staff, test site
Partial loss in credibility
Seasonal variation of ocean climate at test site</t>
  </si>
  <si>
    <t>Guides/Rails</t>
  </si>
  <si>
    <t>Misalignment, jamming</t>
  </si>
  <si>
    <t>Improper installation
Biofouling or corrosion on guides/rails</t>
  </si>
  <si>
    <t>Inability to fully recover from load mitigation event
Inability to fully mitigate loads if needed</t>
  </si>
  <si>
    <t>X.0020.1</t>
  </si>
  <si>
    <t>Protection from external enviornment (submerged) operation at varied depth)</t>
  </si>
  <si>
    <t>Seal failure
Improper closing of hatch after last access</t>
  </si>
  <si>
    <t>Water detectors
Humitidy sensors</t>
  </si>
  <si>
    <t>Program over budget</t>
  </si>
  <si>
    <t>Insufficient remaining funds at time of deployment</t>
  </si>
  <si>
    <t>Program delays increasing cost
Insufficient budget estimates</t>
  </si>
  <si>
    <t>Program budget</t>
  </si>
  <si>
    <t xml:space="preserve">Reduction in scope may be required
Increased cost in staff, test site
Partial loss in credibility
</t>
  </si>
  <si>
    <t>Periodic budget reviews with internal team, funders, test site, partners, and subcontractors
Early detection and mitigation of any budget delays</t>
  </si>
  <si>
    <t>Loss of hydraluic controls</t>
  </si>
  <si>
    <t>X.0100</t>
  </si>
  <si>
    <t>Transportation of device to test site</t>
  </si>
  <si>
    <t>X.0110.1</t>
  </si>
  <si>
    <t>Hatch Actuation system enclosure</t>
  </si>
  <si>
    <t>Lifting device with crane</t>
  </si>
  <si>
    <t>Lifting eye mechanical failure</t>
  </si>
  <si>
    <t>Overloading of lifting eye
Inproperly designed lifting eye
Directional loading on lifting eye</t>
  </si>
  <si>
    <t>Personel injury
Damage to WEC</t>
  </si>
  <si>
    <t>Incorporate transportation logistics into hull design
SOP to inspect all lifting equipment periodically and prior to use</t>
  </si>
  <si>
    <t>X.0110.2</t>
  </si>
  <si>
    <t>Entrapped Water Hull</t>
  </si>
  <si>
    <t>Lifting equipment failure</t>
  </si>
  <si>
    <t>Large angle on slings
Inadequate lift plan
Lifting equipment not properly inspected</t>
  </si>
  <si>
    <t>SOP to inspect all lifting equipment periodically and prior to use</t>
  </si>
  <si>
    <t>Entrapt water outer hull</t>
  </si>
  <si>
    <t>Stuctural failure</t>
  </si>
  <si>
    <t>FEA of structural stress moments in static equilibrium
Time-domain simulation of motion with unevenly distributed buoyancy
Build structure with many evenly distributed buoyancy compartments, using both static buoyancy (foam) and controllable buoyancy (ballast)
BIlge pump system to capture fluid in PTO compartment</t>
  </si>
  <si>
    <t>X.0110.3</t>
  </si>
  <si>
    <t>Insufficient or inappropriatly placed lifting eyes</t>
  </si>
  <si>
    <t>Insufficient lift plan incorporated into hull design</t>
  </si>
  <si>
    <t>X.0120.1</t>
  </si>
  <si>
    <t>Entrapt water fill mechanism (holes)</t>
  </si>
  <si>
    <t>Does not fill</t>
  </si>
  <si>
    <t>Holes clogged</t>
  </si>
  <si>
    <t>Visual inspection prior to deployment</t>
  </si>
  <si>
    <t>Higher than planned buoyancy,
Higher tension on mooring lines and PTO</t>
  </si>
  <si>
    <t>Road transportation</t>
  </si>
  <si>
    <t>Design for road transportation</t>
  </si>
  <si>
    <t>Inability to cost effectively transport WEC</t>
  </si>
  <si>
    <t>Transportation logistics not incorporated into hull design</t>
  </si>
  <si>
    <t>Delay in transportation
Cost of modifications</t>
  </si>
  <si>
    <t>Incorporate transportation logistics into hull design</t>
  </si>
  <si>
    <t>Bottom holes do not drain on recovery</t>
  </si>
  <si>
    <t>Biofouling</t>
  </si>
  <si>
    <t>Visual inspection and mooring tension during recovery</t>
  </si>
  <si>
    <t>Improper buoyancy
Additional weight during tow</t>
  </si>
  <si>
    <t>Determine sufficient anti-fouling coating if/as necessary - in collaboration with naval architect</t>
  </si>
  <si>
    <t>X.0120.2</t>
  </si>
  <si>
    <t>Inability to physically secure WEC for transport</t>
  </si>
  <si>
    <t>Tie down points not incorporated into hull design</t>
  </si>
  <si>
    <t>X.0120.3</t>
  </si>
  <si>
    <t>Stability of WEC during transport</t>
  </si>
  <si>
    <t>Excessive wind during transport</t>
  </si>
  <si>
    <t>Program delays
Damage to WEC</t>
  </si>
  <si>
    <t>Hatch seal</t>
  </si>
  <si>
    <t>Control seawater ingress &amp; egress - It is considered that the valves are operated for installation and few adjustments during design life</t>
  </si>
  <si>
    <t>X.0121.1</t>
  </si>
  <si>
    <t>Remote operation, consideration for survival case during loss of power/communication event</t>
  </si>
  <si>
    <t>Seal failure</t>
  </si>
  <si>
    <t>Corrosion, biofouling
Improper installation</t>
  </si>
  <si>
    <t>WEC will lose surplus operational positive bouyancy, but remains neutral positive buoyant</t>
  </si>
  <si>
    <t>Fluids</t>
  </si>
  <si>
    <t>Ensure any internal fluids are drained or allowable</t>
  </si>
  <si>
    <t>Fluid spill during transport</t>
  </si>
  <si>
    <t>Fluid systems inadequatly secured or drained</t>
  </si>
  <si>
    <t>Enviornmental impact
Human safety</t>
  </si>
  <si>
    <t>SOPs to include fluid systems secured or drained prior to transport</t>
  </si>
  <si>
    <t>X.0122.1</t>
  </si>
  <si>
    <t>Structural failure</t>
  </si>
  <si>
    <t>Chemicals</t>
  </si>
  <si>
    <t>Ensure any internal chemical (i.e. batteries) are removed, discharged, or otherwise allowable</t>
  </si>
  <si>
    <t>Chemical spill during transport</t>
  </si>
  <si>
    <t>Batteries inadequatly secured or discharged</t>
  </si>
  <si>
    <t>SOPs to include batteries to be secured or discharged prior to transport</t>
  </si>
  <si>
    <t>PTO</t>
  </si>
  <si>
    <t>X.0200</t>
  </si>
  <si>
    <t>Mooring Line Connection</t>
  </si>
  <si>
    <t>Anchor installation</t>
  </si>
  <si>
    <t>Translate mooring force to WEC</t>
  </si>
  <si>
    <t>Belt drive connection
 Loading uncertainty
 Design life / degradation</t>
  </si>
  <si>
    <t>Mechanical failure</t>
  </si>
  <si>
    <t>Transport to harbor</t>
  </si>
  <si>
    <t>Transport fabricated anchor to harbor</t>
  </si>
  <si>
    <t>Failure of lifting point(s) during lift</t>
  </si>
  <si>
    <t>Insufficient or improperly placed lifting points</t>
  </si>
  <si>
    <t>Personel injury
Damage to anchor</t>
  </si>
  <si>
    <t>Incorporate transportation logistics into anchor design
SOP to inspect all lifting equipment periodically and prior to use</t>
  </si>
  <si>
    <t>Excessive load
Inproper connection (i.e. pin slips out)
Fatigue</t>
  </si>
  <si>
    <t>Mooring line tension</t>
  </si>
  <si>
    <t>Loss of mooring connection on 1 PTO,
Potential slamming of conncetor into hull shell, loss of device</t>
  </si>
  <si>
    <t>X.0210.2</t>
  </si>
  <si>
    <t>X.0220.1</t>
  </si>
  <si>
    <t>Transport from harbor to vessel</t>
  </si>
  <si>
    <t>Lift from pier to vessel</t>
  </si>
  <si>
    <t>X.0220.2</t>
  </si>
  <si>
    <t>X.0220.3</t>
  </si>
  <si>
    <t>Weather delays</t>
  </si>
  <si>
    <t>Weather not suitable for shore or vessel crane operations</t>
  </si>
  <si>
    <t>Lifting plan</t>
  </si>
  <si>
    <t>Delays, cost</t>
  </si>
  <si>
    <t>X.0230.1</t>
  </si>
  <si>
    <t>Install anchor in appropriate location, ensuring with vessel GPS that anchors are installed within geometry requirements</t>
  </si>
  <si>
    <t>Incorrect anchor placement</t>
  </si>
  <si>
    <t>Vessel GPS
Drop camera</t>
  </si>
  <si>
    <t>Unsymmetric mooring angles, leading to unknown and unintended load profiles in PTOs and unanticipated dynamics in performance results</t>
  </si>
  <si>
    <t>Maximize allowable anchor offset in design 
Determine allowable anchor offset in modelling
Review install procedure with vessel operators early in process</t>
  </si>
  <si>
    <t>X.0230.2</t>
  </si>
  <si>
    <t>Fairlead</t>
  </si>
  <si>
    <t>Anchor not level on seafloor</t>
  </si>
  <si>
    <t>Unanticipated seafloor objects or benthic properties</t>
  </si>
  <si>
    <t>Drop camera</t>
  </si>
  <si>
    <t>Additional operations to correctly place anchor
Potential damage to anchor</t>
  </si>
  <si>
    <t xml:space="preserve">Drop camera or dive/ROV survey of seafloor prior to operation
</t>
  </si>
  <si>
    <t>Translate belt force to shaft rotation</t>
  </si>
  <si>
    <t>X.0240.1</t>
  </si>
  <si>
    <t>Buoy off mooring line</t>
  </si>
  <si>
    <t>Provide navigational marker, keep mooring lines taunt and allow for mooring line pickup</t>
  </si>
  <si>
    <t>Potentially use a bridal to coallate four mooring lines to ensure lines are maintained taunt and mark center point of mooring grid for device installation</t>
  </si>
  <si>
    <t>Dynamic motion (frequency of direction change)
 Loading uncertainty
 Design life / degradation</t>
  </si>
  <si>
    <t>Installation plan</t>
  </si>
  <si>
    <t>Mechanical failure - seized</t>
  </si>
  <si>
    <t>Dive operation required to recover dropped line or equipment</t>
  </si>
  <si>
    <t>Review O&amp;M procedures with local marine operators and appropriate authorities (test site, harbors, etc.,)</t>
  </si>
  <si>
    <t>Increased friction on belt, potentially leading to belt failure
Surface wear on fairlead and belt</t>
  </si>
  <si>
    <t>X.0240.2</t>
  </si>
  <si>
    <t>Belt slips off the fairlead</t>
  </si>
  <si>
    <t>X.0250.1</t>
  </si>
  <si>
    <t>Dive operations</t>
  </si>
  <si>
    <t>Personel safety and proper planning for dive operations</t>
  </si>
  <si>
    <t>Inadequate prior planning for any necessary dive operations</t>
  </si>
  <si>
    <t>Delays, additional cost</t>
  </si>
  <si>
    <t>Dive operation not intended for anchor installation
Installation plan to indentify causes for dive operations
Local dive team consulted in order to minimize spin up time if required</t>
  </si>
  <si>
    <t>Debris caught in fairlead</t>
  </si>
  <si>
    <t>Biofouling or other material accumulating on belt</t>
  </si>
  <si>
    <t>X.0300</t>
  </si>
  <si>
    <t>Umbilical installation</t>
  </si>
  <si>
    <t>X.0310.1</t>
  </si>
  <si>
    <t>Umbilical accessories (for lazy S, etc.,)</t>
  </si>
  <si>
    <t>Mooring Winch</t>
  </si>
  <si>
    <t>Use appropriate modelling tool (Orcaflex) to verify umbilical dynamics and determine approprate lay pattern to maintain MBR</t>
  </si>
  <si>
    <t>None (for demonstration will be site dependant)</t>
  </si>
  <si>
    <t>Exceeding bending radius</t>
  </si>
  <si>
    <t>Accessories creating excessive bending in mooring line</t>
  </si>
  <si>
    <t>Damage to umbilical</t>
  </si>
  <si>
    <t>Review lay plan with vessel operators
Model dynamic motion of umbilical with accessories (orcaflex)</t>
  </si>
  <si>
    <t xml:space="preserve">Shaft speed
</t>
  </si>
  <si>
    <t>Recover WEC for repair</t>
  </si>
  <si>
    <t>X.0310.2</t>
  </si>
  <si>
    <t>Accessories fall off</t>
  </si>
  <si>
    <t>Accessories not adequatly secured</t>
  </si>
  <si>
    <t>Umbilical not adeqatly secured, leading to damage to umbilical</t>
  </si>
  <si>
    <t>Mechanical failure - freewheeling</t>
  </si>
  <si>
    <t>Shaft torque</t>
  </si>
  <si>
    <t>Increased load on other PTOs</t>
  </si>
  <si>
    <t>Couple winch to gearbox mechanically</t>
  </si>
  <si>
    <t>May be nonstandard winch and/or gearbox
 Loading uncertainty
 Design life / degradation</t>
  </si>
  <si>
    <t>Belt detachment</t>
  </si>
  <si>
    <t>X.0311.1</t>
  </si>
  <si>
    <t>Loss of mooring connection on 1 PTO</t>
  </si>
  <si>
    <t>Umbilical installation procedures</t>
  </si>
  <si>
    <t>Determine where/how umbilical will be laid and picked up by vessel to formulate lay plan and any necessary bend restrictors, etc.,</t>
  </si>
  <si>
    <t>Lay plan does not adequatly consider lay angles
Vessel does not adequatly follow lay plan</t>
  </si>
  <si>
    <t>Review lay plan with vessel operators
Use cable protection where appropriate</t>
  </si>
  <si>
    <t>Provide pressure control to cylinder</t>
  </si>
  <si>
    <t>Maintenance vs. degradation
 Accelerations / motions</t>
  </si>
  <si>
    <t>Bearing failure - winch drum</t>
  </si>
  <si>
    <t>Excessive lateral loads
Mechanical failure</t>
  </si>
  <si>
    <t>Shaft torque
Difference in shaft torque and power between PTOs, potentially steadily growing offset as bearing deteriorates</t>
  </si>
  <si>
    <t>Vibration on shaft, potentially leading to cascading failure and seawater ingress if seals fail
Siezed shaft at winch, gas spring potentially still operationa</t>
  </si>
  <si>
    <t>Adequate modelling on shaft loads, particularly lateral loads
Sufficient design safety factor</t>
  </si>
  <si>
    <t>X.0311.2</t>
  </si>
  <si>
    <t>Abrasion of cable</t>
  </si>
  <si>
    <t>Cable rubs on abrasive element (external equipment, sea floor, water column)</t>
  </si>
  <si>
    <t>Leakage past seals</t>
  </si>
  <si>
    <t>Seal imperfection
Corrosion or biofouling around seal</t>
  </si>
  <si>
    <t>Humitidy sensor in PTO compartments</t>
  </si>
  <si>
    <t>Seawater ingress in PTO compartments
Corrosion or biofouling of internal PTO components</t>
  </si>
  <si>
    <t>Adequate modelling on shaft loads, particularly lateral loads
Sufficient design safety factor
Bilge pumps specified to handle minor leakage
Redundant seals</t>
  </si>
  <si>
    <t>X.0400</t>
  </si>
  <si>
    <t>Determine if redundant seal or secondary barrier solution is practical</t>
  </si>
  <si>
    <t>Craning WEC from pier to vessel/quayside</t>
  </si>
  <si>
    <t>X.0410.1</t>
  </si>
  <si>
    <t>Seal failure - significant seawater ingress</t>
  </si>
  <si>
    <t>Seawater ingress in PTO compartments
Loss of PTO</t>
  </si>
  <si>
    <t>Adequate modelling on shaft loads, particularly lateral loads
Sufficient design safety factor
Compartmentalizing buoyancy chambers
Redundant seals</t>
  </si>
  <si>
    <t>Use either vessel crane or pier crane to transfer device from pier to installation vessel</t>
  </si>
  <si>
    <t>None (device will have been previously lifted during transportation)</t>
  </si>
  <si>
    <t>Shaft shear</t>
  </si>
  <si>
    <t>Excessive torque on shaft</t>
  </si>
  <si>
    <t>Catastropic failure of PTO, potential for seawater ingress</t>
  </si>
  <si>
    <t>X.0410.2</t>
  </si>
  <si>
    <t>Incorporate fabrication plan into design (i.e. bolt heads in CAD, verify clearance for tools, etc.,)</t>
  </si>
  <si>
    <t>Tools not available during assembly</t>
  </si>
  <si>
    <t>Assembly of seals, bearings, etc., may require specialized tools with long lead times</t>
  </si>
  <si>
    <t>X.0410.3</t>
  </si>
  <si>
    <t>Loss of tension (slack/snap)</t>
  </si>
  <si>
    <t>Shock loads on system (potentially severe)</t>
  </si>
  <si>
    <t>X.0410.4</t>
  </si>
  <si>
    <t>Load exceedence of vessel crane</t>
  </si>
  <si>
    <t>Incorrect weight estimates of WEC</t>
  </si>
  <si>
    <t>CAD review
Lift test</t>
  </si>
  <si>
    <t>Personel injury
Damage to WEC
Damage to crane</t>
  </si>
  <si>
    <t>Thorough CAD review of complete assembed weight
Lift test to experimentially determine weight if possible
Review lift plan with vessel operator</t>
  </si>
  <si>
    <t>X.0410.5</t>
  </si>
  <si>
    <t>Weather constraints</t>
  </si>
  <si>
    <t>Using vessel crane likely has more restrictive weather limits for lifting</t>
  </si>
  <si>
    <t>Weather monitoring</t>
  </si>
  <si>
    <t>Review lift plan with vessel operator</t>
  </si>
  <si>
    <t>X.0500</t>
  </si>
  <si>
    <t>Towing device to site</t>
  </si>
  <si>
    <t>X.0510.1</t>
  </si>
  <si>
    <t>Tow device with vessel</t>
  </si>
  <si>
    <t>Contact with seafloor during tow</t>
  </si>
  <si>
    <t>Towing during low tide and/or at shallow harbor</t>
  </si>
  <si>
    <t>Tow plan</t>
  </si>
  <si>
    <t>Damage to WEC</t>
  </si>
  <si>
    <t>Consider harbor depth and tide in tow plan</t>
  </si>
  <si>
    <t>X.0510.2</t>
  </si>
  <si>
    <t>Vessel traffic during tow</t>
  </si>
  <si>
    <t>Towing during busy period or from busy port</t>
  </si>
  <si>
    <t>Delays
Increased risk for contact with vessel</t>
  </si>
  <si>
    <t>Consider in tow plan</t>
  </si>
  <si>
    <t>X.0510.3</t>
  </si>
  <si>
    <t>Contact with tow vessel</t>
  </si>
  <si>
    <t>Insufficient tow line distance or arrangement
Wave loads during tow
Abrupt vessel movement</t>
  </si>
  <si>
    <t>Damage to WEC
Damage to vessel</t>
  </si>
  <si>
    <t>Review tow plan with vessel operators
Consider alongside tow to reduce risk</t>
  </si>
  <si>
    <t>Motor/Generator</t>
  </si>
  <si>
    <t>Provide damping to PTO system</t>
  </si>
  <si>
    <t>Custom design, load variation</t>
  </si>
  <si>
    <t>Overheating</t>
  </si>
  <si>
    <t>X.0510.4</t>
  </si>
  <si>
    <t>Slack/snap load on towing line</t>
  </si>
  <si>
    <t>Damage to WEC at connection point
Damage to vessel</t>
  </si>
  <si>
    <t>Excessive load
Inadequate design</t>
  </si>
  <si>
    <t>Temperature sensors</t>
  </si>
  <si>
    <t>X.0511.1</t>
  </si>
  <si>
    <t>Monitor during towing</t>
  </si>
  <si>
    <t>Ensure tow line loads and device watertight integrity during tow operations</t>
  </si>
  <si>
    <t>Novel device</t>
  </si>
  <si>
    <t>Instability during tow</t>
  </si>
  <si>
    <t>Unanticipated loads during tow</t>
  </si>
  <si>
    <t>Tow winch load cell</t>
  </si>
  <si>
    <t>Damage to WEC
Increased load on tow lines</t>
  </si>
  <si>
    <t>Adequate leak test of hull prior to towing
Use winch load cell to monitor tow line loads
Review tow plan with vessel operators
Consider alongside tow to reduce risk</t>
  </si>
  <si>
    <t>Loss of control - freewheeling</t>
  </si>
  <si>
    <t>Motor current
Shaft torque</t>
  </si>
  <si>
    <t>Loss of depth change function
Loss of resonance matching ability
Loss of minimum line tension control, leading to higher probability of slack/snap event in mooring line</t>
  </si>
  <si>
    <t>Specify Motor/Generator with appropriate load specifications and safety factors</t>
  </si>
  <si>
    <t>Loss of control - seized</t>
  </si>
  <si>
    <t>High torque on remainder of system</t>
  </si>
  <si>
    <t>X.0511.2</t>
  </si>
  <si>
    <t>Seawater ingress during tow</t>
  </si>
  <si>
    <t>Structural/seal failure during tow
Unanticipated loads during tow
Blowout valve failure during tow</t>
  </si>
  <si>
    <t>Increased loads on tow lines
Loss of WEC</t>
  </si>
  <si>
    <t>Gearbox</t>
  </si>
  <si>
    <t>Capture energy, translate to electrical output</t>
  </si>
  <si>
    <t>Excessive backlash</t>
  </si>
  <si>
    <t>Insufficient testing and/or modelling in specifications
Inappropriate gearbox selection</t>
  </si>
  <si>
    <t>Control lag</t>
  </si>
  <si>
    <t>Inadequate controllability of system</t>
  </si>
  <si>
    <t>PTO bench testing</t>
  </si>
  <si>
    <t>X.0600</t>
  </si>
  <si>
    <t>Connecting mooring lines to PTO belt</t>
  </si>
  <si>
    <t>Severe shock load
Fatigue</t>
  </si>
  <si>
    <t>Load sensors</t>
  </si>
  <si>
    <t>Loss of PTO control (motor/generator no longer driving system)</t>
  </si>
  <si>
    <t>X.0610.1</t>
  </si>
  <si>
    <t>Retrieve mooring line from bridal</t>
  </si>
  <si>
    <t>With device alongside vessel, use tender (RIB) to retrive first mooring line and bring to connection point</t>
  </si>
  <si>
    <t>Connection procedures still to be established</t>
  </si>
  <si>
    <t>Mooring line disconnects from bridal</t>
  </si>
  <si>
    <t>Inadequatly secured hardware
Excessive weather with moorings in place, prior to connecting to WEC (no tension on moorings)
Human error (dropped hardware)
Working from small vessel</t>
  </si>
  <si>
    <t>Delay
Potential damage to mooring line</t>
  </si>
  <si>
    <t>Detailed and reviewed installation plan
Qualified personnel for working offshore</t>
  </si>
  <si>
    <t>Oil leak</t>
  </si>
  <si>
    <t>Housing failure
Flow mechanism failure</t>
  </si>
  <si>
    <t>Flow sensors
Temperature sensor</t>
  </si>
  <si>
    <t>X.0610.2</t>
  </si>
  <si>
    <t>Personnel safety working offshore</t>
  </si>
  <si>
    <t>Pinch points between vessel and buoy
Potential for man overboard
Slips, trips, falls</t>
  </si>
  <si>
    <t>Safety SOP</t>
  </si>
  <si>
    <t>Human safety</t>
  </si>
  <si>
    <t>Safety SOP
Only qualified personnel working offshore</t>
  </si>
  <si>
    <t>X.0620.1</t>
  </si>
  <si>
    <t>Connect mooring line to winch belt</t>
  </si>
  <si>
    <t>For demo scale, connect from RIB with standard shackle or similiar</t>
  </si>
  <si>
    <t>Connection procedures still to be established - vessel requirements and connection hardware for full scale to be determined</t>
  </si>
  <si>
    <t>X.0620.2</t>
  </si>
  <si>
    <t>Pinch points between vessel and WEC
Potential for man overboard
Slips, trips, falls</t>
  </si>
  <si>
    <t>Loading uncertainty
 number of cycles vs. maintenace required</t>
  </si>
  <si>
    <t>X.0620.3</t>
  </si>
  <si>
    <t>Controls to be verified during PTO bench testing</t>
  </si>
  <si>
    <t>Vessel contact with WEC</t>
  </si>
  <si>
    <t>Inadequate design or plan for connection
Wave/wind loads during operation
Abrupt vessel movement</t>
  </si>
  <si>
    <t>Review installation plan with vessel operators
Place vessel on windward side of WEC to reduce wind/wave loads on WEC</t>
  </si>
  <si>
    <t>X.0630.1</t>
  </si>
  <si>
    <t>Bring mooring lines into tension to ensure station keeping prior to vessel moving to observation position</t>
  </si>
  <si>
    <t>Loss of stroke position (oscillating around point other than center of stroke)</t>
  </si>
  <si>
    <t>Hydraulics system fault
Inadvertent buoyancy shift
Accumulator fault</t>
  </si>
  <si>
    <t>Device controls</t>
  </si>
  <si>
    <t>Winch fails to operate</t>
  </si>
  <si>
    <t>Communication fault
Hardware fault</t>
  </si>
  <si>
    <t>SCADA</t>
  </si>
  <si>
    <t>Inability to deploy - cost &amp; program delay</t>
  </si>
  <si>
    <t>PTO test bench
Verify anchor placement
Test winch ashore prior to deployment</t>
  </si>
  <si>
    <t>X.0630.2</t>
  </si>
  <si>
    <t>WEC fails to submerge</t>
  </si>
  <si>
    <t>Insufficent motor capacity
Loads higher than anticipated</t>
  </si>
  <si>
    <t>X.0630.3</t>
  </si>
  <si>
    <t>Mounting failure</t>
  </si>
  <si>
    <t>Displacement per force measurements
Torque measurements
Visual inspection</t>
  </si>
  <si>
    <t>WEC fails to submerge in even, stable configuration (unintented pitch angle)</t>
  </si>
  <si>
    <t>Communication fault
Motor operation and/or loads uneven (anchor spacing not even)</t>
  </si>
  <si>
    <t>Gas spring pressure
Accumulator pressure on high pressure side</t>
  </si>
  <si>
    <t>Hydraulic oil leak into PTO compartment
Degredation of spring function</t>
  </si>
  <si>
    <t>PTO bench testing
Some potential for compensation with HPU
Bilge pumps</t>
  </si>
  <si>
    <t>X.0630.4</t>
  </si>
  <si>
    <t>Communication failure once WEC is submerged</t>
  </si>
  <si>
    <t>Communication path unreliable when submerged</t>
  </si>
  <si>
    <t>Redundant methods of communication
Adequatly test all communication methods</t>
  </si>
  <si>
    <t>Seal imperfection
Seal friction or wear
Contamination in cylinder housing</t>
  </si>
  <si>
    <t>Gas spring pressure
Accumulator pressure on high and low pressure sides</t>
  </si>
  <si>
    <t>Degredation of spring function</t>
  </si>
  <si>
    <t>PTO bench testing
Compensation with HPU</t>
  </si>
  <si>
    <t>X.0700</t>
  </si>
  <si>
    <t>Accumulator</t>
  </si>
  <si>
    <t>Connecting umbillical to device</t>
  </si>
  <si>
    <t>Loss of pressure</t>
  </si>
  <si>
    <t>Leak
Valve failure</t>
  </si>
  <si>
    <t>Pressure sensor</t>
  </si>
  <si>
    <t>X.0710.1</t>
  </si>
  <si>
    <t>Improper control of gas spring
Increased potential for end stop impact
Increased potential for mooring line slack/snap event</t>
  </si>
  <si>
    <t>Design with appropriate reliability</t>
  </si>
  <si>
    <t>Retrieve umbilical</t>
  </si>
  <si>
    <t>Pickup umbilical for connection</t>
  </si>
  <si>
    <t>Pickup buoy off station</t>
  </si>
  <si>
    <t>Hardware failure
Human error (not securring pin, etc)</t>
  </si>
  <si>
    <t>Cost and program delay (required dive operation to retrieve)</t>
  </si>
  <si>
    <t>Review operational planning vessel operators</t>
  </si>
  <si>
    <t>X.0710.2</t>
  </si>
  <si>
    <t>Damage to umbilical during operation</t>
  </si>
  <si>
    <t>Abraision
Contact with vessel or subsea equipment</t>
  </si>
  <si>
    <t xml:space="preserve">Cost and program delay  </t>
  </si>
  <si>
    <t>Review operational planning vessel operators
Use cable protection where appropriate</t>
  </si>
  <si>
    <t>X.0710.3</t>
  </si>
  <si>
    <t>Exceed minimum bend radius during operation</t>
  </si>
  <si>
    <t>Review operational planning with vessel operators
Use cable protection where appropriate</t>
  </si>
  <si>
    <t>X.0710.4</t>
  </si>
  <si>
    <t>Damage to vessel</t>
  </si>
  <si>
    <t xml:space="preserve">Umbilical comes up into propeller </t>
  </si>
  <si>
    <t>Plan for drop camera use during operation
Review operational planning with vessel operators</t>
  </si>
  <si>
    <t>X.0710.5</t>
  </si>
  <si>
    <t>Entaglement with other subsea infrastructure and/or lines</t>
  </si>
  <si>
    <t>Insufficient touchdown anchor
Excessive wave loading
Unanticipated subsea dynamics</t>
  </si>
  <si>
    <t>Mooring &amp; Anchoring</t>
  </si>
  <si>
    <t>Damage to umbilical
Damage to other subsea infrastructure</t>
  </si>
  <si>
    <t>Seafloor survey prior to cable lay
Plan for drop camera use during operation
Review operational planning with vessel operators</t>
  </si>
  <si>
    <t>X.0720.1</t>
  </si>
  <si>
    <t>Mooring line detachment</t>
  </si>
  <si>
    <t>Excessive load
Inproper connection (i.e. pin slips out)</t>
  </si>
  <si>
    <t>Loss of mooring connection on 1 PTO
Loss of hull stability; excess buoyancy causing list
Increased tension in remaining lines</t>
  </si>
  <si>
    <t>Electrical testing prior to connection</t>
  </si>
  <si>
    <t>Damage to communications equipment or other sensitive electronics</t>
  </si>
  <si>
    <t>Insulation resistance testing inducing current in communications or other sensitive electronics</t>
  </si>
  <si>
    <t>Repair needed on WEC
Cost and program delay</t>
  </si>
  <si>
    <t>Electrical testing SOP
Electrical safety SOP</t>
  </si>
  <si>
    <t>Mooring Line</t>
  </si>
  <si>
    <t>X.0720.2</t>
  </si>
  <si>
    <t>Connect device to anchor</t>
  </si>
  <si>
    <t>Electric shock</t>
  </si>
  <si>
    <t>Improper electrical safety
Inadequate short circuit protection</t>
  </si>
  <si>
    <t>Safety observer</t>
  </si>
  <si>
    <t>Unanticipated environmental conditions</t>
  </si>
  <si>
    <t>Mooring tension</t>
  </si>
  <si>
    <t>Incorporated into motor design to maintain minimum line tension.  Review of safety factors to understand risk if motor fails to maintain minimum tension
Analyze hull response under damage conditions via simulation</t>
  </si>
  <si>
    <t>X.0730.1</t>
  </si>
  <si>
    <t>Make electrical connection</t>
  </si>
  <si>
    <t>Abrasion leading to failure
Excessive load</t>
  </si>
  <si>
    <t>Improper electrical safety
Improper wiring</t>
  </si>
  <si>
    <t>Entanglement</t>
  </si>
  <si>
    <t>Slack line conditions</t>
  </si>
  <si>
    <t>X.0730.2</t>
  </si>
  <si>
    <t>Decrease in line length
Unbalanced loading
Points of concentration loading</t>
  </si>
  <si>
    <t>Damage to electrical equipment</t>
  </si>
  <si>
    <t>Short circuit
Incorrect electrical system changes since previous connection</t>
  </si>
  <si>
    <t>Unbalanced pretension in mooring line</t>
  </si>
  <si>
    <t>Design flaw
Unanticipated compliance in PTO
Unanticipated sea states
Insufficient or incorrect modelling
Installation not to tolerance</t>
  </si>
  <si>
    <t>Sag in mooring line if unbalance is too large
Snap load in mooring tether
Misalignment of winch lines
Unanticipated hull orientation</t>
  </si>
  <si>
    <t>Symmetric device design
Running simulations with 5-10% difference in fore and aft mooring lines and compare effect on motion, power production and slack lines against baseline case
Pretension adjustment through PTO design</t>
  </si>
  <si>
    <t>X.0800</t>
  </si>
  <si>
    <t>X.0810.1</t>
  </si>
  <si>
    <t>Submerge device from surface</t>
  </si>
  <si>
    <t>Instability as WEC transitions to submerged position</t>
  </si>
  <si>
    <t>Visual
Winch position</t>
  </si>
  <si>
    <t>Delays, inability to stay deployed
Risk of WEC damage if not in correct position</t>
  </si>
  <si>
    <t xml:space="preserve">Greater than expected yaw motion </t>
  </si>
  <si>
    <t>Mooring tension
Unanticipated hull response</t>
  </si>
  <si>
    <t>Belts used to mitigate fleet angle and CBOS
Modelling to determine anticipated yaw</t>
  </si>
  <si>
    <t>Loss of station keeping</t>
  </si>
  <si>
    <t>Loss of all four mooring lines</t>
  </si>
  <si>
    <t>WEC floating unconstrained
Collision with nearby infrastructure/vessels</t>
  </si>
  <si>
    <t>X.0810.2</t>
  </si>
  <si>
    <t>Slamming loads on hull prior to submergence</t>
  </si>
  <si>
    <t>Higher than expected sea state
Longer than anticipated to lower
Inadequate hull structural analysis</t>
  </si>
  <si>
    <t xml:space="preserve">Visual </t>
  </si>
  <si>
    <t>Failure of hull
Seawater ingress</t>
  </si>
  <si>
    <t>Plan for vessel to be on windward side of WEC during install
Review operational planning with vessel operators
Operations SOP</t>
  </si>
  <si>
    <t>X.0810.3</t>
  </si>
  <si>
    <t>Enclosure not properly closed and sealed
Seal failure</t>
  </si>
  <si>
    <t>Water detectors</t>
  </si>
  <si>
    <t>Failure of electrical equipment
Loss of WEC</t>
  </si>
  <si>
    <t>X.0810.4</t>
  </si>
  <si>
    <t>Inability to maintain correct depth</t>
  </si>
  <si>
    <t>Winch position
Mooring tension</t>
  </si>
  <si>
    <t>Increased potential for damage to WEC
Program delays
Inability to obtain test data</t>
  </si>
  <si>
    <t>X.0820.1</t>
  </si>
  <si>
    <t>Adjust between submerged depths</t>
  </si>
  <si>
    <t>Inadequate power to perform operation</t>
  </si>
  <si>
    <t>Transition from low sea state without power generation and insufficient onboard battery storage</t>
  </si>
  <si>
    <t>Motor current
Winch position
Mooring tension</t>
  </si>
  <si>
    <t>Inability to move to operational depth
WEC in exposed position if higher sea states occur</t>
  </si>
  <si>
    <t>Size onboard storage with adequate safety margin</t>
  </si>
  <si>
    <t>Trade off on size/weight of battery backup and operational limitations</t>
  </si>
  <si>
    <t>In depth analysis on required capacity</t>
  </si>
  <si>
    <t>X.0820.2</t>
  </si>
  <si>
    <t>Incorrect pretension in system</t>
  </si>
  <si>
    <t>Controls failure
Sensor failure</t>
  </si>
  <si>
    <t>WEC in exposed position resulting in potentially higher than anticipated loads or lower than anticipated performance</t>
  </si>
  <si>
    <t>Redundant sensors, manual cross check between PTOs</t>
  </si>
  <si>
    <t>Anchor</t>
  </si>
  <si>
    <t>Automated flag in SCADA for normalized PTO mismatch</t>
  </si>
  <si>
    <t>X.0830.1</t>
  </si>
  <si>
    <t>Station keeping, provide seabed reference</t>
  </si>
  <si>
    <t>Establish gas spring position/pressure</t>
  </si>
  <si>
    <t>Establish and maintain correct gas spring &amp; accumulator pressure and stroke position</t>
  </si>
  <si>
    <t>Use existing technology as possible/suitable
 loading uncertainty
 cyclic loading
 geotechnical uncertainty (at least for the 1:4 scale)</t>
  </si>
  <si>
    <t>Incorrect gas spring stroke position</t>
  </si>
  <si>
    <t>Position sensor
Pressure sensor</t>
  </si>
  <si>
    <t>Loss of station keeping on one PTO
Increased potential for slack/snap events</t>
  </si>
  <si>
    <t>Connect anchor to mooring</t>
  </si>
  <si>
    <t>X.0830.2</t>
  </si>
  <si>
    <t>Incorrect gas spring pressure</t>
  </si>
  <si>
    <t>Accumulator not maintaining pressure
Hydraulic leak
Communications/software fault
Controls fault</t>
  </si>
  <si>
    <t>Pressure sensor
Position sensor</t>
  </si>
  <si>
    <t>X.0830.3</t>
  </si>
  <si>
    <t>Non-square anchor grid</t>
  </si>
  <si>
    <t>Inadequate design
Unanticipated failure mechanism and/or load path
Excessive line loading</t>
  </si>
  <si>
    <t>Mooring tension ununiform</t>
  </si>
  <si>
    <t>Unanticipated angles/loads in mooring &amp; PTO
Unanticipated hull response</t>
  </si>
  <si>
    <t>PTOs ability to compensate with belt length
Drum/fairlead able to comply with minimal fleet angle</t>
  </si>
  <si>
    <t>X.0900</t>
  </si>
  <si>
    <t>Operating device with full perforrmance</t>
  </si>
  <si>
    <t>X.0910.1</t>
  </si>
  <si>
    <t>Electrical Plant</t>
  </si>
  <si>
    <t>Operating device with basic functionality</t>
  </si>
  <si>
    <t>Upon initial deployment, verify device functionality and safety of operation. Beyond actions covered in 0800 this would include items such as power generation and dissipation, data logging and analysis, communication, etc.,</t>
  </si>
  <si>
    <t>Extreme weather - above design considerations and/or arising quickly</t>
  </si>
  <si>
    <t>The Ultimate Limit States that defines the design basis requirements is dependent on the definition of the extreme sea state.</t>
  </si>
  <si>
    <t>Mooring loads</t>
  </si>
  <si>
    <t>Loads higher than designed for occuring prior to ability to transition WEC to survival state</t>
  </si>
  <si>
    <t>Compliance with the IEC TS 62600-103 and other relevant standards and application of higher safety factor for this demonstration project is used.</t>
  </si>
  <si>
    <t>Ensure insurance policy adequately covers expected losses; have staff attorney review policy;</t>
  </si>
  <si>
    <t>Ensure adequate design sea state taken into design considerations</t>
  </si>
  <si>
    <t>X.0911.1</t>
  </si>
  <si>
    <t>Communication functionality</t>
  </si>
  <si>
    <t>Validate all forms of communication, including failover procedure, sending commands and recieving feedback while submerged from all forms of communication</t>
  </si>
  <si>
    <t>Loss of communication during operation</t>
  </si>
  <si>
    <t>Power cycle to communications equipment
Service interruption</t>
  </si>
  <si>
    <t>SCADA
Watchdog timer</t>
  </si>
  <si>
    <t>Loss of situational awareness
Loss of operator input ability</t>
  </si>
  <si>
    <t>PTO bench testing
Startup BIT</t>
  </si>
  <si>
    <t>X.0912.1</t>
  </si>
  <si>
    <t>Software functionality</t>
  </si>
  <si>
    <t>Validate software functionality while submerged</t>
  </si>
  <si>
    <t>Software failure during operation</t>
  </si>
  <si>
    <t>Power cycle
Cable disconnection or failure
Failed built in test (BIT)</t>
  </si>
  <si>
    <t>Software BIT</t>
  </si>
  <si>
    <t>WEC shutdown
Loss of situational awareness
Loss of operator input ability</t>
  </si>
  <si>
    <t>X.0912.2</t>
  </si>
  <si>
    <t>Software functionality - control loop</t>
  </si>
  <si>
    <t>Uneven PTO operation or unexpected PTO operation</t>
  </si>
  <si>
    <t>Latency in control software</t>
  </si>
  <si>
    <t>X.0913.1</t>
  </si>
  <si>
    <t>Provide control for motor/generator</t>
  </si>
  <si>
    <t>Four quadrant control required</t>
  </si>
  <si>
    <t>Overheating
Connection or communication error
Vibration
Humidity
Overcurrent</t>
  </si>
  <si>
    <t>Loss of power system</t>
  </si>
  <si>
    <t>PTO testing
Remote reset</t>
  </si>
  <si>
    <t>Power system functionality</t>
  </si>
  <si>
    <t>Validate power system functionality while submerged</t>
  </si>
  <si>
    <t>Excessive heat generated in braking resistors</t>
  </si>
  <si>
    <t>Discrepency in generated/dissipated heat, compared to expected</t>
  </si>
  <si>
    <t>Climate control data</t>
  </si>
  <si>
    <t>PTO bench testing
Oversized braking resistors</t>
  </si>
  <si>
    <t>X.0914.1</t>
  </si>
  <si>
    <t>Hydraulic system functionality</t>
  </si>
  <si>
    <t>Validate hydraulic system functionality while submerged</t>
  </si>
  <si>
    <t>Hydraulic leaks</t>
  </si>
  <si>
    <t>Hydraulic pressure</t>
  </si>
  <si>
    <t>Increased chance of gas spring end stop impact
WEC operating outside of optimial conditions</t>
  </si>
  <si>
    <t>PTO bench testing
Hydraulics pressure/leak checks prior to deployment</t>
  </si>
  <si>
    <t>X.0914.2</t>
  </si>
  <si>
    <t>Maintain stable voltage on DC bus</t>
  </si>
  <si>
    <t>Hydraulic temperature higher than expected</t>
  </si>
  <si>
    <t>Heat generated in friction losses (seals, turns, piping, etc.,)</t>
  </si>
  <si>
    <t>Capacitor cell imbalance</t>
  </si>
  <si>
    <t>Hydraulic temperature</t>
  </si>
  <si>
    <t>Increased risk of hydraulic system failure</t>
  </si>
  <si>
    <t>Capacitor voltage
DC bus voltage</t>
  </si>
  <si>
    <t>Partial loss of capacitor functionality
Partial loss of WEC performance (loss of bus voltage control --&gt; lower torque control range)
worst case...can't winch to new depth</t>
  </si>
  <si>
    <t>PTO bench testing
Confirm S120 internal controls
Isolate and redundant capacitor stacks
Ask vendor for cell balancing</t>
  </si>
  <si>
    <t>Hydraulic presure higher than expected</t>
  </si>
  <si>
    <t>Controls fault</t>
  </si>
  <si>
    <t>Capacitor failure resulting in open circuit</t>
  </si>
  <si>
    <t>Loss of capacitor functionality
No control over DC bus voltage --&gt; risk of ALM IGBT failure
Power for winching bus come from batteries</t>
  </si>
  <si>
    <t xml:space="preserve">PTO bench testing
</t>
  </si>
  <si>
    <t>Auxiliary systems functionality</t>
  </si>
  <si>
    <t>Validate functionality of all auxiliary systems while submerged</t>
  </si>
  <si>
    <t>Total loss of power
Cable disconnection or failure</t>
  </si>
  <si>
    <t>Inability to remove fluid from enclosures</t>
  </si>
  <si>
    <t>Capacitor failure resulting in short circuit</t>
  </si>
  <si>
    <t>Potential loss of DC bus
Loss motor control entirely
Fire</t>
  </si>
  <si>
    <t>PTO bench testing
Short circuit protection
Ensure that batteries are isolated</t>
  </si>
  <si>
    <t>Charge/discharge cycle insufficient to meet load demand</t>
  </si>
  <si>
    <t>Improper specifications</t>
  </si>
  <si>
    <t>Design with consideration for uncertainty
PTO bench testing
Oversize capacitance</t>
  </si>
  <si>
    <t>X.0915.3</t>
  </si>
  <si>
    <t>Dissipate excess power</t>
  </si>
  <si>
    <t>Overheating resulting in open circuit</t>
  </si>
  <si>
    <t>DC bus voltage</t>
  </si>
  <si>
    <t>Loss of braking resistor functionality
Loss of WEC performance testing ability until repaired</t>
  </si>
  <si>
    <t>Climate control in enclosure
PTO test bench (determine heat profile)
Loss of damping/virtual spring range (net power must =0)</t>
  </si>
  <si>
    <t>Holding system capacity full with continued seawater ingress</t>
  </si>
  <si>
    <t>Seawater ingress (significant)</t>
  </si>
  <si>
    <t>Ballast tank level
Bilge pump run time</t>
  </si>
  <si>
    <t>Inherent control in that increasing ballast system volume will increase WEC depth which will place WEC in safest operational posture
Emergency operating procedures</t>
  </si>
  <si>
    <t>Overheating resulting in increase in ambient temperature in electrical enclosure</t>
  </si>
  <si>
    <t>X.0915.4</t>
  </si>
  <si>
    <t>Potential loss of power electronics</t>
  </si>
  <si>
    <t>Climate control in enclosure
Separate resistors and PE in separate chambers
PTO test bench (determine heat profile)</t>
  </si>
  <si>
    <t>Cooling failure to generator</t>
  </si>
  <si>
    <t>Loss of power to cooling system
Generator creating more heat than expected
Air cooling works less efficiently than expected</t>
  </si>
  <si>
    <t>Cooling fan run time</t>
  </si>
  <si>
    <t>Increased temperature in generator
Potential for generator shutdown</t>
  </si>
  <si>
    <t>PTO bench testing to characterize generator heat generation
Oversized generator
Appropriate safety factor on forced cooling solution</t>
  </si>
  <si>
    <t>Failure resulting in short circuit</t>
  </si>
  <si>
    <t>Potential loss of DC bus --&gt; loss of PTO control
Fire</t>
  </si>
  <si>
    <t>X.0915.5</t>
  </si>
  <si>
    <t>Provide energy storage for device operation when not generating sufficient internal power for auxiliarly loads (comms, bilge system, etc.,)</t>
  </si>
  <si>
    <t>Short circuit</t>
  </si>
  <si>
    <t>Fire detection/suppression accidential discharge</t>
  </si>
  <si>
    <t>Potential loss of DC bus
Fire</t>
  </si>
  <si>
    <t>Damage to electrical equipment
Loss of fire suppression system</t>
  </si>
  <si>
    <t>Safety of system design
Select safe materials for fire suppression</t>
  </si>
  <si>
    <t>Insufficient capacity</t>
  </si>
  <si>
    <t>Higher hotel loads than anticpated
Sustained low sea state</t>
  </si>
  <si>
    <t>Battery voltage
Battery current</t>
  </si>
  <si>
    <t>X.0915.6</t>
  </si>
  <si>
    <t>Software/communications failure</t>
  </si>
  <si>
    <t>Improper specifications
Loss of communications</t>
  </si>
  <si>
    <t>Watchdog timer</t>
  </si>
  <si>
    <t>Loss of power to humitidy control system</t>
  </si>
  <si>
    <t>Humidity sensor</t>
  </si>
  <si>
    <t>Loss of ability to control humidity
Potential for ncreased condensation 
Potential to damage electrical components</t>
  </si>
  <si>
    <t>Backup power source</t>
  </si>
  <si>
    <t>Design with consideration for uncertainty
Pre-programmed soft shutdown
PTO bench testing</t>
  </si>
  <si>
    <t>Lose communication to all controllers</t>
  </si>
  <si>
    <t>Design for safe shutdown on loss of power and remote restart capability
Pre-programmed soft shutdown
Isolate/redundant UPS's
PTO bench testing</t>
  </si>
  <si>
    <t>Accumulation of condensation greater than expected</t>
  </si>
  <si>
    <t>Higher humitidy than anticipated
Lack of air exchange in submerged enviornment</t>
  </si>
  <si>
    <t>Bilge pump run time</t>
  </si>
  <si>
    <t>Increased run time on bilge pumps
Potential to fill ballast tanks
Potential to damage electrical components</t>
  </si>
  <si>
    <t>Humidity higher than expected</t>
  </si>
  <si>
    <t>Higher heat in enclosure than expected
Lack of air exchange in submerged enviornment</t>
  </si>
  <si>
    <t>Humidity sensor
Bilge pump run time</t>
  </si>
  <si>
    <t>Increased condensation
Potential to damage electrical components</t>
  </si>
  <si>
    <t>Lose UPS charging
Cannot import power</t>
  </si>
  <si>
    <t>X.0915.7</t>
  </si>
  <si>
    <t>Submerge device control</t>
  </si>
  <si>
    <t>Submergence depth not ensured</t>
  </si>
  <si>
    <t>Higher load on PTO then desgined for.
Lack of air exchange in submerged enviornment</t>
  </si>
  <si>
    <t>Cannot import power</t>
  </si>
  <si>
    <t>X.0920.2</t>
  </si>
  <si>
    <t>Validating full functionality and performance data retrival and analysis</t>
  </si>
  <si>
    <t>Demonstrate tuning of parameters and ability to analyze collected data to correlate parameter tuning to performance</t>
  </si>
  <si>
    <t>Corrupt data</t>
  </si>
  <si>
    <t>Software failure
Time syncronization failure</t>
  </si>
  <si>
    <t>Data logging
Watchdog timer</t>
  </si>
  <si>
    <t>Lost test time</t>
  </si>
  <si>
    <t>inability to access data while deployed</t>
  </si>
  <si>
    <t>Communications failiure</t>
  </si>
  <si>
    <t>Data logging</t>
  </si>
  <si>
    <t>Loss of situational awareness
Loss of informed operator input ability</t>
  </si>
  <si>
    <t>Umbilical</t>
  </si>
  <si>
    <t>X.0930.1</t>
  </si>
  <si>
    <t>Uncertainty on dynamic loading
 Maximum offset
 seabed touchdown 
 interference with mooring lines</t>
  </si>
  <si>
    <t xml:space="preserve">Cable failure </t>
  </si>
  <si>
    <t>Abraision of jacket - seawater ingress in cable</t>
  </si>
  <si>
    <t>Communications</t>
  </si>
  <si>
    <t>Operating with optimized performance</t>
  </si>
  <si>
    <t>Obtain and maintain optimized parameter setting to collect and analyze data in target sea states</t>
  </si>
  <si>
    <t>Short circuit protection designed in electrical system
Sufficient onboard battery for safe shutdown</t>
  </si>
  <si>
    <t>Reduced power production compared to expectations</t>
  </si>
  <si>
    <t>Inaccurate modelling
WEC build not as designed</t>
  </si>
  <si>
    <t>Performance metrics</t>
  </si>
  <si>
    <t>Partial loss of credibility
Increased difficulty/delay in continued funding</t>
  </si>
  <si>
    <t>Adequate sensors and post processing to characterize losses in both mechanical and electrical conversion chain to determine if adjustments in control strategy or physical device is possible within test window</t>
  </si>
  <si>
    <t>Connectors</t>
  </si>
  <si>
    <t>Connect Umbilical to WEC</t>
  </si>
  <si>
    <t>Uncertainty on dynamic loading</t>
  </si>
  <si>
    <t>Connector failure resulting in open ciruit</t>
  </si>
  <si>
    <t>Unintended loads on connector (particularly side loads)</t>
  </si>
  <si>
    <t>Loss of tethered communications
Trip ALM offline
Water ingress to WEC
Damage to surrounding structure
Cannot import power</t>
  </si>
  <si>
    <t>Orcaflex modelling to determine potential loads on umbilical
Safety factor on connector
Sufficient onboard battery for safe shutdown</t>
  </si>
  <si>
    <t>X.0930.2</t>
  </si>
  <si>
    <t>Low availability</t>
  </si>
  <si>
    <t>Component reliability issues
Communication issues
Lack of weather windows for maintenance</t>
  </si>
  <si>
    <t>Partial loss of credibility
Increased difficulty in aquiring sufficient test data</t>
  </si>
  <si>
    <t>PTO test bench
Investigating opportunities for parallel reliability lab testing</t>
  </si>
  <si>
    <t>Connector failure resulting in short circuit</t>
  </si>
  <si>
    <t>Seawater ingress
Improper wiring inside connector</t>
  </si>
  <si>
    <t>Loss of tethered communications
Fire
Trip ALM offline
Cannot import power</t>
  </si>
  <si>
    <t>Short circuit protection designed in electrical system</t>
  </si>
  <si>
    <t>X.0931.1</t>
  </si>
  <si>
    <t>Data post processing</t>
  </si>
  <si>
    <t>Optimize post processing scripts for data analysis</t>
  </si>
  <si>
    <t>Incomplete data collection during test campaign</t>
  </si>
  <si>
    <t>Sensor failure
Insufficient sensors</t>
  </si>
  <si>
    <t>PTO test bench
Redundancy &amp; reliability of sensors</t>
  </si>
  <si>
    <t>X.0931.2</t>
  </si>
  <si>
    <t>Insufficient data collection during test campaign</t>
  </si>
  <si>
    <t>Low availability of WEC
Insufficient weather to test necessary sea states</t>
  </si>
  <si>
    <t>Sensor integration - providing situational awareness of sensorized system (speed, force, stroke, etc.,) and ambient environment (temp, humidity, etc.,)</t>
  </si>
  <si>
    <t>Submerged device
 Maintenance 
 reliability
 operationing ambient</t>
  </si>
  <si>
    <t>X.1000</t>
  </si>
  <si>
    <t>Changing operating depth</t>
  </si>
  <si>
    <t>X.1010</t>
  </si>
  <si>
    <t>Connector or wire failure
Connection point or service failure</t>
  </si>
  <si>
    <t>Design for automatic controls</t>
  </si>
  <si>
    <t>Sensor mechanical failure
Cable or connector failure</t>
  </si>
  <si>
    <t>Loss of situational awareness</t>
  </si>
  <si>
    <t>Same procedure as 0820</t>
  </si>
  <si>
    <t>Aim of the process</t>
  </si>
  <si>
    <t>Determine if redundancy can be built into system</t>
  </si>
  <si>
    <t>Auxilary Systems</t>
  </si>
  <si>
    <t>The Failure Mode and Effects Analysis (FMEA) is a qualitative reliability technique for systematically analysing each possible failure mode within a hardware system, and identifying the resulting effect on that system, the mission and personnel. The criticality analysis (CA) is a quantitative procedure which ranks failure modes according to their probability and consequences (i.e. the resulting effect of the failure mode on system, mission or personnel).</t>
  </si>
  <si>
    <t>X.1100</t>
  </si>
  <si>
    <t>Tidal adjustment</t>
  </si>
  <si>
    <t>Process inputs</t>
  </si>
  <si>
    <t>X.1110.1</t>
  </si>
  <si>
    <t>Adjust PTO/moorings to accomidate tidal variations</t>
  </si>
  <si>
    <t>Maintain humidity level in power &amp; electronics enclosure</t>
  </si>
  <si>
    <t>In order to adjust for tide while maintaining the gas spring operating in the center of stroke, an approx once daily operation will need to occur whereby the shaft clutch is disengaged and the winch drum operated independant of the gas spring, and the clutch recoupled</t>
  </si>
  <si>
    <t>Submerged device
 Reliability vs maintenance
 Operating ambient</t>
  </si>
  <si>
    <t>High humidity in enclosure</t>
  </si>
  <si>
    <t>Failure of clutch/brake mechanism</t>
  </si>
  <si>
    <t>Clutch fails to engage/disengage as required
Brake fails to engage/disengage as required
Uneven PTO operation</t>
  </si>
  <si>
    <t>Shaft torque
Hydraulic pressure</t>
  </si>
  <si>
    <t>Inability to perform depth change
Inability to recover from depth change
Shock loads on system</t>
  </si>
  <si>
    <t>PTO test bench
Failsafe design for clutch and brake</t>
  </si>
  <si>
    <t>Dehumidifier</t>
  </si>
  <si>
    <t>The Technology assessment process shall be carried out based on (but not limited to) the following documents. They shall be subsequently provided to DNV for validation of the process</t>
  </si>
  <si>
    <t>X.1200</t>
  </si>
  <si>
    <t>Transition to/from survival mode</t>
  </si>
  <si>
    <t>Input 1</t>
  </si>
  <si>
    <t>Certification basis</t>
  </si>
  <si>
    <t>Inability to maintain gas spring pressure</t>
  </si>
  <si>
    <t>Input 2</t>
  </si>
  <si>
    <t>Technology assessment</t>
  </si>
  <si>
    <t>Input 3</t>
  </si>
  <si>
    <t>Detailed drawings of items subject to qualification</t>
  </si>
  <si>
    <t>Input 4</t>
  </si>
  <si>
    <t>Drawings and descriptions of control and safety systems</t>
  </si>
  <si>
    <t>Input 5</t>
  </si>
  <si>
    <t>Material specifications</t>
  </si>
  <si>
    <t>Input 6</t>
  </si>
  <si>
    <t>Outline fabrication procedures</t>
  </si>
  <si>
    <t>Input 7</t>
  </si>
  <si>
    <t>Outline installation procedures</t>
  </si>
  <si>
    <t>Input 8</t>
  </si>
  <si>
    <t>Outline inspection and maintenance procedures</t>
  </si>
  <si>
    <t>Process outputs</t>
  </si>
  <si>
    <t>This work shall bring a better understanding of the considered system, and put emphasis on the areas on which a detailed description of failures modes and mechanisms is expected in the subsequent process (Failure Mode Identification and Risk Ranking)</t>
  </si>
  <si>
    <t>Output 1</t>
  </si>
  <si>
    <t>The FMEA process shall result in completion of the enclosed worksheet 'Phases and activities'.</t>
  </si>
  <si>
    <t>Output 2</t>
  </si>
  <si>
    <t>The FMEA process shall result in completion of the enclosed worksheet 'Components and functions'.</t>
  </si>
  <si>
    <t>Output 3</t>
  </si>
  <si>
    <t>The FMEA process shall result in completion of the enclosed worksheet 'Supporting documents'. All non-DNV documents supporting statments in Output 1 and Output 2 shall be referenced in this worksheet, and made available to DNV.</t>
  </si>
  <si>
    <t>Process steps</t>
  </si>
  <si>
    <t>Step 1</t>
  </si>
  <si>
    <t>Population of the "Component", "Activity", "Tech class" and "Function" columns of the spreadsheets "Components and functions" and Phases and activities" spreadsheets</t>
  </si>
  <si>
    <t>Step 2</t>
  </si>
  <si>
    <t>Determination of probability and consequence classes and definition of the risk matrix</t>
  </si>
  <si>
    <t>FOR each component</t>
  </si>
  <si>
    <t>FOR each life cycle phase</t>
  </si>
  <si>
    <t>Step 21</t>
  </si>
  <si>
    <t>Identify component's failure modes</t>
  </si>
  <si>
    <t>FOR each failure mode</t>
  </si>
  <si>
    <t>Step 211</t>
  </si>
  <si>
    <t>Identify failure mechanism</t>
  </si>
  <si>
    <t>FOR each failure mechanism</t>
  </si>
  <si>
    <t>Step 2111</t>
  </si>
  <si>
    <t xml:space="preserve">Identify consequences classes and probability classes
Identify detection process
List controls currently implemented to avoid failure mechanism
</t>
  </si>
  <si>
    <t>About the FMEA outputs</t>
  </si>
  <si>
    <t>Statement 1</t>
  </si>
  <si>
    <t>Different failure modes shall be addressed in different rows as they may have different failure mechanisms</t>
  </si>
  <si>
    <t>Statement 2</t>
  </si>
  <si>
    <t>Different failure mechanisms shall be addressed in different rows as they may have different risk ranking</t>
  </si>
  <si>
    <t>Statement 3</t>
  </si>
  <si>
    <r>
      <t xml:space="preserve">Relevant combination of failure modes which combined probability higher than </t>
    </r>
    <r>
      <rPr>
        <sz val="10"/>
        <color rgb="FFFF0000"/>
        <rFont val="Arial"/>
        <family val="2"/>
      </rPr>
      <t xml:space="preserve">NUMBER </t>
    </r>
    <r>
      <rPr>
        <sz val="10"/>
        <rFont val="Arial"/>
        <family val="2"/>
      </rPr>
      <t>and combined consequences higher than</t>
    </r>
    <r>
      <rPr>
        <sz val="10"/>
        <color rgb="FFFF0000"/>
        <rFont val="Arial"/>
        <family val="2"/>
      </rPr>
      <t xml:space="preserve"> NUMBER </t>
    </r>
    <r>
      <rPr>
        <sz val="10"/>
        <rFont val="Arial"/>
        <family val="2"/>
      </rPr>
      <t>shall be considered</t>
    </r>
  </si>
  <si>
    <t>Statement 4</t>
  </si>
  <si>
    <t>Level of detail of failure modes and failure mechanisms shall be high for technologies which risk is equal or higher than 3</t>
  </si>
  <si>
    <t>Statement 5</t>
  </si>
  <si>
    <t>All controls measures shall be listed, including for instance, quality controls performed by manufacturers</t>
  </si>
  <si>
    <t>General aspects:</t>
  </si>
  <si>
    <t>Loss of hydraulic pressure in gas spring cylinder and/or accumulator</t>
  </si>
  <si>
    <t>Hydraulic leak
Hydraulic pump or valve failure</t>
  </si>
  <si>
    <t>The Failure Mode Identification and Risk Ranking (FMIRR) is based on the Failure Mode and Effects Analysis (FMEA) that is a qualitative reliability technique for systematically analysing each possible failure mode within a hardware system, and identifying the resulting effect on safety, environment, operation and asset. The Risk Ranking is a quantitative procedure which ranks failure modes according to their probability and consequences (i.e. the resulting effect of the failure mode on safety, environment, operation and asset).</t>
  </si>
  <si>
    <t>X.1220.1</t>
  </si>
  <si>
    <t>The FMIRR process shall be carried out based on (but not limited to) the following documents:</t>
  </si>
  <si>
    <t>Recover device from emergency survival mode position</t>
  </si>
  <si>
    <t>Manual operation requiring divers</t>
  </si>
  <si>
    <t>Inability to remove water from ballast system</t>
  </si>
  <si>
    <t>Corroded or otherwise inaccessible connection point
WEC movement beyond safe limits for diver approach</t>
  </si>
  <si>
    <t>·        Certification basis</t>
  </si>
  <si>
    <t>Need to cut mooring line or recover anchor under load in order to retrieve WEC</t>
  </si>
  <si>
    <t>Pump out system and access designed for diver access</t>
  </si>
  <si>
    <t>·        Technology assessment</t>
  </si>
  <si>
    <t>·        Detailed drawings of items subject to review</t>
  </si>
  <si>
    <t>·        Drawings and descriptions of control and safety systems</t>
  </si>
  <si>
    <t>·        Material specifications</t>
  </si>
  <si>
    <t>·        Outline fabrication procedures</t>
  </si>
  <si>
    <t>·        Outline installation procedures</t>
  </si>
  <si>
    <t>·        Outline inspection and maintenance procedures</t>
  </si>
  <si>
    <t xml:space="preserve">This work shall bring a further understanding of the considered system, and increase emphasis on the areas upon which a detailed description of failures modes and mechanisms is expected in the subsequent process </t>
  </si>
  <si>
    <t>X.1300</t>
  </si>
  <si>
    <t>The consequence and probability classes as well as the risk matrix are defined in Set-up</t>
  </si>
  <si>
    <t>Bringing device to surface for maintenance</t>
  </si>
  <si>
    <t>X.1310.1</t>
  </si>
  <si>
    <t>Steps</t>
  </si>
  <si>
    <t>Controlled release of PTO winch to bring device to surface</t>
  </si>
  <si>
    <t>Use motor/generator set to increase mooring line length until device is accessible on surface, but still under tension to be stable</t>
  </si>
  <si>
    <t>Winch system failure</t>
  </si>
  <si>
    <t>The information from the Technology Assessment together with the breakdown of technology (and technology class) as well as any novel aspects is used as the starting point for the FMIRR.</t>
  </si>
  <si>
    <t>Siezed shaft
Seperated belt</t>
  </si>
  <si>
    <t>SCADA
Drop camera</t>
  </si>
  <si>
    <t>Additional time/cost in recovery</t>
  </si>
  <si>
    <t>Design belt length for three PTOs to recover to surface in event of failed PTO/winch</t>
  </si>
  <si>
    <t>The failure modes are identified to the level required by the technology class and by addressing the novel aspects identified. The failure mechanisms are listed with focus on the aspects affected by the novel aspects and uncertainties.</t>
  </si>
  <si>
    <t>Possible early detection of failures should be identified where possible, as the capacity to detect early failures with high probability (and an unequivocal relationship between signal and failure) will influence the definition of the consequences of failure. Detection may in some cases be related to the early stages of failure, or may be related to the development of a mechanism that will lead to subsequent failure.</t>
  </si>
  <si>
    <t>Maintain stable temperature in generator</t>
  </si>
  <si>
    <t>Motor/Generator overheating</t>
  </si>
  <si>
    <t>For the description of consequence, the worst consequence is considered and listed. Consequences should consider any impact on the safety, environment, operation and asset aspects.</t>
  </si>
  <si>
    <t>Enclosure temperature sensor</t>
  </si>
  <si>
    <t>Before defining the consequence class for the failure mode, the current controls embedded into the design philosophy and implied in the standards adopted (i.e. redundancy, increased safety level, higher margins, additional proof tests, enhanced fabrication methods and increase levels of NDE), are identified and its impact on the consequence class considered.</t>
  </si>
  <si>
    <t>X.1320.1</t>
  </si>
  <si>
    <t>The probability of the event is addressed based upon the existing reliability database or upon implied probabilities of failure from the standards adopted. The impact of the novelty is to be taken into account, and the uncertainty is to be added to any relevant information from other industries or any limited experience from the technology developer.</t>
  </si>
  <si>
    <t>Assumptions and other aspects considered in the process need to be included and considered during the next stages, including design, fabrication, commissioning and in-service life.</t>
  </si>
  <si>
    <t>Access hatch from vessel</t>
  </si>
  <si>
    <t>Determine requirements for access hatch that can be accessed from a vessel without compromising watertight integrity (software, electrical, hydraulics)</t>
  </si>
  <si>
    <t>For risks identified as “medium” or “high”, recommendations are to be derived in order to reduce the consequence or the probability (or both) in demonstrating that the overall level of the risk has been lessened.</t>
  </si>
  <si>
    <t>WEC not stable at surface</t>
  </si>
  <si>
    <t>Power electronics</t>
  </si>
  <si>
    <t>Unanticipated WEC motion while in transition state</t>
  </si>
  <si>
    <t>Maintain stable temperature in power &amp; electronics enclosure</t>
  </si>
  <si>
    <t>Human safety
Vessel safety</t>
  </si>
  <si>
    <t>Power electronics overheating</t>
  </si>
  <si>
    <t>Recommended actions should be assigned to an individual who is responsible for the execution and reporting of that action. They should also hold responsibility for the updating of the FMIRR in recording the impact of that action. After evaluation of the results, re-ranking of the risk can be performed. Where a risk remains high, further action is required to be defined and the FMIRR cycle repeated with the updated information.</t>
  </si>
  <si>
    <t>Data from the in-service life is to be used as a way to re-evaluate the FMIRR and its conclusions.</t>
  </si>
  <si>
    <t>Determine safest possible approach and SOP for interaction with access hatch</t>
  </si>
  <si>
    <t>Develop SOP for access hatch</t>
  </si>
  <si>
    <t>Observations:</t>
  </si>
  <si>
    <t>·        The methodology considers one failure at time. However, when one failure can be connected to another failure (i.e. the probability is not affected by the two events), the two failures should be considered in the ultimate consequence assessment. Time delay between events may be considered, and may reduce the consequence by stopping operation before the second failure occurs.</t>
  </si>
  <si>
    <t>·        Where probability of failure is uncertain, emphasis should be given to consequences when recommending actions (e.g. one of the actions in this case could be to obtain more data to reduce uncertainty in the probability of failures before committing to serial production).</t>
  </si>
  <si>
    <t>X.1330.1</t>
  </si>
  <si>
    <t>·        Different failure modes shall be addressed in different rows (as they may have different failure mechanisms).</t>
  </si>
  <si>
    <t>·        Different failure mechanisms shall be addressed in different rows (as they may have a different risk ranking).</t>
  </si>
  <si>
    <t>Transfer personnel for maintenance</t>
  </si>
  <si>
    <t>Safely allow for personnel to transfer to top of device and access maintenance ports</t>
  </si>
  <si>
    <t>·        Level of detail of failure modes and failure mechanisms shall be increased for technologies where risk is equal to or higher than 3.</t>
  </si>
  <si>
    <t>·        All controls measures shall be listed, including quality controls performed by manufacturers.</t>
  </si>
  <si>
    <t>Determine if transferring personnel to WEC at sea is critically needed</t>
  </si>
  <si>
    <t>Develop SOP, include possiblity for rails or other safety equipment</t>
  </si>
  <si>
    <t>X.1331.1</t>
  </si>
  <si>
    <t>Tie up vessel to device &amp; personnel transfer</t>
  </si>
  <si>
    <t>Ensure appropriate chocks or other accessible tie up points and establish operational procedures for personnel transfer (may need handrails?)</t>
  </si>
  <si>
    <t>Provide situational awarness for operator and ability to post process data</t>
  </si>
  <si>
    <t>Loss of data logging capability</t>
  </si>
  <si>
    <t>Lost or insufficient remote download capacity
Onboard storage insufficient</t>
  </si>
  <si>
    <t>X.1332.1</t>
  </si>
  <si>
    <t>Perform PTO service via PTO access hatch</t>
  </si>
  <si>
    <t>Ensure appropriate weather window and safety of equipment from seawater ingress, ensure watertight integrity is maintained by reconstituting watertight seals</t>
  </si>
  <si>
    <t>Loss of time syncronization in data logging</t>
  </si>
  <si>
    <t>Time server not able to keep up with data traffic</t>
  </si>
  <si>
    <t>X.1333.1</t>
  </si>
  <si>
    <t>Perform hydraulic service via hydraulic system access hatch</t>
  </si>
  <si>
    <t>Loss of communication with WEC</t>
  </si>
  <si>
    <t>Loss of power to communication system</t>
  </si>
  <si>
    <t>Safety-critical control communications to have at least two independant channels of communications (i.e. cellular, wi-fi, radio frequency, satellite channels)</t>
  </si>
  <si>
    <t>Provide ability for operator to influence device operation</t>
  </si>
  <si>
    <t>Novel concept device</t>
  </si>
  <si>
    <t>Loss of operator visibility/functionality</t>
  </si>
  <si>
    <t>SCADA overheating</t>
  </si>
  <si>
    <t>X.1334.1</t>
  </si>
  <si>
    <t>Perform electrical/power system service via electrical service hatch (including communication and software)</t>
  </si>
  <si>
    <t>X.1334.2</t>
  </si>
  <si>
    <t>X.1334.3</t>
  </si>
  <si>
    <t>X.1400</t>
  </si>
  <si>
    <t>Disconnecting umblilical</t>
  </si>
  <si>
    <t>X.1410.1</t>
  </si>
  <si>
    <t>Disconnect umbilical</t>
  </si>
  <si>
    <t>X.1410.2</t>
  </si>
  <si>
    <t>X.1420.1</t>
  </si>
  <si>
    <t>X.1420.2</t>
  </si>
  <si>
    <t>X.1420.3</t>
  </si>
  <si>
    <t>X.1420.4</t>
  </si>
  <si>
    <t>X.1420.5</t>
  </si>
  <si>
    <t>X.1500</t>
  </si>
  <si>
    <t>Disconnecting mooring lines from PTO</t>
  </si>
  <si>
    <t>X.1510.1</t>
  </si>
  <si>
    <t>Release tension from mooring lines to allow for disconnection from tender or RIB</t>
  </si>
  <si>
    <t>Use device controls to release tension on all mooring lines, disconnect one by one</t>
  </si>
  <si>
    <t>Inability to safely recover WEC</t>
  </si>
  <si>
    <t>Insufficient weather window</t>
  </si>
  <si>
    <t>Project delays and/or WEC damage</t>
  </si>
  <si>
    <t>SOP to determine appropriate weather windows for maintenance activities</t>
  </si>
  <si>
    <t>Ensure adequate safety margin included in SOP</t>
  </si>
  <si>
    <t>X.1520.1</t>
  </si>
  <si>
    <t>Disconnect mooring line from winch belt</t>
  </si>
  <si>
    <t>X.1520.2</t>
  </si>
  <si>
    <t>X.1520.3</t>
  </si>
  <si>
    <t>X.1530.1</t>
  </si>
  <si>
    <t>X.1530.2</t>
  </si>
  <si>
    <t>X.1600</t>
  </si>
  <si>
    <t>Towing device to harbor</t>
  </si>
  <si>
    <t>X.1610</t>
  </si>
  <si>
    <t>Same procedure as 0500</t>
  </si>
  <si>
    <t>X.1700</t>
  </si>
  <si>
    <t>Loss of communication actions</t>
  </si>
  <si>
    <t>X.1710.1</t>
  </si>
  <si>
    <t>Loss of communication inside WEC (WEC internal systems &amp; controls loss of communication)</t>
  </si>
  <si>
    <t>Controls system</t>
  </si>
  <si>
    <t>Communications connection, service, or equipment failure</t>
  </si>
  <si>
    <t>Climate control (temp, humidity), equipment failure</t>
  </si>
  <si>
    <t>Loss of ability to control load mitigation mechanisms</t>
  </si>
  <si>
    <t>Design load mitigation mechanisms to have "normally safe" operating points when control system is lost.</t>
  </si>
  <si>
    <t>A minimum threshold remains that cannot be mitigated if control system is lost.</t>
  </si>
  <si>
    <t>X.1800</t>
  </si>
  <si>
    <t>Loss of power actions</t>
  </si>
  <si>
    <t>X.1810</t>
  </si>
  <si>
    <t>Loss of power on-board WEC</t>
  </si>
  <si>
    <t>Communications connection, service, or equipment failure
Prolonged low sea states</t>
  </si>
  <si>
    <t>Electrical fault resulting in circuit breaker trip (not remotely resetable)
Failure of drive</t>
  </si>
  <si>
    <t>Loss of ability to control unpowered system (PTO or hatch actuation)</t>
  </si>
  <si>
    <t>X.1900</t>
  </si>
  <si>
    <t>Loss of one PTO actions</t>
  </si>
  <si>
    <t>X.1910</t>
  </si>
  <si>
    <t>Transition to lower position in water column with increased tension on remaining operational PTOs</t>
  </si>
  <si>
    <t>Same procedure as 0820 but torque requirements on motor higher</t>
  </si>
  <si>
    <t>Single PTO system failed offline</t>
  </si>
  <si>
    <t>Motor/Generator failure
Winch or shaft failure
Mooring line disconnected</t>
  </si>
  <si>
    <t>SCADA
Mooring line tension</t>
  </si>
  <si>
    <t>Loss of control of one PTO</t>
  </si>
  <si>
    <t>Mooring line length and motor specificatied for single failed PTO operations</t>
  </si>
  <si>
    <t>Modelling has shown that on loss of one PTO the opposite PTO will lose tension, this is the case for both a freewheeling winch drum or locked winch shaft - in either situation WEC shall dive to survival depth (X.1911) until recovery is possible.</t>
  </si>
  <si>
    <t>Title</t>
  </si>
  <si>
    <t>Documentation used</t>
  </si>
  <si>
    <t>Doc. No.</t>
  </si>
  <si>
    <t>Rev.</t>
  </si>
  <si>
    <t>Observations/comments</t>
  </si>
  <si>
    <t>Date</t>
  </si>
  <si>
    <t>Overheating
Seawater ingress and/or condensation
Electrical short
Connection or communication error
Vibration
Humidity
Overcurrent</t>
  </si>
  <si>
    <t>Belt to Dyneema interface</t>
  </si>
  <si>
    <t>Fairlead Bearing</t>
  </si>
  <si>
    <t>Fairlead Drum</t>
  </si>
  <si>
    <t>Fairlead Bearing Housing</t>
  </si>
  <si>
    <t>Mooring Drum Shaft</t>
  </si>
  <si>
    <t>Mooring Drum Shaft Seals</t>
  </si>
  <si>
    <t xml:space="preserve">Mooring Drum Shaft Bearings </t>
  </si>
  <si>
    <t>Mooring Winch Drum</t>
  </si>
  <si>
    <t>Mooring Winch to Belt Drive Attachment (drum termination)</t>
  </si>
  <si>
    <t>C.0000</t>
  </si>
  <si>
    <t>B.0000</t>
  </si>
  <si>
    <t>A.0000</t>
  </si>
  <si>
    <t>Mooring Line (Dyneema)</t>
  </si>
  <si>
    <t>Anchor to Mooring Line Connection (Shackle)</t>
  </si>
  <si>
    <t>Inaccuracies in anchor location during installation
Anchor movement after installation
Inadequate design
Unanticipated failure mechanism and/or load path
Excessive line loading</t>
  </si>
  <si>
    <t>Marker Buoy</t>
  </si>
  <si>
    <t>Loss of marker buoy station keeping</t>
  </si>
  <si>
    <t>A.0100</t>
  </si>
  <si>
    <t>A.0101-1</t>
  </si>
  <si>
    <t>Stiffeners/Beams</t>
  </si>
  <si>
    <t>A.0101-2</t>
  </si>
  <si>
    <t>A.0101-3</t>
  </si>
  <si>
    <t>A.0102-1</t>
  </si>
  <si>
    <t>A.010201-1</t>
  </si>
  <si>
    <t>A.010201-2</t>
  </si>
  <si>
    <t>A.0103-1</t>
  </si>
  <si>
    <t>A.0103-2</t>
  </si>
  <si>
    <t>A.0105-1</t>
  </si>
  <si>
    <t>A.0106-1</t>
  </si>
  <si>
    <t>A.0109-1</t>
  </si>
  <si>
    <t>A.0300</t>
  </si>
  <si>
    <t>A.0301-1</t>
  </si>
  <si>
    <t>A.0302-1</t>
  </si>
  <si>
    <t>A.0302-2</t>
  </si>
  <si>
    <t>A.0302-3</t>
  </si>
  <si>
    <t>A.0303-1</t>
  </si>
  <si>
    <t>A.0400</t>
  </si>
  <si>
    <t>A.0401-1</t>
  </si>
  <si>
    <t>A.0402-1</t>
  </si>
  <si>
    <t>A.0402-2</t>
  </si>
  <si>
    <t>A.0500</t>
  </si>
  <si>
    <t>A.0501-1</t>
  </si>
  <si>
    <t>B.0100</t>
  </si>
  <si>
    <t>B.0101-1</t>
  </si>
  <si>
    <t>B.0200</t>
  </si>
  <si>
    <t>B.0201-1</t>
  </si>
  <si>
    <t>B.0201-2</t>
  </si>
  <si>
    <t>B.0202-1</t>
  </si>
  <si>
    <t>B.0203-1</t>
  </si>
  <si>
    <t>B.0300</t>
  </si>
  <si>
    <t>B.0301-1</t>
  </si>
  <si>
    <t>B.0301-2</t>
  </si>
  <si>
    <t>B.0302-1</t>
  </si>
  <si>
    <t>B.0303-1</t>
  </si>
  <si>
    <t>B.0304-1</t>
  </si>
  <si>
    <t>B.0304-2</t>
  </si>
  <si>
    <t>B.0305-1</t>
  </si>
  <si>
    <t>B.0305-2</t>
  </si>
  <si>
    <t>B.0305-3</t>
  </si>
  <si>
    <t>B.0500</t>
  </si>
  <si>
    <t>B.0501-1</t>
  </si>
  <si>
    <t>B.0501-2</t>
  </si>
  <si>
    <t>B.0501-3</t>
  </si>
  <si>
    <t>B.0502-1</t>
  </si>
  <si>
    <t>B.0502-2</t>
  </si>
  <si>
    <t>B.0502-3</t>
  </si>
  <si>
    <t>B.0600</t>
  </si>
  <si>
    <t>B.0601-1</t>
  </si>
  <si>
    <t>B.0601-2</t>
  </si>
  <si>
    <t>B.0603-1</t>
  </si>
  <si>
    <t>B.0604-1</t>
  </si>
  <si>
    <t>B.0605-1</t>
  </si>
  <si>
    <t>B.0602-1</t>
  </si>
  <si>
    <t>C.0200</t>
  </si>
  <si>
    <t>C.0201-1</t>
  </si>
  <si>
    <t>C.0201-2</t>
  </si>
  <si>
    <t>C.0201-3</t>
  </si>
  <si>
    <t>C.0201-4</t>
  </si>
  <si>
    <t>C.0201-5</t>
  </si>
  <si>
    <t>C.0201-6</t>
  </si>
  <si>
    <t>C.0300</t>
  </si>
  <si>
    <t>C.0301-1</t>
  </si>
  <si>
    <t>C.0301-2</t>
  </si>
  <si>
    <t>C.0302-1</t>
  </si>
  <si>
    <t>C.0303-1</t>
  </si>
  <si>
    <t>D.0000</t>
  </si>
  <si>
    <t>B.0700</t>
  </si>
  <si>
    <t>B.0800</t>
  </si>
  <si>
    <t>Capacitor Bank</t>
  </si>
  <si>
    <t>B.0703-1</t>
  </si>
  <si>
    <t>B.0704-1</t>
  </si>
  <si>
    <t>Line Side Inverter</t>
  </si>
  <si>
    <t xml:space="preserve">Motor Module failure
</t>
  </si>
  <si>
    <t>Capacitors</t>
  </si>
  <si>
    <t>B.0801-1</t>
  </si>
  <si>
    <t>B.0801-2</t>
  </si>
  <si>
    <t>B.0801-3</t>
  </si>
  <si>
    <t>B.0801-4</t>
  </si>
  <si>
    <t>B.0706-1</t>
  </si>
  <si>
    <t>Braking Resistor</t>
  </si>
  <si>
    <t>B.0706-2</t>
  </si>
  <si>
    <t>B.0705-1</t>
  </si>
  <si>
    <t>Braking Resistor Controller</t>
  </si>
  <si>
    <t>B.0709-1</t>
  </si>
  <si>
    <t>B.0709-2</t>
  </si>
  <si>
    <t>Motor Side Inverter</t>
  </si>
  <si>
    <t xml:space="preserve">Active Line Module failure
</t>
  </si>
  <si>
    <t>Line Side Contactor</t>
  </si>
  <si>
    <t>B.0707-1</t>
  </si>
  <si>
    <t xml:space="preserve">Motor Side Contactor tripped (temporary)
</t>
  </si>
  <si>
    <t xml:space="preserve">Line Side Contactor tripped (temporary)
</t>
  </si>
  <si>
    <t>B.0708-1</t>
  </si>
  <si>
    <t>Motor Side Contactor</t>
  </si>
  <si>
    <t>E.0000</t>
  </si>
  <si>
    <t>Hull Measurements</t>
  </si>
  <si>
    <t>D.0100</t>
  </si>
  <si>
    <t>D.0200</t>
  </si>
  <si>
    <t>PTO Measurements - Electrical/Mechanical</t>
  </si>
  <si>
    <t>D.0400</t>
  </si>
  <si>
    <t>D.0500</t>
  </si>
  <si>
    <t>Controller</t>
  </si>
  <si>
    <t>D.0501-1</t>
  </si>
  <si>
    <t>Master Controller</t>
  </si>
  <si>
    <t>D.0401-1</t>
  </si>
  <si>
    <t>Acoustic Modem</t>
  </si>
  <si>
    <t>D.0201-1</t>
  </si>
  <si>
    <t>D.0102-1</t>
  </si>
  <si>
    <t>Inertial Measurement Unit (IMU)</t>
  </si>
  <si>
    <t>D.0107-1</t>
  </si>
  <si>
    <t>E.0200</t>
  </si>
  <si>
    <t>Battery Energy Storage</t>
  </si>
  <si>
    <t>Batteries</t>
  </si>
  <si>
    <t>E.0203-1</t>
  </si>
  <si>
    <t>E.0203-2</t>
  </si>
  <si>
    <t>Battery Charge Controller</t>
  </si>
  <si>
    <t>E.0202-1</t>
  </si>
  <si>
    <t>F.0000</t>
  </si>
  <si>
    <t>F.0400</t>
  </si>
  <si>
    <t>Dehumidifiers</t>
  </si>
  <si>
    <t>F.0401-1</t>
  </si>
  <si>
    <t>F.0403-1</t>
  </si>
  <si>
    <t>F.0404-1</t>
  </si>
  <si>
    <t>F.0300</t>
  </si>
  <si>
    <t>Hydraulic System</t>
  </si>
  <si>
    <t>F.0301-1</t>
  </si>
  <si>
    <t>Data Logging</t>
  </si>
  <si>
    <t>F.0500</t>
  </si>
  <si>
    <t>F.0501-1</t>
  </si>
  <si>
    <t>F.0501-2</t>
  </si>
  <si>
    <t>F.0501-3</t>
  </si>
  <si>
    <t>F.0501-4</t>
  </si>
  <si>
    <t>Hydraulic Power Unit (HPU)</t>
  </si>
  <si>
    <t>G.0000</t>
  </si>
  <si>
    <t>Export Cable</t>
  </si>
  <si>
    <t>G.0100</t>
  </si>
  <si>
    <t>G.0101-1</t>
  </si>
  <si>
    <t>G.0200</t>
  </si>
  <si>
    <t>G.0300</t>
  </si>
  <si>
    <t>Cable Seakeeping and Anchoring</t>
  </si>
  <si>
    <t>Cable-Side Connector</t>
  </si>
  <si>
    <t>G.0203-1</t>
  </si>
  <si>
    <t>G.0203-2</t>
  </si>
  <si>
    <t>G.0201-1</t>
  </si>
  <si>
    <t>G.0201-2</t>
  </si>
  <si>
    <t>WEC-Side Bulkhead Connector</t>
  </si>
  <si>
    <t>G.0201-3</t>
  </si>
  <si>
    <t>Connector failure resulting in water ingress into WEC hull</t>
  </si>
  <si>
    <t>Flooding</t>
  </si>
  <si>
    <t>Water block on WEC side of connector mounting</t>
  </si>
  <si>
    <t>Design not accommodating for fabrication process</t>
  </si>
  <si>
    <t>Reduced range of damping</t>
  </si>
  <si>
    <t xml:space="preserve">Incorporated into motor design to maintain minimum line tension.  
Review of safety factors to understand risk if motor fails to maintain minimum tension
</t>
  </si>
  <si>
    <t>Total</t>
  </si>
  <si>
    <t>Pressure Hull</t>
  </si>
  <si>
    <t>Maintain watertight and structural integrity of internal systems; protection from external enviornment</t>
  </si>
  <si>
    <t xml:space="preserve">Loading uncertainty </t>
  </si>
  <si>
    <t>Increase wet kinematic mass without increasing dry mass</t>
  </si>
  <si>
    <t>Protection from external enviornment (submerged) operation at varied depth</t>
  </si>
  <si>
    <t>Large hydrostatic loads putting constant stress on structure (can become unbalanced if partial failure)</t>
  </si>
  <si>
    <t xml:space="preserve">Sudden shift of static structural loads
</t>
  </si>
  <si>
    <t>Hydrodynamic loads on structure increased and/or unbalanced</t>
  </si>
  <si>
    <t>Structural failure, connection to B.0000</t>
  </si>
  <si>
    <t>Excessive load on termination point
Inadequate mechanical attachment</t>
  </si>
  <si>
    <t>Corrosion or biofouling
Off axis or excessive loads</t>
  </si>
  <si>
    <t xml:space="preserve">Seawater ingress into bearing housing
Corrosion or biofouling
Off axis or excessive loads
</t>
  </si>
  <si>
    <t>Off axis or excessive loads</t>
  </si>
  <si>
    <t>Seawater ingress into bearing housing
Corrosion or biofouling
Off axis or excessive loads</t>
  </si>
  <si>
    <t>Overpressure or excessive angular load, potentially from misaligned shaft
Corrosion or biofouling around seal
Seal degredation or distortion</t>
  </si>
  <si>
    <t>Modelling of shaft loads verfied on PTO test bench
Design safety factor greater than minimum recommended by standards</t>
  </si>
  <si>
    <t>Verify motor heating profile during PTO bench testing</t>
  </si>
  <si>
    <t>Mechanical failure caused by thermal overload 
Electrical fault in motor (short circuit in windings)</t>
  </si>
  <si>
    <t>Electrical fault in motor (short circuit in windings)
Loss of power/control to motor</t>
  </si>
  <si>
    <t>Return PTO to equilibrium position</t>
  </si>
  <si>
    <t>Verify motor load profile during PTO bench testing</t>
  </si>
  <si>
    <t>Gearbox overheating, leading to increased risk of damage and/or mechanical failure, potentially progressing to a siezed gearbox</t>
  </si>
  <si>
    <t>Verify controllability of system during PTO bench testing</t>
  </si>
  <si>
    <t>PTO bench testing of motor and control functionality in high load conditions
Duration testing of motor control during PTO bench testing (as much as practical in university lab setting)</t>
  </si>
  <si>
    <t>PTO bench testing of gearbox both in duration conditions (as much as practical in university lab setting) and high load condiditons</t>
  </si>
  <si>
    <t>Improper specifications or incorrect wiring/software integration
Loss of communications</t>
  </si>
  <si>
    <t>Low Voltage Redundant Power System</t>
  </si>
  <si>
    <t>Improper  or loose wiring
Incorrect software integration</t>
  </si>
  <si>
    <t>Improper specifications - insufficient resistive capacity</t>
  </si>
  <si>
    <t>Improper specifications - insufficient capacity
Umbilical cable disconnection
Loss of power for extended period</t>
  </si>
  <si>
    <r>
      <rPr>
        <sz val="10"/>
        <rFont val="Arial"/>
        <family val="2"/>
      </rPr>
      <t>Verify brake resistor controller functionality during PTO bench testing</t>
    </r>
    <r>
      <rPr>
        <sz val="10"/>
        <color rgb="FF000000"/>
        <rFont val="Arial"/>
        <family val="2"/>
      </rPr>
      <t xml:space="preserve">
Short circuit protection
Circuit breakers in MoMo, capacitors, and battery manager</t>
    </r>
  </si>
  <si>
    <t>Potential Loss of PTO control functionality
Improper shutdown of communications on loss of power requiring recovery of WEC to re-establish communications</t>
  </si>
  <si>
    <t>D.0202-1</t>
  </si>
  <si>
    <t>D.0203-1</t>
  </si>
  <si>
    <t>Increased degredation from high charge/discharge rates
Potential for overvoltage conditions</t>
  </si>
  <si>
    <t>Physical fault in cell due to degredation
Fault in controller software
Overheating</t>
  </si>
  <si>
    <t>Cable disconnection
Overloading, overvoltage from higher than anticipated power variation on DC bus
Overheating</t>
  </si>
  <si>
    <t>Vibration in system from high sea states and/or inadequate mounting
Incorrect wiring
Overheating</t>
  </si>
  <si>
    <t>Improper specifications
Higher than anticipated load swings on DC bus</t>
  </si>
  <si>
    <t>Verify abrasion risk with dynamic modelling
Incorporate abrasion protection at potential chaffe points
Line stiffness requirements based on minimizing compliance, which has the effect of mechanical load failure safety factor near or greater than 10</t>
  </si>
  <si>
    <t>Low probability due to safety factor &gt;10 on mechanical load</t>
  </si>
  <si>
    <t>Side loading on winches, potentially escalating to winch failure (B.0301 &amp; B.0501)
Loss of power production
Increase in line tension</t>
  </si>
  <si>
    <t>Inadequate design
Unanticipated failure mechanism and/or load path
Inadequate understanding of anchor loads
Improper installation
Fatigue/degredation</t>
  </si>
  <si>
    <t>Internal Climate</t>
  </si>
  <si>
    <t>Loss of situational awareness
Errors in control signals, potentially leading to the need to shut-down operation to repair</t>
  </si>
  <si>
    <t>Loss of sensor input
Incorrect sensor reading</t>
  </si>
  <si>
    <t>Loss of sensor input
Incorrect derived value</t>
  </si>
  <si>
    <t>Sensor mechanical failure
Cable or connector failure
Error or drift in signal derivation</t>
  </si>
  <si>
    <t>Design for redudancy in controls
Validate signal derivation during PTO bench testing</t>
  </si>
  <si>
    <t>Loss of situational awareness
Potential loss of control function</t>
  </si>
  <si>
    <t>Loss of sensor input
Incorrect encoder signal
Overflow of encoder register</t>
  </si>
  <si>
    <t>Sensor mechanical failure
Cable or connector failure
Depth adjustment revolutions exceed register
Non-zero starting point on encoder</t>
  </si>
  <si>
    <t>Motor Encoder</t>
  </si>
  <si>
    <t>Loss of sensor input
Loss of power/communications
Incorrect sensor reading</t>
  </si>
  <si>
    <t>Loss of situational awareness
Loss of operator input if umbiical is also disconnected or faulted</t>
  </si>
  <si>
    <t>Actuation mechanism, uncertanity of dynamic loading.  Degradation vs. maintenance</t>
  </si>
  <si>
    <t>Improper wiring
Internal defects/faults</t>
  </si>
  <si>
    <t>Convective cooling w/internal fans for airflow</t>
  </si>
  <si>
    <t>Sensor failure
Condensation beyond anticipated
Dehumidifier internal fault
Drain tray overfull</t>
  </si>
  <si>
    <t>Failure of local fans
Significantly higher than anticipated heat generated by motor
Significantly warmer seawater</t>
  </si>
  <si>
    <t>Loss of power electronics and/or communications
Inability to submerge to survival depth</t>
  </si>
  <si>
    <t>Loss of motor
Inability to submerge to survival depth</t>
  </si>
  <si>
    <t>Loss of power electronics
Inability to submerge to survival depth</t>
  </si>
  <si>
    <t>Forced cooling (fans) local to motor and electronics
Convective cooling capable of dissipating +300% of anticipated peak load</t>
  </si>
  <si>
    <t>Unintended loads on connector (particularly side loads)
Fatigue
Loose or improperly fastened strain termination</t>
  </si>
  <si>
    <t>Loss of control functionality potentially leading to inability to submerge to survival depth</t>
  </si>
  <si>
    <t>Data logging only for post processing, not for real time controls</t>
  </si>
  <si>
    <t>Corrupt data limiting accuracy of post processed results
Lack of ability to accuratly correlate WEC performance with sea states, reduced clarity in test results</t>
  </si>
  <si>
    <t>Loss of tethered communications potentially leading to inability to submerge to survival depth
Loss of power import/export, if extended periods could lead to increased heat load in WEC</t>
  </si>
  <si>
    <t>G.0301-1</t>
  </si>
  <si>
    <t>Lazy S configuration</t>
  </si>
  <si>
    <t>Provide for slack in umbilical to allow for depth change operation and dynamic motions while preventing entanglement and maintaining umbilical load &amp; bending requirements</t>
  </si>
  <si>
    <t>Uncertainty on kinematics</t>
  </si>
  <si>
    <t>Fatigue/Abrasion</t>
  </si>
  <si>
    <t xml:space="preserve">Entanglement with winch, mooring lines or anchor.  </t>
  </si>
  <si>
    <t>Umbilical pulled into PTO winch due to excessive surge motion, entangled with mooring lines due to excessive yaw motion, entangled with anchor due to excessive heave motion.  Caused by incorrect design of Lazy S or buoyancy module coming loose, potentially leading to a loss of umbilical communication and power connectivity</t>
  </si>
  <si>
    <t>Structural failure  - Strength</t>
  </si>
  <si>
    <t>Structural failure  - Fatigue</t>
  </si>
  <si>
    <t>A.0101-4</t>
  </si>
  <si>
    <t>Insufficient or incorrect DLC estimation, FEA or extreme enviornmental condition
Improper welding - due to poor welding or improper weld specification</t>
  </si>
  <si>
    <t>PRE-MITIGATION</t>
  </si>
  <si>
    <t>POST-MITIGATION</t>
  </si>
  <si>
    <t>Design seal on hatch enclosures with ability to reconstitute and pressure test at sea
Design for ability to access necessary components at sea</t>
  </si>
  <si>
    <t>Review seal solution with suppliers and partners</t>
  </si>
  <si>
    <t>Need to consider trade-off between rotary seals with low leadage and high friction leading to reduced power production efficiency</t>
  </si>
  <si>
    <t>Redundant double seal solution
For demo unit allowed for higher friction seals, thereby prioritizing lowering risk over power production efficiency</t>
  </si>
  <si>
    <t>Review if increased safety factor on ULS is possible
Review weld inspection criteria</t>
  </si>
  <si>
    <t>Facilitate hatch panel actuation</t>
  </si>
  <si>
    <t>Review sealing solution with partners and suppliers
Determine sealing solution with least complexity in seals</t>
  </si>
  <si>
    <t>Overspecify motor to ensure able to close under load</t>
  </si>
  <si>
    <t>Pre-deployment testing of hatch mechanism
Devlop alignment procedure with partners and suppliers</t>
  </si>
  <si>
    <t>Review passive hatch configuration on loss of power
Design for simplified controls, incorporate redundancy where possible</t>
  </si>
  <si>
    <t>4 PTO design
Develop standard connection procedures
Use appropriate safety factor in material selection</t>
  </si>
  <si>
    <t>Adding a compressor to the system determined to be adding more complexity and potential risk than it would mitigate</t>
  </si>
  <si>
    <t>More frequent marine operations (cost) and increased down time to recover WEC and/or recharge battery
Failures leading to overvoltage or overtemperature could thoretically lead to gassing or fire</t>
  </si>
  <si>
    <t>Design for safe shutdown on loss of power and remote restart capability
PTO bench testing
Ensure temperature and gas sensors are includled in battery design</t>
  </si>
  <si>
    <t>Ensure battery suppliers include safety features to include a 120Vac disconnect if overtemperature or overvoltage is indicated</t>
  </si>
  <si>
    <t>Ensure forced air ventallation provided as recommended by battery manufacturer
Incorporate and test short circuit protection prior to deployment</t>
  </si>
  <si>
    <t>PTO test bench to incorporate capcitor integration including test cases with high rate of charge/discharge cycles
Incorporate overvoltage &amp; overtemperature safety mechanisms and sensors</t>
  </si>
  <si>
    <t>Belt seperated from fairlead</t>
  </si>
  <si>
    <t>Design with increased safety factors
Design belt edges and/or weave pattern to account for potential rubbing on fairlead
Design fairlead with guide or similiar</t>
  </si>
  <si>
    <t>Design with increased safety factors
Design fairlead guide with adequate thickness to allow for some biofouling</t>
  </si>
  <si>
    <t>Review largest safety factor possible within allowable dimensions, including considering a wider drum
Review options for belt weave patterns or material that are  best designed to maintain integrity with wear on edges</t>
  </si>
  <si>
    <t>Provide watertight integrity at shaft/WEC interface</t>
  </si>
  <si>
    <t>Design with increased safety factors</t>
  </si>
  <si>
    <t>Design for continued operations with 3 PTOs</t>
  </si>
  <si>
    <t>PTO testing
Ensure cabinet is designed with forced cooling and space for air flow
Ensure volume to heat calculations support convective heat sink to ocean</t>
  </si>
  <si>
    <t>Design with maximized safety factors for normal safety
Require approved and certified welders and manufactuirng inspections during fabrication</t>
  </si>
  <si>
    <t>Design with maximized safety factors
Require weld certificates and inspections during fabrication</t>
  </si>
  <si>
    <r>
      <t xml:space="preserve">Geo-fence (GPS)
SOP for emergency recovery
Navigational markers </t>
    </r>
    <r>
      <rPr>
        <sz val="10"/>
        <color rgb="FFFF0000"/>
        <rFont val="Arial"/>
        <family val="2"/>
      </rPr>
      <t xml:space="preserve">
</t>
    </r>
    <r>
      <rPr>
        <sz val="10"/>
        <color rgb="FF000000"/>
        <rFont val="Arial"/>
        <family val="2"/>
      </rPr>
      <t>Hazard lighting when on surface</t>
    </r>
  </si>
  <si>
    <t>PTO lab testing to validate motor controls
Design for structure and mooring/anchor to transition to survival depth with 3 PTOs</t>
  </si>
  <si>
    <t>Determine if N2 backfill is appropriate to avoid internal corrosion
Review coatings design with partners and suppliers</t>
  </si>
  <si>
    <t>Design with increased safety factors
Quality inspection prior to deployment and after any recovery
Verification of weld certificates and quality inspections during assembly
Failure of any single PTO will trigger inspection of all PTOs</t>
  </si>
  <si>
    <t>Verify alignment and mounting procedure during PTO bench testing
Develop detailed fabrication and assembly plan to address PTO mounting and alignment concerns</t>
  </si>
  <si>
    <t>Review lift and tow points with operational partners</t>
  </si>
  <si>
    <t xml:space="preserve">Visual inspection
Strain gauges </t>
  </si>
  <si>
    <t>CFD simulation of cases that may cause uneven loading
FEA to quantify appropriate safety factor
Use alternative beam profiles or patterns where significant off-axis strain is possible
Dynamic controls to avoid extreme loads (Hatch)</t>
  </si>
  <si>
    <t>Incorporate redundant seal design</t>
  </si>
  <si>
    <t>Evolve controls to incorporate passive safety mechanism and test during final assembly</t>
  </si>
  <si>
    <t>Increase safety factor applied to motor</t>
  </si>
  <si>
    <t>Include alignment procedure in final design package, update pre-deployment test plan</t>
  </si>
  <si>
    <t>Review and update entrapped water chamber design based on numerical modelling and dynamic simulation results</t>
  </si>
  <si>
    <t>Updated water entrapment design to be passively acting with distributed fill/drain holes</t>
  </si>
  <si>
    <t>Determine anti-fouling coating in collaboration with naval architect and fabrication contractor</t>
  </si>
  <si>
    <t>Increase safety factor applied to sea keeping critical components</t>
  </si>
  <si>
    <t>Incorporated redundant seal in design</t>
  </si>
  <si>
    <t xml:space="preserve">Incorporate learning from PTO bench testing in design review and potential update to belt termination </t>
  </si>
  <si>
    <t xml:space="preserve">Review fairlead design to address lateral load concerns, update control methodology to minimize yaw motion; review options for redundant seals to minimize corrosion risk </t>
  </si>
  <si>
    <t>Oversize motor/generator to accomidate unanticipated loads, test motor/generator functionality on PTO test bench</t>
  </si>
  <si>
    <t>Motor/Generator characterisation complete and implimented on PTO bench test</t>
  </si>
  <si>
    <t>Verify gas spring mounting procedure and characterize gas spring on PTO test bench</t>
  </si>
  <si>
    <t>Large WEC surface area exposed to ocean provides convective cooling beyond power electronic heat generation capacility - fans being incorporated to reduce risk of localized heating
Electrical loads validated during PTO bench testing</t>
  </si>
  <si>
    <t>Incorporate capacitors and controls in PTO bench testing
Engage suppliers to ensure appropriate capacitor setup for operational conditions</t>
  </si>
  <si>
    <t>30 mm dyneema selected, with a safety factor of 16 on break strength</t>
  </si>
  <si>
    <t>30 mm dyneema selected, with a safety factor of 16 on break strength
Abrasion protection being added to areas of concern</t>
  </si>
  <si>
    <t>Taut lines have low probability for entanglement</t>
  </si>
  <si>
    <t>Installation &amp; operations planning iteratively being updated with offshore operations partners to minimize risk of slack lines or entanglement</t>
  </si>
  <si>
    <t>Updated simulations show increased capability to accomidate asymmetry with controls
Operations planning updated in collaboration with vessel operators to increase anchor placement accuracy</t>
  </si>
  <si>
    <t>Updated control methodology to minimize yaw
Fairlead design to accomidate lateral forces</t>
  </si>
  <si>
    <t>Gravity  Anchor</t>
  </si>
  <si>
    <t>Increase safety factor due to novelty of application
Minimize novelty of design</t>
  </si>
  <si>
    <t>Increase safety factor
Review operational planning with vessel operators and divers</t>
  </si>
  <si>
    <t>Seakeeping components increased required safety factor 20% above recommended by standards
Working with divers and vessel operators to iteratively update operations planning</t>
  </si>
  <si>
    <t>Determine potential for redundant or backup controls in the case of IMU failure</t>
  </si>
  <si>
    <t>Validate signal derivation during PTO bench testing
Review options for backup/redundant controls</t>
  </si>
  <si>
    <t>Determine if increased safety factor is approrpate</t>
  </si>
  <si>
    <t>Shaft shear safety factor of 12</t>
  </si>
  <si>
    <t>Test acoustic modem prior to deployment</t>
  </si>
  <si>
    <t>Convective cooling calculations show adequate cooling without additional forced air</t>
  </si>
  <si>
    <t>Investigate multiple paths of communication, via umbilical and locally</t>
  </si>
  <si>
    <t>Dynamic modelling (Orcaflex) to determine likely abrasion points and entanglement danger
Detailed operations planning to mitigate risk of damage during installation</t>
  </si>
  <si>
    <t>Dynamic modelling (Orcaflex) to determine likely loading on cable and avoid loading on connectors
Detailed operations planning to mitigate risk of damage during installation</t>
  </si>
  <si>
    <t>Sealing of connector bulkhead penetrations reviewed with partners</t>
  </si>
  <si>
    <t>Review sealing solution with partners</t>
  </si>
  <si>
    <t>MITIGATION RESULTS</t>
  </si>
  <si>
    <t>X.0010.1</t>
  </si>
  <si>
    <t>Periodic scheuled reviews with internal team, funders, test site, partners, and subcontractors
Early detection and mitigation of any schedule delays</t>
  </si>
  <si>
    <t>Secure operational permits that extend beyond scheduled period
Plan for operating conditions beyond scheduled period</t>
  </si>
  <si>
    <t>Permit applications extend to 2021
Survival sea states including winter</t>
  </si>
  <si>
    <t>Plan &amp; budget for multiple device recoveries for planned updates to also include corrective service</t>
  </si>
  <si>
    <t>Budget anticipates mid-test device recoveries and inspections</t>
  </si>
  <si>
    <t>Lifting eye design review with naval architect and operational partners</t>
  </si>
  <si>
    <t>Verify device center of gravity and include lift plans in operational planning</t>
  </si>
  <si>
    <t>Minimize novelty of anchor design
Design review of lifting points
Detailed lift plan and review with vessel operators</t>
  </si>
  <si>
    <t>Dynamic modelling of umbilical cable configuration
Review install plan with local operators and pre-deployment HAZID</t>
  </si>
  <si>
    <t>Design review of lifting points
Detailed lift plan and review with vessel operators</t>
  </si>
  <si>
    <t>Design review of tow plan
Detailed tow plan and review with vessel operators</t>
  </si>
  <si>
    <t>Develop health &amp; safety procedures
Perform HAZID with local operators prior to any operations</t>
  </si>
  <si>
    <t>Iterate operations plans with local vessel operators</t>
  </si>
  <si>
    <t>Develop electrical safety procedures
Perform HAZID with local operators prior to any operations</t>
  </si>
  <si>
    <t>Detailed install procedures
Perform HAZID with local operators prior to any operations</t>
  </si>
  <si>
    <t>Deploy in spring to gather data from ideal scale sea states in summer
PTO bench testing</t>
  </si>
  <si>
    <t>Sensors initialized and validated in PTO bench testing</t>
  </si>
  <si>
    <t>Bench test depth change operations</t>
  </si>
  <si>
    <t>Investigate a passive ballast system</t>
  </si>
  <si>
    <t>Updated design with passive ballast system that maintains positive buoyancy with entrapment chambers full</t>
  </si>
  <si>
    <t>Performing service inside WEC at sea determined not to be feasible at this scale</t>
  </si>
  <si>
    <t>Verify system is deenergized and disconnect connector</t>
  </si>
  <si>
    <t>MEC Certification Basis</t>
  </si>
  <si>
    <t>Technology Assessment</t>
  </si>
  <si>
    <t>FMECA</t>
  </si>
  <si>
    <t>Project Management Plan</t>
  </si>
  <si>
    <t>HSE Plan</t>
  </si>
  <si>
    <t>MOC Plan</t>
  </si>
  <si>
    <t>Supporting document to FMECA developed in collaboration with DNV</t>
  </si>
  <si>
    <t>Supporting document to Technology Assessment developed in collaboration with DNV</t>
  </si>
  <si>
    <t>Developed in collaboration with NREL, DNV &amp; partners</t>
  </si>
  <si>
    <t>Foundational project document</t>
  </si>
  <si>
    <t>Developed in collaboration with DelMar</t>
  </si>
  <si>
    <t>NREL Risk Management Report</t>
  </si>
  <si>
    <t>Summary of NREL support for risk management</t>
  </si>
  <si>
    <t>B.0702-1</t>
  </si>
  <si>
    <t>DC Bus</t>
  </si>
  <si>
    <t>Peak to average load</t>
  </si>
  <si>
    <t>Provide control for system</t>
  </si>
  <si>
    <t xml:space="preserve">Bus voltage instability
</t>
  </si>
  <si>
    <t>Connection or communication error
Overcurrent
Higher than anticipated peak loads</t>
  </si>
  <si>
    <t>Loss or degredation of control</t>
  </si>
  <si>
    <t>PTO testing
Capacitor and brake resistor full system testing</t>
  </si>
  <si>
    <t>Verify loads during PTO test bench
Test full system with capacitors, brake resistor and battery connected</t>
  </si>
  <si>
    <t>Oversize motor/generator to accomidate unanticipated loads, test motor/generator functionality on PTO test bench
Add forced cooling</t>
  </si>
  <si>
    <t>E.0203-3</t>
  </si>
  <si>
    <t>Overcurrent/undervoltage</t>
  </si>
  <si>
    <t>Higher hotel loads than anticpated
Instabilities on DC bus</t>
  </si>
  <si>
    <t>Incorporate battery and full DC bus system in PTO bench testing and predeployment checkout
Implimented forced cooling in design</t>
  </si>
  <si>
    <t>Incorporate transportation logistics into hull design
SOP to inspect all lifting equipment periodically and prior to use.
All equipment used shall be appropriate for the operation and come with valid certificates (or similar).</t>
  </si>
  <si>
    <t>SOP to inspect all lifting equipment periodically and prior to use.
All equipment used shall be appropriate for the operation and come with valid certificates (or similar).</t>
  </si>
  <si>
    <t>Road transport tie down points should be examined after use to ensure no damage has occurred.</t>
  </si>
  <si>
    <t>All lift points, rigging etc. should be designed, manufactured and inspected according to DNVGL-ST-N001
See Table 5-11 for fabrication inspection requirements. Other inspection requirements are in Section 16.</t>
  </si>
  <si>
    <t>Incorporate transportation logistics into anchor design
SOP to inspect all lifting equipment periodically and prior to use.
All equipment used shall be appropriate for the operation and come with valid certificates (or similar).</t>
  </si>
  <si>
    <t>X.0260.1</t>
  </si>
  <si>
    <t>Reposition anchor</t>
  </si>
  <si>
    <t>Use lift bags and divers to reposition anchor(s) should it be determined necessary</t>
  </si>
  <si>
    <t>Use of lift bags in repositioning, sufficiently sized vessels for lifting not economically available</t>
  </si>
  <si>
    <t>Delays, additional cost
Inability to accuratly achieve anchor position</t>
  </si>
  <si>
    <t>Optimize controls to minimize impact of minor inaccuracies in anchor placement</t>
  </si>
  <si>
    <t>Review with other stakeholders should be done as early as possible to avoid future rework.</t>
  </si>
  <si>
    <t>Use tag lines to control motion while suspended if necessary</t>
  </si>
  <si>
    <t>Consider if guard vessel is appropriate.</t>
  </si>
  <si>
    <t>Consideration of marine vessel traffic should be taken into account when planning operation</t>
  </si>
  <si>
    <t>Installation analyses should be performed using conservative assumptions.
Section 7 of DNVGL-ST-N001, ref. /8/ contains details on installation requirements and analyses.</t>
  </si>
  <si>
    <t>SOP to identify qualified personnel to perform electrical connections</t>
  </si>
  <si>
    <t>Operational 
Procedure (v4.1)</t>
  </si>
  <si>
    <t>Fabrication &amp; Assembly Plan</t>
  </si>
  <si>
    <t>Review if increased design factor on FLS is possible
Review weld inspection criteria</t>
  </si>
  <si>
    <t>Test material and seal configuration to define wear under different conditions
Define by test level of friction and necessary steps to keep friction and wear to reach design life required</t>
  </si>
  <si>
    <t>4 PTO design
Design for consequence class 1 (Ref. DNVGL-ST-0119)</t>
  </si>
  <si>
    <t>Design for IMU control redudancy  (including critical sensors)</t>
  </si>
  <si>
    <t>Orcaflex modelling to determine potential loads on umbilical
Additional safety factor on connector
Sufficient onboard battery for safe shutdown</t>
  </si>
  <si>
    <t>Umbilical in contact with mooring line, WEC hull, or abraiding against cable anchor connection points</t>
  </si>
  <si>
    <t>RPN</t>
  </si>
  <si>
    <t>Determine required accuracy for anchor placement
Define measurement equipment for location of anchors and associated level of accuracy</t>
  </si>
  <si>
    <t>X.0510.5</t>
  </si>
  <si>
    <t>Crack/structural failure</t>
  </si>
  <si>
    <t>Fatigue during towing</t>
  </si>
  <si>
    <t>Fatigue assessement</t>
  </si>
  <si>
    <t>Inability to deploy - cost &amp; program delay
Additional load on mooring lines/damage to mooring system</t>
  </si>
  <si>
    <t>Perform HAZID with local operators prior to any operations
Contingence plan to be developed for winch failure.</t>
  </si>
  <si>
    <t>Reviewing options for humitidy control, including passive options (e.g. dessicant packs)</t>
  </si>
  <si>
    <t>Calculate humidity control requirements and validate implimentation</t>
  </si>
  <si>
    <t>Determine options for inherent safety of design on loss of communications</t>
  </si>
  <si>
    <t>Verfiy ability to submerge to survival depth with 3 active PTOs</t>
  </si>
  <si>
    <t>Sensor failure due to seawater ingress
Cable or connector failure due to seawater ingress</t>
  </si>
  <si>
    <t>Review all hull penetrations and determine if redundant sealing solutions possible</t>
  </si>
  <si>
    <t>Bench test HPU during PTO testing and perform 'as installed' function testing of HPU in WEC prior to deployment</t>
  </si>
  <si>
    <t>Determine if dehumidifier is needed or if dessicant packs are sufficient</t>
  </si>
  <si>
    <t>Determine forced cooling requirements to reduce risk of localized heating near motor/generator and electronics</t>
  </si>
  <si>
    <t>Perform dynamic modelling (orcaflex) of umbilical cable kinematics to mitigate strain on cable and potential for interaction with WEC and/or mooring lines</t>
  </si>
  <si>
    <t>Verify entrapped water chamber functionality in controlled environment (at marina) prior to towing to site.  Any time WEC is removed from the water, ensure entrapment chamber holes are cleaned</t>
  </si>
  <si>
    <t>Verify sufficient convective cooling for electrical components
Verify loads during PTO test bench
Determine humidity controls (per F.0410-1)
Verify overcurrent protection during PTO bench testing
Review vibration mounting options and vibration allowances for equipment and determine best solution to minimize risk of vibration caused faults</t>
  </si>
  <si>
    <t>Consider dissipating energy with brake resistor on pier (as opposed to inside WEC) thereby allowing operator access to any potential faults.
Ensure overcurrent circuit protection between brake resistor and DC bus</t>
  </si>
  <si>
    <t>Energy being dissipated via umbilical to load on pier
Overcurrent protection included in design on both sides of umbilical cable</t>
  </si>
  <si>
    <t>Test functionality of remotely resetable relatys on PTO test bench</t>
  </si>
  <si>
    <t>Remote operable relays incorporated in electrical design and tested on PTO test bench</t>
  </si>
  <si>
    <t xml:space="preserve">Include on-board battery and UPS for ride through power capability on intermitted loss of communication
PTO bench testing to validate communication and control setup
Test DC bus system, umbilical cable and connection, and system reaction on loss of external power (umbilical disconnection) prior to deployment
</t>
  </si>
  <si>
    <t>Perform dynamic modelling (Orcaflex) of umbilical cable kinematics to mitigate strain on cable and potential for interaction with WEC and/or mooring lines</t>
  </si>
  <si>
    <t>Action Deadline</t>
  </si>
  <si>
    <t>Status</t>
  </si>
  <si>
    <t>Open</t>
  </si>
  <si>
    <t>G.0301-2</t>
  </si>
  <si>
    <t>Plastic deformation of shell/hull, e.g. vessel colision, belt connector snapping, PTO wall bent due to overload on winch.
Resonance</t>
  </si>
  <si>
    <t>X.0510.6</t>
  </si>
  <si>
    <t xml:space="preserve">Overturning </t>
  </si>
  <si>
    <t>Visual observation</t>
  </si>
  <si>
    <t>Perform metastatic analysis for structure under tow</t>
  </si>
  <si>
    <t xml:space="preserve">Perform metacentric height analysis for floating device
</t>
  </si>
  <si>
    <t>D.0108-1</t>
  </si>
  <si>
    <t>Structural Loads</t>
  </si>
  <si>
    <t>Review fiber bragg installation and configuration with SNL</t>
  </si>
  <si>
    <t>Verify fiber bragg applicability</t>
  </si>
  <si>
    <t>8/1/2019</t>
  </si>
  <si>
    <t>Closed</t>
  </si>
  <si>
    <t>D.0800</t>
  </si>
  <si>
    <t>Hatch Monitoring</t>
  </si>
  <si>
    <t>D.0801-1</t>
  </si>
  <si>
    <t>Monitoring Sensors</t>
  </si>
  <si>
    <t>Failure of hatchcontrol equipment, leading to inability to submerge WEC to survival depth</t>
  </si>
  <si>
    <t xml:space="preserve">Design for redudancy in controls
Design for watertight integrity </t>
  </si>
  <si>
    <t>8/30/2019</t>
  </si>
  <si>
    <t>D.0204-1</t>
  </si>
  <si>
    <t>Design for reduncancy in monitoring solutions</t>
  </si>
  <si>
    <t>Shaft Vibration</t>
  </si>
  <si>
    <t>D.0202-2</t>
  </si>
  <si>
    <t>Potential loss of situational awareness</t>
  </si>
  <si>
    <t>Incorporate detalied alignment procedure and allowances into hull assembly plan</t>
  </si>
  <si>
    <t>1/1/2019</t>
  </si>
  <si>
    <t>10/1/2019</t>
  </si>
  <si>
    <t xml:space="preserve">Set 2.4 as minimum safety factor </t>
  </si>
  <si>
    <t>11/1/2019</t>
  </si>
  <si>
    <t>5/1/2019</t>
  </si>
  <si>
    <t>4/1/2019</t>
  </si>
  <si>
    <t>Automatic fail-over functionality built into controls where loss of IMU defaults to backup controls
Testing of IMU to occur in BP2</t>
  </si>
  <si>
    <t>2/1/2020</t>
  </si>
  <si>
    <t>Status:</t>
  </si>
  <si>
    <t>Evolve specifications and operations planning for operator interfacing with access hatch at sea (from support vessel)</t>
  </si>
  <si>
    <t>open</t>
  </si>
  <si>
    <t>Winching to survival with loss of one PTO to be validated on bench test in BP2 - with final PTO architecture/configuration</t>
  </si>
  <si>
    <t>SCADA testing during PTO bench test
Pre-deployment checkout testing
Auto-reboot routines and watchdog timers on the SCADA/PLC</t>
  </si>
  <si>
    <t>Performance characterization during PTO testing
Post processing for performance early in testing
Fabrication contractor oversight
Numerical Model update from given hardware once WEC is build</t>
  </si>
  <si>
    <t>Sensor checkout and data post processing during PTO test bench testing
Reliable physical designs with sufficient safety factors to ensure availability of all subcomponents.</t>
  </si>
  <si>
    <t>Deploy in spring to gather data from ideal scale sea states in summer
PTO bench testing
Sensor redundancy
Post processing routines developed in coherence with SCADA development</t>
  </si>
  <si>
    <t>Statistical design tools for 50-year sea state were used. Sensitivity analysis conducted (Toan)
CFD focused wave approach used for survival loads</t>
  </si>
  <si>
    <t>05/01/2019</t>
  </si>
  <si>
    <t>Sensor bandwidth and suitability verified on bench. 
Post processing routines similar to wave tank testing and numerical modeling post processing routines.</t>
  </si>
  <si>
    <t>Sensors initialized and validated in PTO bench testing
Numerical model capabilities to replicate sea states of interest from device behavior in sea states of lesser interest</t>
  </si>
  <si>
    <t>Confirm that with safety factor on ULS, loads are within endurance limit for infinite fatigue life.</t>
  </si>
  <si>
    <t>10/31/2019</t>
  </si>
  <si>
    <t>No passive opening safety mechanism implemented or planned. Instead, device would dive to depth and await service.</t>
  </si>
  <si>
    <t>8/26/2019</t>
  </si>
  <si>
    <t>Motor and actuation system not designed to move under all loads, only subset (at least 30% of the time). In the event of a failure, device would dive to depth and await service.</t>
  </si>
  <si>
    <t>Detailed alignement procedure evolved. Jamming resistant actuation and linear guide solution selected.</t>
  </si>
  <si>
    <t>Visual inspection prior to submergence deemed sufficient action to prevent this failure mode.</t>
  </si>
  <si>
    <t>Final decision on anti-fouling coating, redesign of drain holes to be larger slit at bottom. Top air holes may need to be reopened after resurfacing. Bottom holes unlikely to need to be cleared but could be by a diver if needed.</t>
  </si>
  <si>
    <t xml:space="preserve">Cover on fairlead considered to be added to the design to help guide the belt back onto the fairelad in the event of a loss of contact scenario (radial separation concern). Convex crown to be added to fairlead to help with centering and prevent slipping on the edge. </t>
  </si>
  <si>
    <t>Seawater ingress not a concern for sea water lubricated bushings. With that clarification, This item seems redundant with B. 0202-1.</t>
  </si>
  <si>
    <t>Redundant seal included in shaft design. No plans to test off axis loads on mooring drum. PTO should just be shut down and device recovered.</t>
  </si>
  <si>
    <t>No plans to test off axis loads on mooring drum. PTO should just be shut down and device recovered. Failue in shaft coupling or shaft could also cause this mode.</t>
  </si>
  <si>
    <t>Connection pin tested with sufficient performance.</t>
  </si>
  <si>
    <t>Controls need to be designed to detect this. Gas spring on the affected PTO should be taken offline and motor only control activated. Device should be checked.</t>
  </si>
  <si>
    <t>Third Party (Crane company) review of lifting procedure and riging equipment. CalWave to review DNVGL-ST_N001 and confirm appropriate implementation.</t>
  </si>
  <si>
    <t>Complete component weight breakdown included in device CAD. Components are weighted prior to assembly to confirm total weight.</t>
  </si>
  <si>
    <t>Clutch and brake removed from design. CONFIRM HPU FAILURE IS ACCOUNTED FOR ELSEWHERE.</t>
  </si>
  <si>
    <t>FAU will design and supply wireless load cell monitoring
CalWave will work with FAU to integrate receiver acoustic modem into hull + SCADA.</t>
  </si>
  <si>
    <t>Conclusion is to exclude external hatch position sensors. Instead, motors with an absolute encoder will track hatch position. Additionally, the motors will have a torque limit and the rack will include a hard endstop, to ensure the hatchs stay on track.</t>
  </si>
  <si>
    <t>X.0914.3</t>
  </si>
  <si>
    <t>X.0915.8</t>
  </si>
  <si>
    <t>X.0915.9</t>
  </si>
  <si>
    <t>9/23/2019</t>
  </si>
  <si>
    <t>10/28/2019</t>
  </si>
  <si>
    <t>PTO electrical systems independent from each other such that electrical fault or loss of power with one PTO (or hatch control) should not cascade into loss of power to multiple systems
On-board battery capacity sized for contingency
Design failsafes for loss of power situation</t>
  </si>
  <si>
    <t xml:space="preserve">Shaft Torque </t>
  </si>
  <si>
    <t>Incorporated torque cell in updated PTO design (no longer a derived signal) - added load cells in two of four mooring lines to verify torque cells</t>
  </si>
  <si>
    <t>Redundant seal solution finalized in collaboration with partners, minimized seal penetrations with updated PTO &amp; shaft design</t>
  </si>
  <si>
    <t>Capacitors energized on test bench</t>
  </si>
  <si>
    <t>Obtained sediment samples and lab analyzed to vlidate friction coefficient and internal angle of friction, engaged licensed consultant to assist with anchor design</t>
  </si>
  <si>
    <t>Dehumidfier caluclated to be unnecessary</t>
  </si>
  <si>
    <t>Cooling calculations completed</t>
  </si>
  <si>
    <t xml:space="preserve">Orcaflex dynamic modelling in collaboration with NREL
</t>
  </si>
  <si>
    <t>Calculations show active humidity control not required</t>
  </si>
  <si>
    <t>Anchor Installation</t>
  </si>
  <si>
    <t>USD</t>
  </si>
  <si>
    <t xml:space="preserve">mitigation and improvement required to reduce risk </t>
  </si>
  <si>
    <t>1M</t>
  </si>
  <si>
    <t>10M</t>
  </si>
  <si>
    <t>SOP to identify weather windows for crane operations
Schedule delivery of anchors from fabricators with weather considerations</t>
  </si>
  <si>
    <t>Lower anchor to seafloor</t>
  </si>
  <si>
    <t>Vessel GPS
ROV verfication</t>
  </si>
  <si>
    <t>Inadequate vessel stationkeeping during operation
Inadequate crane handling during operation
Mooring line incorrect length</t>
  </si>
  <si>
    <t>Dive survey &amp; ROV</t>
  </si>
  <si>
    <t>Incorporate required accuracy and how to appropriately measure (e.g. accuracy of gps &amp; how to record) into planning</t>
  </si>
  <si>
    <t>ROV or Drop Camera</t>
  </si>
  <si>
    <t>Secure buoyancy modules with wratchet straps or other additional securing measures</t>
  </si>
  <si>
    <t>Maintain watertight and structural integrity of internal systems; protection from external enviornment
Provide access for maintenance</t>
  </si>
  <si>
    <t>Review suitability of watertight integrity/sealing solution
Determine if safe access at sea is feasible
Determine if alternatives to access at sea is feasable</t>
  </si>
  <si>
    <t>Review of hatch actuation watertight integrity</t>
  </si>
  <si>
    <t>6/1/2020</t>
  </si>
  <si>
    <t>Include reisitance to penetration in ballast tank design.</t>
  </si>
  <si>
    <t>Biofoulding unlikely with frequent excitation. Other debris possible. Incorporate monitoring for belt wrapping on to drum.</t>
  </si>
  <si>
    <t>B.0201-3</t>
  </si>
  <si>
    <t>Off-axis wrapping of belt</t>
  </si>
  <si>
    <t>Yaw degree of freedom
Inertial lag in rotation of fairlead</t>
  </si>
  <si>
    <t>Design fairlead with sufficient dynamic positioning ability to mitigate off-axis belt angles</t>
  </si>
  <si>
    <t>Review largest safety factor possible.
Review options for belt weave patterns, profiling or material that are best designed to maintain integrity with wear on edges</t>
  </si>
  <si>
    <t>Hydraulic Gas Spring</t>
  </si>
  <si>
    <t>Misalignment
Inappropriate mounting
Excessive vibration</t>
  </si>
  <si>
    <t>Unrelated PTO failure removing damping, or sea state exceeding design range
End stop impact
Failure of mounting</t>
  </si>
  <si>
    <t>Seal imperfection
Seal friction or wear</t>
  </si>
  <si>
    <t>Stroke position</t>
  </si>
  <si>
    <t>Shock loads on system</t>
  </si>
  <si>
    <t>Accelerated wear on seals
Asymmetrical force on shaft</t>
  </si>
  <si>
    <t>PTO controls verified during PTO bench testing
Gas spring oscillation function unit tested prior to full system PTO bench testing and further verified during full-system PTO bench testing</t>
  </si>
  <si>
    <t>Gas spring oscillation function unit tested prior to full system PTO bench testing and further verified during full-system PTO bench testing</t>
  </si>
  <si>
    <t>Fully characterize and test gas spring functionality on PTO test bench</t>
  </si>
  <si>
    <t>Characterization and full function bench testing of hydraulic pump/motor on upgraded PTO test bench</t>
  </si>
  <si>
    <t>9/1/2020</t>
  </si>
  <si>
    <t>Insufficient or incorrect DLC estimation, FEA or extreme enviornmental condition
Improper welding</t>
  </si>
  <si>
    <t>Sensor integration - providing situational awareness of sensorized system (speed, force, stroke, etc.,) and ambient environment (pooling water)</t>
  </si>
  <si>
    <t>Potential leak, could lead to sinking device.</t>
  </si>
  <si>
    <t xml:space="preserve">Actual hull leakage
</t>
  </si>
  <si>
    <t>Failed gaskets, o-rings, or welds</t>
  </si>
  <si>
    <t>Coming to surface (unnecessarily) during harsh seas</t>
  </si>
  <si>
    <t>Redundant leak sensors
Small time delay before surfacing</t>
  </si>
  <si>
    <t>Leak Sensor</t>
  </si>
  <si>
    <t>Test leaks sensors for rsponse time and false alarms prior to deployment</t>
  </si>
  <si>
    <t>Test leaks sensors for rsponse time and false alarms prior to deployment
Implement delay before coming to State 80. Maybe wait for 15 mins then slowly rise?</t>
  </si>
  <si>
    <t>Mooring Line Tension measured)</t>
  </si>
  <si>
    <t>Sensor mechanical failure
Cable or connector failure
Error or drift in signal derivation
Poor acoustic signal pathway</t>
  </si>
  <si>
    <t>Torque cell and encoder signals will be sampled at a high frequency.</t>
  </si>
  <si>
    <t>Potential loss of control function
Potental loss of depth control</t>
  </si>
  <si>
    <t>Speed/torque transformation</t>
  </si>
  <si>
    <t>Dislodged from mounting
Internal tooth failure
Broken copupling</t>
  </si>
  <si>
    <t xml:space="preserve">Over-torque
Over-speed
</t>
  </si>
  <si>
    <t>Potential loss of PTO control
Potential loss of depth control</t>
  </si>
  <si>
    <t>Operate in State 90 with 3 PTOs</t>
  </si>
  <si>
    <t>Test gearbox on bench</t>
  </si>
  <si>
    <t>Test loadpin and acoustics befor device is deployed</t>
  </si>
  <si>
    <t>None; ignore loss of auxiliary signak</t>
  </si>
  <si>
    <t xml:space="preserve">Acoustic communications cabability will be included with FAU's PADLOC system.
</t>
  </si>
  <si>
    <t>8/1/2020</t>
  </si>
  <si>
    <t>Loss of sensor input
Loss of power/communications
Incorrect frozen or locked code</t>
  </si>
  <si>
    <t>Loss of power
Undefined inputs confuse state machine</t>
  </si>
  <si>
    <t>Potental loss of PTO control
Potential loss of depth control</t>
  </si>
  <si>
    <t>Onboard actuators fail into safe configuration</t>
  </si>
  <si>
    <t xml:space="preserve">Bus voltage
</t>
  </si>
  <si>
    <t>Shorten rescue window if the device loses shore power</t>
  </si>
  <si>
    <t xml:space="preserve">Design with consideration for uncertainty
</t>
  </si>
  <si>
    <t>PTO bench testing
Short circuit protection (fuse)</t>
  </si>
  <si>
    <t>Reliance on 480Vac network for 24V comms power</t>
  </si>
  <si>
    <t>Rely on commercial charge controller</t>
  </si>
  <si>
    <t>Add isolated 24V power for just comms</t>
  </si>
  <si>
    <t>Control power flow between batteries and charger/inverters
Communication status to main controller</t>
  </si>
  <si>
    <t>Battery system designed.
3-phase testing scheduled for July/August 2020</t>
  </si>
  <si>
    <t>Go to safety depth</t>
  </si>
  <si>
    <t>Investigate multiple paths of communication, via umbilical and locally
Test during build-out and staging</t>
  </si>
  <si>
    <t>Move 480Vac power between WEC and grid</t>
  </si>
  <si>
    <t>Perform FEA to quantify safety factor
Determine if/where  strain gauges are feasible
Dynamic controls: to identify the design philosophy, how this will be considered for ULS and FLS. Investigate, the failure of the controls (system or component) that could lead to a design condition that, depending on the probability of occurrence, could be considered normal, abnormal or accidental design condition.</t>
  </si>
  <si>
    <t>Mitigation actions incorporated into  build drawings contracts.</t>
  </si>
  <si>
    <t>4/1/2020</t>
  </si>
  <si>
    <t>Fairlead designed to illiminate lateral loads on mooring drum. NREL responses to shaft bearing reviewed</t>
  </si>
  <si>
    <t>Verified safety factor calculations with relevant standards</t>
  </si>
  <si>
    <t>Engaged external experts to review and mitigate belt wrap angles and dyanmic loading on fairlead; determine sufficient belt/fairlead design and fairlead to drum distance.</t>
  </si>
  <si>
    <t>Lift points in hull design according to DNVGL-ST_N001. CalWave to review standard and confirm appropriate implementation.</t>
  </si>
  <si>
    <t xml:space="preserve">After discussing with glosten, internal primer coating deemed to be sufficient. </t>
  </si>
  <si>
    <t>3/15/2020</t>
  </si>
  <si>
    <t>Glosten confirmed that lowest expected resonance mode of the hull to be 0.5 Hz from experience, too high for wave frequencies.</t>
  </si>
  <si>
    <t>Verify battery life under differing load conditions</t>
  </si>
  <si>
    <t>Incorporate and test battery backup endurance into PTO testing</t>
  </si>
  <si>
    <t>All lift points reviewed per specifications</t>
  </si>
  <si>
    <t>Lift points designed for greater of dry weight and wet weight plus anticipated seafloor suction.  Simplified steel design incorporated and reviewed with licensed engineer</t>
  </si>
  <si>
    <t xml:space="preserve">Performed Ocraflex dynamic modelling of various sea states
</t>
  </si>
  <si>
    <t>05/15/2020</t>
  </si>
  <si>
    <t>Operations plans reviewed with offshore partners.  HAZID will be performed with local operators shortly before operations.</t>
  </si>
  <si>
    <t>8/15/2020</t>
  </si>
  <si>
    <t>Controls implimentations and loss of communications strategies to be tested prior to deployment.
Fail safe mechanical design of load management mechanisms</t>
  </si>
  <si>
    <t>08/01/2020</t>
  </si>
  <si>
    <t>Controls implimentations and loss of communications strategies to be tested prior to deployment.</t>
  </si>
  <si>
    <t>Derived physical properties of actual hardware build/going to be deployed to update simulations/expectations.</t>
  </si>
  <si>
    <t>08/15/2020</t>
  </si>
  <si>
    <t>HSE plan in place
Electrical connection operations reviewed with offshore partners, will be reviewed again during pre-operation HAZID</t>
  </si>
  <si>
    <t>5/15/2020</t>
  </si>
  <si>
    <t>HSE plan in place
Operations plans reviewed with offshore partners.  HAZID will be performed with local operators shortly before operations.</t>
  </si>
  <si>
    <t xml:space="preserve">Tow plan and towing hardware reviewed with local operations partners.  Towing load estimates calculated with partners.
</t>
  </si>
  <si>
    <t xml:space="preserve">Pressure vessel </t>
  </si>
  <si>
    <t>Connect umbilical to device using standard  splash zone connector</t>
  </si>
  <si>
    <t>Adjusting device to operating location</t>
  </si>
  <si>
    <t>Adjust device from surface to submerged posture</t>
  </si>
  <si>
    <t>Hardware failure
Controls/software/communication failure
Uneven PTO operation</t>
  </si>
  <si>
    <t>Controls failure
Hardware failure</t>
  </si>
  <si>
    <t>Hardware failure
Controls failure</t>
  </si>
  <si>
    <t>Loose valve or fixture</t>
  </si>
  <si>
    <t>Device geometry and weight. Demonstration scale device to be designed for road transport. Full scale will need to be fabricated or assembled at harbour and barge transported due to size.</t>
  </si>
  <si>
    <t>Anchor connection point to be withing +/- 1.5m of intended position</t>
  </si>
  <si>
    <t>Human error
Weather
Buoy inappropriate for intended use</t>
  </si>
  <si>
    <t>Dropped line (or other equipment)
Buoy does not stay on surface, inappropriate navigational light</t>
  </si>
  <si>
    <t>Verify tow line configuration and device response, verify towing speeds and line handling procedures</t>
  </si>
  <si>
    <t xml:space="preserve">Device geometry </t>
  </si>
  <si>
    <t xml:space="preserve">Use device controls to bring mooring lines into tension </t>
  </si>
  <si>
    <t>Strain termination &amp; connection to WEC</t>
  </si>
  <si>
    <t xml:space="preserve">Novel design electrical system will need to be considered as to what can be tested prior to connection </t>
  </si>
  <si>
    <t>Test procedure to ensure proper operation post connection, prior to vessel moving off station</t>
  </si>
  <si>
    <t>Verify continuity and insulation resistance of umbilical prior to connection (dependant upon communications or other sensitive equipment)</t>
  </si>
  <si>
    <t>Review options for redundant sensors</t>
  </si>
  <si>
    <t>SCADA testing during PTO bench test
Pre-deployment checkout testing
Auto-reboot routines and watchdog timers on the SCADA/PLC
Hardware/SCADA to manually connect when close to device (WLAN)</t>
  </si>
  <si>
    <t>Novel operational procedures</t>
  </si>
  <si>
    <t>Novel electrical system &amp; operational procedures</t>
  </si>
  <si>
    <t>Mooring system connections &amp; novel operational procedures</t>
  </si>
  <si>
    <t>Attach mooring line to bouy</t>
  </si>
  <si>
    <t>Attach mooring line to buoy</t>
  </si>
  <si>
    <t>11/01/2020</t>
  </si>
  <si>
    <t>Load Mitigation System</t>
  </si>
  <si>
    <t>Panels</t>
  </si>
  <si>
    <t>Hull Access Covers</t>
  </si>
  <si>
    <t>Dynamic motion 
 Loading uncertainty
 Design life / degradation</t>
  </si>
  <si>
    <t>Maintain physical integrity of the gas spring system</t>
  </si>
  <si>
    <t>Hydraulic Gas Spring Shaft Sealing</t>
  </si>
  <si>
    <t>Hydraulic Gas Spring Piston Sealing</t>
  </si>
  <si>
    <t>11/1/2020</t>
  </si>
  <si>
    <t>11/1/2021</t>
  </si>
  <si>
    <t>11/1/2022</t>
  </si>
  <si>
    <t>Consider a gas refil system  to mitigate losses in air pressure in the accumulator</t>
  </si>
  <si>
    <t>Energy storage included in electrical design
PTO test bench validation of communication and control
Testing of DC bus storage and reaction to umbilical disconnection</t>
  </si>
  <si>
    <t>30 mm dyneema selected, with a safety factor of &gt;16 on break strength
Seakeeping components increased required safety factor 20% (to 2.4) above recommended by standards
Transisition to survival depth tested on PTO bench</t>
  </si>
  <si>
    <t>FBG interrogator from SNL</t>
  </si>
  <si>
    <t>Fully test master controller at PTO bench test</t>
  </si>
  <si>
    <t>Determine level of redunancy in controls, including dive to survival command
Fully test master controller at PTO bench test</t>
  </si>
  <si>
    <t xml:space="preserve">Sensor integration - providing situational awareness of sensorized system </t>
  </si>
  <si>
    <t xml:space="preserve">Mooring Line Tension </t>
  </si>
  <si>
    <t>Provide hydraulic pressure</t>
  </si>
  <si>
    <t>Voltage transitions</t>
  </si>
  <si>
    <t>7/28/2020</t>
  </si>
  <si>
    <t>Power electronics ventallation</t>
  </si>
  <si>
    <t xml:space="preserve">Motor/Generator ventallation </t>
  </si>
  <si>
    <t xml:space="preserve">Communications &amp; SCADA interfaces bench tested and validated on PTO bench test.  Wireless communication to be tested locally </t>
  </si>
  <si>
    <t>Communications &amp; SCADA interfaces bench tested and validated on PTO bench test.  Wireless communication to be tested locally</t>
  </si>
  <si>
    <t>CalWave Scaled Open Water Demonstration System - Xwave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</si>
</sst>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E+00"/>
    <numFmt numFmtId="165" formatCode="mm/dd/yy;@"/>
  </numFmts>
  <fonts count="35" x14ac:knownFonts="1">
    <font>
      <sz val="10"/>
      <color rgb="FF000000"/>
      <name val="Arial"/>
    </font>
    <font>
      <b/>
      <i/>
      <sz val="14"/>
      <name val="Arial"/>
      <family val="2"/>
    </font>
    <font>
      <sz val="10"/>
      <name val="Arial"/>
      <family val="2"/>
    </font>
    <font>
      <b/>
      <i/>
      <sz val="12"/>
      <name val="Arial"/>
      <family val="2"/>
    </font>
    <font>
      <sz val="12"/>
      <name val="Arial"/>
      <family val="2"/>
    </font>
    <font>
      <sz val="10"/>
      <name val="Arial"/>
      <family val="2"/>
    </font>
    <font>
      <b/>
      <i/>
      <sz val="10"/>
      <name val="Arial"/>
      <family val="2"/>
    </font>
    <font>
      <b/>
      <sz val="10"/>
      <color rgb="FF000000"/>
      <name val="Arial"/>
      <family val="2"/>
    </font>
    <font>
      <sz val="10"/>
      <color rgb="FF000000"/>
      <name val="Arial"/>
      <family val="2"/>
    </font>
    <font>
      <b/>
      <sz val="14"/>
      <name val="Arial"/>
      <family val="2"/>
    </font>
    <font>
      <b/>
      <sz val="10"/>
      <name val="Arial"/>
      <family val="2"/>
    </font>
    <font>
      <sz val="10"/>
      <name val="Arial"/>
      <family val="2"/>
    </font>
    <font>
      <b/>
      <sz val="11"/>
      <name val="Trebuchet MS"/>
      <family val="2"/>
    </font>
    <font>
      <sz val="9"/>
      <name val="Verdana"/>
      <family val="2"/>
    </font>
    <font>
      <sz val="11"/>
      <name val="Trebuchet MS"/>
      <family val="2"/>
    </font>
    <font>
      <strike/>
      <sz val="10"/>
      <name val="Arial"/>
      <family val="2"/>
    </font>
    <font>
      <b/>
      <sz val="12"/>
      <name val="Arial"/>
      <family val="2"/>
    </font>
    <font>
      <sz val="10"/>
      <color rgb="FFFF0000"/>
      <name val="Arial"/>
      <family val="2"/>
    </font>
    <font>
      <b/>
      <sz val="10"/>
      <color rgb="FFFF0000"/>
      <name val="Arial"/>
      <family val="2"/>
    </font>
    <font>
      <sz val="8"/>
      <name val="Verdana"/>
      <family val="2"/>
    </font>
    <font>
      <sz val="9"/>
      <color rgb="FF7F7F7F"/>
      <name val="Verdana"/>
      <family val="2"/>
    </font>
    <font>
      <sz val="10"/>
      <name val="Verdana"/>
      <family val="2"/>
    </font>
    <font>
      <b/>
      <sz val="11"/>
      <name val="Verdana"/>
      <family val="2"/>
    </font>
    <font>
      <b/>
      <sz val="8"/>
      <name val="Verdana"/>
      <family val="2"/>
    </font>
    <font>
      <b/>
      <sz val="9"/>
      <name val="Verdana"/>
      <family val="2"/>
    </font>
    <font>
      <b/>
      <sz val="9"/>
      <color rgb="FF7F7F7F"/>
      <name val="Verdana"/>
      <family val="2"/>
    </font>
    <font>
      <b/>
      <sz val="11"/>
      <color rgb="FF00B0F0"/>
      <name val="Verdana"/>
      <family val="2"/>
    </font>
    <font>
      <b/>
      <sz val="12"/>
      <name val="Verdana"/>
      <family val="2"/>
    </font>
    <font>
      <b/>
      <sz val="10"/>
      <name val="Verdana"/>
      <family val="2"/>
    </font>
    <font>
      <sz val="10"/>
      <color rgb="FF000000"/>
      <name val="Arial"/>
      <family val="2"/>
    </font>
    <font>
      <i/>
      <sz val="10"/>
      <name val="Arial"/>
      <family val="2"/>
    </font>
    <font>
      <sz val="8"/>
      <name val="Arial"/>
      <family val="2"/>
    </font>
    <font>
      <sz val="10"/>
      <color theme="4"/>
      <name val="Arial"/>
      <family val="2"/>
    </font>
    <font>
      <sz val="10"/>
      <color theme="4" tint="0.59999389629810485"/>
      <name val="Arial"/>
      <family val="2"/>
    </font>
    <font>
      <sz val="8"/>
      <name val="Arial"/>
      <family val="2"/>
    </font>
  </fonts>
  <fills count="20">
    <fill>
      <patternFill patternType="none"/>
    </fill>
    <fill>
      <patternFill patternType="gray125"/>
    </fill>
    <fill>
      <patternFill patternType="solid">
        <fgColor rgb="FFCCFFCC"/>
        <bgColor rgb="FFCCFFCC"/>
      </patternFill>
    </fill>
    <fill>
      <patternFill patternType="solid">
        <fgColor rgb="FFF9CB9C"/>
        <bgColor rgb="FFF9CB9C"/>
      </patternFill>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4472C4"/>
        <bgColor rgb="FF4472C4"/>
      </patternFill>
    </fill>
    <fill>
      <patternFill patternType="solid">
        <fgColor rgb="FF0070C0"/>
        <bgColor rgb="FF0070C0"/>
      </patternFill>
    </fill>
    <fill>
      <patternFill patternType="solid">
        <fgColor rgb="FFB4A7D6"/>
        <bgColor rgb="FFB4A7D6"/>
      </patternFill>
    </fill>
    <fill>
      <patternFill patternType="solid">
        <fgColor rgb="FF7F7F7F"/>
        <bgColor rgb="FF7F7F7F"/>
      </patternFill>
    </fill>
    <fill>
      <patternFill patternType="solid">
        <fgColor rgb="FFB4C6E7"/>
        <bgColor rgb="FFB4C6E7"/>
      </patternFill>
    </fill>
    <fill>
      <patternFill patternType="solid">
        <fgColor rgb="FFC6D9F0"/>
        <bgColor rgb="FFC6D9F0"/>
      </patternFill>
    </fill>
    <fill>
      <patternFill patternType="solid">
        <fgColor rgb="FFDBE5F1"/>
        <bgColor rgb="FFDBE5F1"/>
      </patternFill>
    </fill>
    <fill>
      <patternFill patternType="solid">
        <fgColor rgb="FFBFBFBF"/>
        <bgColor rgb="FFBFBFBF"/>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CCCCCC"/>
      </left>
      <right style="thin">
        <color rgb="FF000000"/>
      </right>
      <top style="thin">
        <color rgb="FFCCCCCC"/>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top/>
      <bottom/>
      <diagonal/>
    </border>
    <border>
      <left/>
      <right/>
      <top/>
      <bottom/>
      <diagonal/>
    </border>
    <border>
      <left/>
      <right/>
      <top/>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CCCCCC"/>
      </top>
      <bottom style="thin">
        <color rgb="FF000000"/>
      </bottom>
      <diagonal/>
    </border>
    <border>
      <left/>
      <right style="medium">
        <color indexed="64"/>
      </right>
      <top/>
      <bottom/>
      <diagonal/>
    </border>
    <border>
      <left style="medium">
        <color indexed="64"/>
      </left>
      <right style="thin">
        <color rgb="FF000000"/>
      </right>
      <top style="thin">
        <color rgb="FFCCCCCC"/>
      </top>
      <bottom style="medium">
        <color indexed="64"/>
      </bottom>
      <diagonal/>
    </border>
    <border>
      <left style="thin">
        <color rgb="FFCCCCCC"/>
      </left>
      <right style="thin">
        <color rgb="FF000000"/>
      </right>
      <top style="thin">
        <color rgb="FFCCCCCC"/>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29" fillId="0" borderId="0" applyFont="0" applyFill="0" applyBorder="0" applyAlignment="0" applyProtection="0"/>
  </cellStyleXfs>
  <cellXfs count="458">
    <xf numFmtId="0" fontId="0" fillId="0" borderId="0" xfId="0" applyFont="1" applyAlignment="1"/>
    <xf numFmtId="0" fontId="1" fillId="0" borderId="0" xfId="0" applyFont="1"/>
    <xf numFmtId="0" fontId="2" fillId="0" borderId="0" xfId="0" applyFont="1"/>
    <xf numFmtId="0" fontId="3" fillId="0" borderId="0" xfId="0" applyFont="1" applyAlignment="1">
      <alignment vertical="top"/>
    </xf>
    <xf numFmtId="0" fontId="2" fillId="2" borderId="5" xfId="0" applyFont="1" applyFill="1" applyBorder="1" applyAlignment="1">
      <alignment horizontal="center"/>
    </xf>
    <xf numFmtId="0" fontId="2" fillId="0" borderId="0" xfId="0" applyFont="1" applyAlignment="1">
      <alignment horizontal="left" vertical="top"/>
    </xf>
    <xf numFmtId="0" fontId="7" fillId="4" borderId="0" xfId="0" applyFont="1" applyFill="1" applyAlignment="1">
      <alignment horizontal="center"/>
    </xf>
    <xf numFmtId="0" fontId="2" fillId="6" borderId="5" xfId="0" applyFont="1" applyFill="1" applyBorder="1" applyAlignment="1">
      <alignment horizontal="center"/>
    </xf>
    <xf numFmtId="0" fontId="7" fillId="5" borderId="13" xfId="0" applyFont="1" applyFill="1" applyBorder="1" applyAlignment="1">
      <alignment horizontal="center"/>
    </xf>
    <xf numFmtId="0" fontId="5" fillId="3" borderId="11" xfId="0" applyFont="1" applyFill="1" applyBorder="1" applyAlignment="1">
      <alignment horizontal="center"/>
    </xf>
    <xf numFmtId="0" fontId="2" fillId="7" borderId="5" xfId="0" applyFont="1" applyFill="1" applyBorder="1" applyAlignment="1">
      <alignment horizontal="center"/>
    </xf>
    <xf numFmtId="0" fontId="8" fillId="2" borderId="13" xfId="0" applyFont="1" applyFill="1" applyBorder="1" applyAlignment="1">
      <alignment horizontal="center"/>
    </xf>
    <xf numFmtId="0" fontId="8" fillId="6" borderId="13" xfId="0" applyFont="1" applyFill="1" applyBorder="1" applyAlignment="1">
      <alignment horizontal="center"/>
    </xf>
    <xf numFmtId="0" fontId="8" fillId="7" borderId="13" xfId="0" applyFont="1" applyFill="1" applyBorder="1" applyAlignment="1">
      <alignment horizontal="center"/>
    </xf>
    <xf numFmtId="0" fontId="10" fillId="5" borderId="11" xfId="0" applyFont="1" applyFill="1" applyBorder="1" applyAlignment="1">
      <alignment horizontal="center" wrapText="1"/>
    </xf>
    <xf numFmtId="1" fontId="10" fillId="5" borderId="4" xfId="0" applyNumberFormat="1" applyFont="1" applyFill="1" applyBorder="1" applyAlignment="1">
      <alignment horizontal="left" vertical="top" wrapText="1"/>
    </xf>
    <xf numFmtId="0" fontId="10" fillId="0" borderId="11" xfId="0" applyFont="1" applyBorder="1" applyAlignment="1">
      <alignment horizontal="center" vertical="center" wrapText="1"/>
    </xf>
    <xf numFmtId="49" fontId="11" fillId="9" borderId="17" xfId="0" applyNumberFormat="1" applyFont="1" applyFill="1" applyBorder="1" applyAlignment="1">
      <alignment vertical="top" wrapText="1"/>
    </xf>
    <xf numFmtId="49" fontId="11" fillId="9" borderId="17" xfId="0" applyNumberFormat="1" applyFont="1" applyFill="1" applyBorder="1" applyAlignment="1">
      <alignment horizontal="center" vertical="top"/>
    </xf>
    <xf numFmtId="49" fontId="11" fillId="9" borderId="11" xfId="0" applyNumberFormat="1" applyFont="1" applyFill="1" applyBorder="1" applyAlignment="1">
      <alignment vertical="top" wrapText="1"/>
    </xf>
    <xf numFmtId="164" fontId="2" fillId="0" borderId="11" xfId="0" applyNumberFormat="1" applyFont="1" applyBorder="1" applyAlignment="1">
      <alignment horizontal="center" vertical="center" wrapText="1"/>
    </xf>
    <xf numFmtId="0" fontId="2" fillId="0" borderId="11" xfId="0" applyFont="1" applyBorder="1" applyAlignment="1">
      <alignment horizontal="center"/>
    </xf>
    <xf numFmtId="49" fontId="11" fillId="11" borderId="17" xfId="0" applyNumberFormat="1" applyFont="1" applyFill="1" applyBorder="1" applyAlignment="1">
      <alignment vertical="top"/>
    </xf>
    <xf numFmtId="0" fontId="5" fillId="10" borderId="11" xfId="0" applyFont="1" applyFill="1" applyBorder="1" applyAlignment="1">
      <alignment horizontal="center"/>
    </xf>
    <xf numFmtId="49" fontId="11" fillId="12" borderId="17" xfId="0" applyNumberFormat="1" applyFont="1" applyFill="1" applyBorder="1" applyAlignment="1">
      <alignment vertical="top" wrapText="1"/>
    </xf>
    <xf numFmtId="0" fontId="12" fillId="0" borderId="0" xfId="0" applyFont="1" applyAlignment="1">
      <alignment horizontal="center"/>
    </xf>
    <xf numFmtId="0" fontId="11" fillId="12" borderId="17" xfId="0" applyFont="1" applyFill="1" applyBorder="1" applyAlignment="1">
      <alignment vertical="top" wrapText="1"/>
    </xf>
    <xf numFmtId="0" fontId="11" fillId="12" borderId="17" xfId="0" applyFont="1" applyFill="1" applyBorder="1" applyAlignment="1">
      <alignment horizontal="center" vertical="top"/>
    </xf>
    <xf numFmtId="49" fontId="11" fillId="0" borderId="17" xfId="0" applyNumberFormat="1" applyFont="1" applyBorder="1" applyAlignment="1">
      <alignment vertical="top" wrapText="1"/>
    </xf>
    <xf numFmtId="0" fontId="11" fillId="0" borderId="17" xfId="0" applyFont="1" applyBorder="1" applyAlignment="1">
      <alignment vertical="top" wrapText="1"/>
    </xf>
    <xf numFmtId="49" fontId="13" fillId="7" borderId="11" xfId="0" applyNumberFormat="1" applyFont="1" applyFill="1" applyBorder="1" applyAlignment="1">
      <alignment horizontal="center" vertical="top"/>
    </xf>
    <xf numFmtId="49" fontId="2" fillId="0" borderId="11" xfId="0" applyNumberFormat="1" applyFont="1" applyBorder="1" applyAlignment="1">
      <alignment vertical="top" wrapText="1"/>
    </xf>
    <xf numFmtId="49" fontId="2" fillId="0" borderId="11" xfId="0" applyNumberFormat="1" applyFont="1" applyBorder="1" applyAlignment="1">
      <alignment horizontal="left" vertical="top" wrapText="1"/>
    </xf>
    <xf numFmtId="0" fontId="12" fillId="5" borderId="24" xfId="0" applyFont="1" applyFill="1" applyBorder="1" applyAlignment="1">
      <alignment horizontal="center" wrapText="1"/>
    </xf>
    <xf numFmtId="1" fontId="2" fillId="0" borderId="11" xfId="0" applyNumberFormat="1" applyFont="1" applyBorder="1" applyAlignment="1">
      <alignment horizontal="left" vertical="top" wrapText="1"/>
    </xf>
    <xf numFmtId="0" fontId="12" fillId="5" borderId="25" xfId="0" applyFont="1" applyFill="1" applyBorder="1" applyAlignment="1">
      <alignment horizontal="center" wrapText="1"/>
    </xf>
    <xf numFmtId="0" fontId="2" fillId="5" borderId="11" xfId="0" applyFont="1" applyFill="1" applyBorder="1" applyAlignment="1">
      <alignment horizontal="center" vertical="top" wrapText="1"/>
    </xf>
    <xf numFmtId="0" fontId="12" fillId="0" borderId="26" xfId="0" applyFont="1" applyBorder="1" applyAlignment="1">
      <alignment horizontal="center" wrapText="1"/>
    </xf>
    <xf numFmtId="49" fontId="2" fillId="0" borderId="11" xfId="0" applyNumberFormat="1" applyFont="1" applyBorder="1" applyAlignment="1">
      <alignment horizontal="left" vertical="top" wrapText="1"/>
    </xf>
    <xf numFmtId="0" fontId="14" fillId="0" borderId="27" xfId="0" applyFont="1" applyBorder="1" applyAlignment="1">
      <alignment wrapText="1"/>
    </xf>
    <xf numFmtId="0" fontId="14" fillId="0" borderId="3" xfId="0" applyFont="1" applyBorder="1" applyAlignment="1">
      <alignment wrapText="1"/>
    </xf>
    <xf numFmtId="0" fontId="14" fillId="0" borderId="3" xfId="0" applyFont="1" applyBorder="1" applyAlignment="1">
      <alignment horizontal="center" wrapText="1"/>
    </xf>
    <xf numFmtId="0" fontId="10" fillId="0" borderId="0" xfId="0" applyFont="1"/>
    <xf numFmtId="0" fontId="2" fillId="5" borderId="11" xfId="0" applyFont="1" applyFill="1" applyBorder="1"/>
    <xf numFmtId="0" fontId="2" fillId="0" borderId="0" xfId="0" applyFont="1" applyAlignment="1">
      <alignment wrapText="1"/>
    </xf>
    <xf numFmtId="0" fontId="10" fillId="5" borderId="11" xfId="0" applyFont="1" applyFill="1" applyBorder="1" applyAlignment="1">
      <alignment horizontal="center"/>
    </xf>
    <xf numFmtId="0" fontId="2" fillId="2" borderId="11" xfId="0" applyFont="1" applyFill="1" applyBorder="1" applyAlignment="1">
      <alignment horizontal="center"/>
    </xf>
    <xf numFmtId="49" fontId="13" fillId="2" borderId="11" xfId="0" applyNumberFormat="1" applyFont="1" applyFill="1" applyBorder="1" applyAlignment="1">
      <alignment horizontal="center" vertical="top"/>
    </xf>
    <xf numFmtId="49" fontId="5" fillId="0" borderId="0" xfId="0" applyNumberFormat="1" applyFont="1" applyAlignment="1">
      <alignment horizontal="left" vertical="top" wrapText="1"/>
    </xf>
    <xf numFmtId="49" fontId="11" fillId="11" borderId="3" xfId="0" applyNumberFormat="1" applyFont="1" applyFill="1" applyBorder="1" applyAlignment="1">
      <alignment vertical="top"/>
    </xf>
    <xf numFmtId="49" fontId="11" fillId="0" borderId="3" xfId="0" applyNumberFormat="1" applyFont="1" applyBorder="1" applyAlignment="1">
      <alignment vertical="top" wrapText="1"/>
    </xf>
    <xf numFmtId="49" fontId="13" fillId="7" borderId="3" xfId="0" applyNumberFormat="1" applyFont="1" applyFill="1" applyBorder="1" applyAlignment="1">
      <alignment horizontal="center" vertical="top"/>
    </xf>
    <xf numFmtId="49" fontId="11" fillId="0" borderId="3" xfId="0" applyNumberFormat="1" applyFont="1" applyBorder="1" applyAlignment="1">
      <alignment vertical="top" wrapText="1"/>
    </xf>
    <xf numFmtId="49" fontId="11" fillId="0" borderId="3" xfId="0" applyNumberFormat="1" applyFont="1" applyBorder="1" applyAlignment="1">
      <alignment vertical="top"/>
    </xf>
    <xf numFmtId="49" fontId="13" fillId="7" borderId="3" xfId="0" applyNumberFormat="1" applyFont="1" applyFill="1" applyBorder="1" applyAlignment="1">
      <alignment horizontal="center" vertical="top"/>
    </xf>
    <xf numFmtId="49" fontId="2" fillId="0" borderId="3" xfId="0" applyNumberFormat="1" applyFont="1" applyBorder="1" applyAlignment="1">
      <alignment horizontal="left" vertical="top" wrapText="1"/>
    </xf>
    <xf numFmtId="0" fontId="11" fillId="12" borderId="14" xfId="0" applyFont="1" applyFill="1" applyBorder="1" applyAlignment="1">
      <alignment horizontal="center" vertical="top"/>
    </xf>
    <xf numFmtId="49" fontId="8" fillId="4" borderId="11" xfId="0" applyNumberFormat="1" applyFont="1" applyFill="1" applyBorder="1" applyAlignment="1">
      <alignment vertical="top" wrapText="1"/>
    </xf>
    <xf numFmtId="49" fontId="8" fillId="4" borderId="0" xfId="0" applyNumberFormat="1" applyFont="1" applyFill="1" applyAlignment="1">
      <alignment vertical="top" wrapText="1"/>
    </xf>
    <xf numFmtId="0" fontId="7" fillId="12" borderId="17" xfId="0" applyFont="1" applyFill="1" applyBorder="1" applyAlignment="1">
      <alignment vertical="top" wrapText="1"/>
    </xf>
    <xf numFmtId="49" fontId="0" fillId="0" borderId="11" xfId="0" applyNumberFormat="1" applyFont="1" applyBorder="1" applyAlignment="1">
      <alignment vertical="top" wrapText="1"/>
    </xf>
    <xf numFmtId="49" fontId="0" fillId="0" borderId="11" xfId="0" applyNumberFormat="1" applyFont="1" applyBorder="1" applyAlignment="1">
      <alignment horizontal="left" vertical="top" wrapText="1"/>
    </xf>
    <xf numFmtId="0" fontId="11" fillId="11" borderId="17" xfId="0" applyFont="1" applyFill="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9" fontId="2" fillId="4" borderId="11" xfId="0" applyNumberFormat="1" applyFont="1" applyFill="1" applyBorder="1" applyAlignment="1">
      <alignment horizontal="left" vertical="top" wrapText="1"/>
    </xf>
    <xf numFmtId="1" fontId="2" fillId="4" borderId="11" xfId="0" applyNumberFormat="1" applyFont="1" applyFill="1" applyBorder="1" applyAlignment="1">
      <alignment horizontal="left" vertical="top" wrapText="1"/>
    </xf>
    <xf numFmtId="0" fontId="2" fillId="4" borderId="11" xfId="0" applyFont="1" applyFill="1" applyBorder="1" applyAlignment="1">
      <alignment horizontal="center" vertical="top" wrapText="1"/>
    </xf>
    <xf numFmtId="49" fontId="2" fillId="4" borderId="11" xfId="0" applyNumberFormat="1" applyFont="1" applyFill="1" applyBorder="1" applyAlignment="1">
      <alignment horizontal="left" vertical="top" wrapText="1"/>
    </xf>
    <xf numFmtId="0" fontId="13" fillId="7" borderId="11" xfId="0" applyFont="1" applyFill="1" applyBorder="1" applyAlignment="1">
      <alignment horizontal="center" vertical="top"/>
    </xf>
    <xf numFmtId="0" fontId="11" fillId="2" borderId="3" xfId="0" applyFont="1" applyFill="1" applyBorder="1" applyAlignment="1">
      <alignment horizontal="center" vertical="top" wrapText="1"/>
    </xf>
    <xf numFmtId="49" fontId="2" fillId="0" borderId="11" xfId="0" applyNumberFormat="1" applyFont="1" applyBorder="1" applyAlignment="1">
      <alignment vertical="top"/>
    </xf>
    <xf numFmtId="0" fontId="11" fillId="11" borderId="3" xfId="0" applyFont="1" applyFill="1" applyBorder="1" applyAlignment="1">
      <alignment vertical="top"/>
    </xf>
    <xf numFmtId="0" fontId="11" fillId="0" borderId="3" xfId="0" applyFont="1" applyBorder="1" applyAlignment="1">
      <alignment vertical="top" wrapText="1"/>
    </xf>
    <xf numFmtId="0" fontId="11" fillId="0" borderId="3" xfId="0" applyFont="1" applyBorder="1" applyAlignment="1">
      <alignment vertical="top" wrapText="1"/>
    </xf>
    <xf numFmtId="0" fontId="11" fillId="0" borderId="3" xfId="0" applyFont="1" applyBorder="1" applyAlignment="1">
      <alignment vertical="top"/>
    </xf>
    <xf numFmtId="0" fontId="11" fillId="0" borderId="3" xfId="0" applyFont="1" applyBorder="1" applyAlignment="1">
      <alignment vertical="top" wrapText="1"/>
    </xf>
    <xf numFmtId="0" fontId="11" fillId="11" borderId="17" xfId="0" applyFont="1" applyFill="1" applyBorder="1" applyAlignment="1">
      <alignment vertical="top"/>
    </xf>
    <xf numFmtId="49" fontId="11" fillId="11" borderId="17" xfId="0" applyNumberFormat="1" applyFont="1" applyFill="1" applyBorder="1" applyAlignment="1">
      <alignment vertical="top"/>
    </xf>
    <xf numFmtId="49" fontId="11" fillId="0" borderId="17" xfId="0" applyNumberFormat="1" applyFont="1" applyBorder="1" applyAlignment="1">
      <alignment vertical="top" wrapText="1"/>
    </xf>
    <xf numFmtId="0" fontId="11" fillId="0" borderId="17" xfId="0" applyFont="1" applyBorder="1" applyAlignment="1">
      <alignment vertical="top" wrapText="1"/>
    </xf>
    <xf numFmtId="0" fontId="11" fillId="2" borderId="3" xfId="0" applyFont="1" applyFill="1" applyBorder="1" applyAlignment="1">
      <alignment horizontal="center" vertical="top" wrapText="1"/>
    </xf>
    <xf numFmtId="0" fontId="13" fillId="2" borderId="11" xfId="0" applyFont="1" applyFill="1" applyBorder="1" applyAlignment="1">
      <alignment horizontal="center" vertical="top"/>
    </xf>
    <xf numFmtId="49" fontId="8" fillId="4" borderId="0" xfId="0" applyNumberFormat="1" applyFont="1" applyFill="1" applyAlignment="1">
      <alignment horizontal="left" vertical="top" wrapText="1"/>
    </xf>
    <xf numFmtId="0" fontId="11" fillId="9" borderId="17" xfId="0" applyFont="1" applyFill="1" applyBorder="1" applyAlignment="1">
      <alignment vertical="top" wrapText="1"/>
    </xf>
    <xf numFmtId="0" fontId="11" fillId="11" borderId="17" xfId="0" applyFont="1" applyFill="1" applyBorder="1" applyAlignment="1">
      <alignment vertical="top"/>
    </xf>
    <xf numFmtId="0" fontId="11" fillId="12" borderId="17" xfId="0" applyFont="1" applyFill="1" applyBorder="1" applyAlignment="1">
      <alignment vertical="top" wrapText="1"/>
    </xf>
    <xf numFmtId="0" fontId="8" fillId="4" borderId="11" xfId="0" applyFont="1" applyFill="1" applyBorder="1" applyAlignment="1">
      <alignment horizontal="left" vertical="top"/>
    </xf>
    <xf numFmtId="0" fontId="11" fillId="12" borderId="17" xfId="0" applyFont="1" applyFill="1" applyBorder="1" applyAlignment="1">
      <alignment vertical="top" wrapText="1"/>
    </xf>
    <xf numFmtId="49" fontId="11" fillId="9" borderId="0" xfId="0" applyNumberFormat="1" applyFont="1" applyFill="1" applyAlignment="1">
      <alignment horizontal="center" vertical="top"/>
    </xf>
    <xf numFmtId="1" fontId="2" fillId="0" borderId="11" xfId="0" applyNumberFormat="1" applyFont="1" applyBorder="1" applyAlignment="1">
      <alignment horizontal="left" vertical="top" wrapText="1"/>
    </xf>
    <xf numFmtId="0" fontId="2" fillId="13" borderId="28" xfId="0" applyFont="1" applyFill="1" applyBorder="1" applyAlignment="1">
      <alignment vertical="top" wrapText="1"/>
    </xf>
    <xf numFmtId="0" fontId="2" fillId="13" borderId="28" xfId="0" applyFont="1" applyFill="1" applyBorder="1" applyAlignment="1">
      <alignment wrapText="1"/>
    </xf>
    <xf numFmtId="49" fontId="2" fillId="14" borderId="28" xfId="0" applyNumberFormat="1" applyFont="1" applyFill="1" applyBorder="1" applyAlignment="1">
      <alignment horizontal="left" vertical="top" wrapText="1"/>
    </xf>
    <xf numFmtId="0" fontId="5" fillId="0" borderId="11" xfId="0" applyFont="1" applyBorder="1" applyAlignment="1">
      <alignment vertical="top"/>
    </xf>
    <xf numFmtId="0" fontId="2" fillId="14" borderId="28" xfId="0" applyFont="1" applyFill="1" applyBorder="1"/>
    <xf numFmtId="49" fontId="2" fillId="14" borderId="11" xfId="0" applyNumberFormat="1" applyFont="1" applyFill="1" applyBorder="1" applyAlignment="1">
      <alignment horizontal="left" wrapText="1"/>
    </xf>
    <xf numFmtId="49" fontId="2" fillId="14" borderId="11" xfId="0" applyNumberFormat="1" applyFont="1" applyFill="1" applyBorder="1" applyAlignment="1">
      <alignment horizontal="left" vertical="top" wrapText="1"/>
    </xf>
    <xf numFmtId="49" fontId="2" fillId="13" borderId="28" xfId="0" applyNumberFormat="1" applyFont="1" applyFill="1" applyBorder="1" applyAlignment="1">
      <alignment horizontal="left" vertical="top" wrapText="1"/>
    </xf>
    <xf numFmtId="0" fontId="2" fillId="13" borderId="28" xfId="0" applyFont="1" applyFill="1" applyBorder="1"/>
    <xf numFmtId="49" fontId="2" fillId="13" borderId="11" xfId="0" applyNumberFormat="1" applyFont="1" applyFill="1" applyBorder="1" applyAlignment="1">
      <alignment horizontal="left" vertical="top" wrapText="1"/>
    </xf>
    <xf numFmtId="0" fontId="2" fillId="0" borderId="0" xfId="0" applyFont="1" applyAlignment="1">
      <alignment vertical="top" wrapText="1"/>
    </xf>
    <xf numFmtId="49" fontId="2" fillId="14" borderId="29" xfId="0" applyNumberFormat="1" applyFont="1" applyFill="1" applyBorder="1" applyAlignment="1">
      <alignment horizontal="left" vertical="top" wrapText="1"/>
    </xf>
    <xf numFmtId="49" fontId="2" fillId="14" borderId="30" xfId="0" applyNumberFormat="1" applyFont="1" applyFill="1" applyBorder="1" applyAlignment="1">
      <alignment horizontal="left" vertical="top" wrapText="1"/>
    </xf>
    <xf numFmtId="49" fontId="2" fillId="14" borderId="31" xfId="0" applyNumberFormat="1" applyFont="1" applyFill="1" applyBorder="1" applyAlignment="1">
      <alignment horizontal="left" vertical="top" wrapText="1"/>
    </xf>
    <xf numFmtId="0" fontId="2" fillId="13" borderId="11" xfId="0" applyFont="1" applyFill="1" applyBorder="1" applyAlignment="1">
      <alignment wrapText="1"/>
    </xf>
    <xf numFmtId="0" fontId="17" fillId="13" borderId="28" xfId="0" applyFont="1" applyFill="1" applyBorder="1" applyAlignment="1">
      <alignment wrapText="1"/>
    </xf>
    <xf numFmtId="0" fontId="10"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center" vertical="top" wrapText="1"/>
    </xf>
    <xf numFmtId="1" fontId="2" fillId="0" borderId="0" xfId="0" applyNumberFormat="1" applyFont="1" applyAlignment="1">
      <alignment horizontal="left" vertical="top" wrapText="1"/>
    </xf>
    <xf numFmtId="0" fontId="13" fillId="0" borderId="0" xfId="0" applyFont="1" applyAlignment="1">
      <alignment horizontal="left" vertical="center"/>
    </xf>
    <xf numFmtId="0" fontId="13" fillId="0" borderId="0" xfId="0" applyFont="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xf numFmtId="0" fontId="22" fillId="0" borderId="0" xfId="0" applyFont="1" applyAlignment="1">
      <alignment horizontal="left" vertical="center"/>
    </xf>
    <xf numFmtId="0" fontId="23" fillId="0" borderId="0" xfId="0" applyFont="1" applyAlignment="1">
      <alignment horizontal="left" vertical="center" wrapText="1"/>
    </xf>
    <xf numFmtId="0" fontId="24" fillId="0" borderId="0" xfId="0" applyFont="1" applyAlignment="1">
      <alignment horizontal="center" vertical="center" wrapText="1"/>
    </xf>
    <xf numFmtId="0" fontId="25"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left" vertical="center"/>
    </xf>
    <xf numFmtId="0" fontId="27" fillId="0" borderId="0" xfId="0" applyFont="1" applyAlignment="1">
      <alignment horizontal="left" vertical="top" wrapText="1"/>
    </xf>
    <xf numFmtId="0" fontId="27" fillId="0" borderId="0" xfId="0" applyFont="1" applyAlignment="1">
      <alignment horizontal="center" vertical="top" wrapText="1"/>
    </xf>
    <xf numFmtId="0" fontId="20" fillId="0" borderId="0" xfId="0" applyFont="1" applyAlignment="1">
      <alignment horizontal="left" vertical="center" wrapText="1"/>
    </xf>
    <xf numFmtId="0" fontId="28" fillId="15" borderId="11" xfId="0" applyFont="1" applyFill="1" applyBorder="1" applyAlignment="1">
      <alignment horizontal="center" vertical="center" wrapText="1"/>
    </xf>
    <xf numFmtId="0" fontId="28" fillId="15" borderId="11" xfId="0" applyFont="1" applyFill="1" applyBorder="1" applyAlignment="1">
      <alignment horizontal="left" vertical="center"/>
    </xf>
    <xf numFmtId="0" fontId="28" fillId="15" borderId="11" xfId="0" applyFont="1" applyFill="1" applyBorder="1" applyAlignment="1">
      <alignment horizontal="center" vertical="center"/>
    </xf>
    <xf numFmtId="0" fontId="21" fillId="0" borderId="0" xfId="0" applyFont="1" applyAlignment="1">
      <alignment horizontal="left" vertical="center"/>
    </xf>
    <xf numFmtId="0" fontId="21" fillId="0" borderId="11" xfId="0" applyFont="1" applyBorder="1" applyAlignment="1">
      <alignment horizontal="center" wrapText="1"/>
    </xf>
    <xf numFmtId="0" fontId="21" fillId="0" borderId="11" xfId="0" applyFont="1" applyBorder="1"/>
    <xf numFmtId="0" fontId="21" fillId="0" borderId="11" xfId="0" applyFont="1" applyBorder="1" applyAlignment="1">
      <alignment horizontal="center"/>
    </xf>
    <xf numFmtId="0" fontId="21" fillId="0" borderId="0" xfId="0" applyFont="1" applyAlignment="1">
      <alignment horizontal="center" wrapText="1"/>
    </xf>
    <xf numFmtId="0" fontId="21" fillId="0" borderId="0" xfId="0" applyFont="1" applyAlignment="1">
      <alignment horizontal="center"/>
    </xf>
    <xf numFmtId="0" fontId="21" fillId="0" borderId="0" xfId="0" applyFont="1" applyAlignment="1">
      <alignment horizontal="center" vertical="center"/>
    </xf>
    <xf numFmtId="0" fontId="2" fillId="0" borderId="3" xfId="0" applyFont="1" applyBorder="1" applyAlignment="1">
      <alignment vertical="top" wrapText="1"/>
    </xf>
    <xf numFmtId="0" fontId="0" fillId="0" borderId="0" xfId="0" applyFont="1" applyAlignment="1"/>
    <xf numFmtId="0" fontId="0" fillId="0" borderId="0" xfId="0" applyFont="1" applyAlignment="1"/>
    <xf numFmtId="49" fontId="2" fillId="12" borderId="17" xfId="0" applyNumberFormat="1" applyFont="1" applyFill="1" applyBorder="1" applyAlignment="1">
      <alignment vertical="top" wrapText="1"/>
    </xf>
    <xf numFmtId="49" fontId="2" fillId="12" borderId="16" xfId="0" applyNumberFormat="1" applyFont="1" applyFill="1" applyBorder="1" applyAlignment="1">
      <alignment vertical="top" wrapText="1"/>
    </xf>
    <xf numFmtId="1" fontId="2" fillId="16" borderId="11" xfId="0" applyNumberFormat="1" applyFont="1" applyFill="1" applyBorder="1" applyAlignment="1">
      <alignment horizontal="left" vertical="top" wrapText="1"/>
    </xf>
    <xf numFmtId="49" fontId="2" fillId="0" borderId="11" xfId="0" quotePrefix="1" applyNumberFormat="1" applyFont="1" applyBorder="1" applyAlignment="1">
      <alignment horizontal="left" vertical="top" wrapText="1"/>
    </xf>
    <xf numFmtId="1" fontId="17" fillId="16" borderId="11" xfId="0" applyNumberFormat="1" applyFont="1" applyFill="1" applyBorder="1" applyAlignment="1">
      <alignment horizontal="left" vertical="top" wrapText="1"/>
    </xf>
    <xf numFmtId="0" fontId="11" fillId="8" borderId="16" xfId="0" applyFont="1" applyFill="1" applyBorder="1" applyAlignment="1">
      <alignment vertical="top" wrapText="1"/>
    </xf>
    <xf numFmtId="49" fontId="11" fillId="12" borderId="16" xfId="0" applyNumberFormat="1" applyFont="1" applyFill="1" applyBorder="1" applyAlignment="1">
      <alignment vertical="top" wrapText="1"/>
    </xf>
    <xf numFmtId="49" fontId="2" fillId="0" borderId="16" xfId="0" applyNumberFormat="1" applyFont="1" applyBorder="1" applyAlignment="1">
      <alignment vertical="top" wrapText="1"/>
    </xf>
    <xf numFmtId="49" fontId="11" fillId="0" borderId="16" xfId="0" applyNumberFormat="1" applyFont="1" applyBorder="1" applyAlignment="1">
      <alignment vertical="top" wrapText="1"/>
    </xf>
    <xf numFmtId="49" fontId="11" fillId="4" borderId="16" xfId="0" applyNumberFormat="1" applyFont="1" applyFill="1" applyBorder="1" applyAlignment="1">
      <alignment vertical="top" wrapText="1"/>
    </xf>
    <xf numFmtId="49" fontId="11" fillId="0" borderId="2" xfId="0" applyNumberFormat="1" applyFont="1" applyBorder="1" applyAlignment="1">
      <alignment vertical="top" wrapText="1"/>
    </xf>
    <xf numFmtId="49" fontId="11" fillId="8" borderId="16" xfId="0" applyNumberFormat="1" applyFont="1" applyFill="1" applyBorder="1" applyAlignment="1">
      <alignment vertical="top" wrapText="1"/>
    </xf>
    <xf numFmtId="0" fontId="2" fillId="0" borderId="16" xfId="0" applyFont="1" applyBorder="1" applyAlignment="1">
      <alignment vertical="top" wrapText="1"/>
    </xf>
    <xf numFmtId="0" fontId="2" fillId="0" borderId="16" xfId="0" applyFont="1" applyFill="1" applyBorder="1" applyAlignment="1">
      <alignment vertical="top" wrapText="1"/>
    </xf>
    <xf numFmtId="0" fontId="2" fillId="12" borderId="16" xfId="0" applyFont="1" applyFill="1" applyBorder="1" applyAlignment="1">
      <alignment vertical="top" wrapText="1"/>
    </xf>
    <xf numFmtId="0" fontId="2" fillId="8" borderId="16" xfId="0" applyFont="1" applyFill="1" applyBorder="1" applyAlignment="1">
      <alignment vertical="top" wrapText="1"/>
    </xf>
    <xf numFmtId="49" fontId="11" fillId="0" borderId="25" xfId="0" applyNumberFormat="1" applyFont="1" applyBorder="1" applyAlignment="1">
      <alignment vertical="top" wrapText="1"/>
    </xf>
    <xf numFmtId="0" fontId="2" fillId="0" borderId="11" xfId="0" quotePrefix="1" applyFont="1" applyBorder="1" applyAlignment="1">
      <alignment horizontal="left" vertical="top" wrapText="1"/>
    </xf>
    <xf numFmtId="0" fontId="2" fillId="0" borderId="3" xfId="0" quotePrefix="1" applyFont="1" applyBorder="1" applyAlignment="1">
      <alignment horizontal="left" vertical="top" wrapText="1"/>
    </xf>
    <xf numFmtId="0" fontId="8" fillId="4" borderId="11" xfId="0" quotePrefix="1" applyFont="1" applyFill="1" applyBorder="1" applyAlignment="1">
      <alignment horizontal="left" vertical="top" wrapText="1"/>
    </xf>
    <xf numFmtId="49" fontId="2" fillId="12" borderId="16" xfId="0" applyNumberFormat="1" applyFont="1" applyFill="1" applyBorder="1" applyAlignment="1">
      <alignment vertical="top" wrapText="1"/>
    </xf>
    <xf numFmtId="0" fontId="3" fillId="0" borderId="0" xfId="0" applyFont="1" applyAlignment="1" applyProtection="1">
      <alignment horizontal="left" wrapText="1"/>
      <protection locked="0"/>
    </xf>
    <xf numFmtId="0" fontId="2" fillId="0" borderId="0" xfId="0" applyFont="1" applyAlignment="1" applyProtection="1">
      <alignment wrapText="1"/>
      <protection locked="0"/>
    </xf>
    <xf numFmtId="0" fontId="10" fillId="5" borderId="11"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1" fillId="9" borderId="11" xfId="0" applyFont="1" applyFill="1" applyBorder="1" applyAlignment="1" applyProtection="1">
      <alignment wrapText="1"/>
      <protection locked="0"/>
    </xf>
    <xf numFmtId="0" fontId="11" fillId="9" borderId="11" xfId="0" applyFont="1" applyFill="1" applyBorder="1" applyAlignment="1" applyProtection="1">
      <alignment horizontal="center" wrapText="1"/>
      <protection locked="0"/>
    </xf>
    <xf numFmtId="0" fontId="2" fillId="0" borderId="11" xfId="0" applyFont="1" applyBorder="1" applyAlignment="1" applyProtection="1">
      <alignment vertical="center" wrapText="1"/>
      <protection locked="0"/>
    </xf>
    <xf numFmtId="1" fontId="2" fillId="0" borderId="11" xfId="0" applyNumberFormat="1" applyFont="1" applyBorder="1" applyAlignment="1" applyProtection="1">
      <alignment horizontal="center" vertical="top" wrapText="1"/>
      <protection locked="0"/>
    </xf>
    <xf numFmtId="0" fontId="2" fillId="5" borderId="11" xfId="0" applyFont="1" applyFill="1" applyBorder="1" applyAlignment="1" applyProtection="1">
      <alignment horizontal="center" vertical="top" wrapText="1"/>
      <protection locked="0"/>
    </xf>
    <xf numFmtId="0" fontId="2" fillId="0" borderId="11" xfId="0" applyFont="1" applyBorder="1" applyAlignment="1" applyProtection="1">
      <alignment horizontal="center" vertical="center" wrapText="1"/>
      <protection locked="0"/>
    </xf>
    <xf numFmtId="0" fontId="5" fillId="0" borderId="0" xfId="0" applyFont="1" applyAlignment="1" applyProtection="1">
      <alignment wrapText="1"/>
      <protection locked="0"/>
    </xf>
    <xf numFmtId="0" fontId="2" fillId="6" borderId="11" xfId="0" applyFont="1" applyFill="1" applyBorder="1" applyAlignment="1" applyProtection="1">
      <alignment horizontal="center" wrapText="1"/>
      <protection locked="0"/>
    </xf>
    <xf numFmtId="0" fontId="2" fillId="6" borderId="11" xfId="0" applyFont="1" applyFill="1" applyBorder="1" applyAlignment="1" applyProtection="1">
      <alignment horizontal="center" vertical="center" wrapText="1"/>
      <protection locked="0"/>
    </xf>
    <xf numFmtId="0" fontId="2" fillId="6" borderId="11" xfId="0" applyFont="1" applyFill="1" applyBorder="1" applyAlignment="1" applyProtection="1">
      <alignment vertical="center" wrapText="1"/>
      <protection locked="0"/>
    </xf>
    <xf numFmtId="0" fontId="5" fillId="0" borderId="11" xfId="0" applyFont="1" applyBorder="1" applyAlignment="1" applyProtection="1">
      <alignment horizontal="left" wrapText="1"/>
      <protection locked="0"/>
    </xf>
    <xf numFmtId="0" fontId="2" fillId="0" borderId="0" xfId="0" applyFont="1" applyAlignment="1" applyProtection="1">
      <alignment horizontal="center" wrapText="1"/>
      <protection locked="0"/>
    </xf>
    <xf numFmtId="0" fontId="0" fillId="0" borderId="0" xfId="0" applyFont="1" applyAlignment="1" applyProtection="1">
      <alignment wrapText="1"/>
      <protection locked="0"/>
    </xf>
    <xf numFmtId="0" fontId="10" fillId="0" borderId="0" xfId="0" applyFont="1" applyAlignment="1" applyProtection="1">
      <alignment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1" fillId="9" borderId="11" xfId="0" applyFont="1" applyFill="1" applyBorder="1" applyAlignment="1" applyProtection="1">
      <alignment vertical="top" wrapText="1"/>
      <protection locked="0"/>
    </xf>
    <xf numFmtId="0" fontId="11" fillId="9" borderId="0" xfId="0" applyFont="1" applyFill="1" applyAlignment="1" applyProtection="1">
      <alignment horizontal="center" vertical="top" wrapText="1"/>
      <protection locked="0"/>
    </xf>
    <xf numFmtId="0" fontId="11" fillId="0" borderId="11" xfId="0" applyFont="1" applyBorder="1" applyAlignment="1" applyProtection="1">
      <alignment vertical="top" wrapText="1"/>
      <protection locked="0"/>
    </xf>
    <xf numFmtId="0" fontId="13" fillId="7" borderId="11" xfId="0" applyFont="1" applyFill="1" applyBorder="1" applyAlignment="1" applyProtection="1">
      <alignment horizontal="center" vertical="top" wrapText="1"/>
      <protection locked="0"/>
    </xf>
    <xf numFmtId="0" fontId="13" fillId="2" borderId="11" xfId="0" applyFont="1" applyFill="1" applyBorder="1" applyAlignment="1" applyProtection="1">
      <alignment horizontal="center" vertical="top" wrapText="1"/>
      <protection locked="0"/>
    </xf>
    <xf numFmtId="0" fontId="11" fillId="6" borderId="11" xfId="0" applyFont="1" applyFill="1" applyBorder="1" applyAlignment="1" applyProtection="1">
      <alignment vertical="top" wrapText="1"/>
      <protection locked="0"/>
    </xf>
    <xf numFmtId="0" fontId="13" fillId="6" borderId="11" xfId="0" applyFont="1" applyFill="1" applyBorder="1" applyAlignment="1" applyProtection="1">
      <alignment horizontal="center" vertical="top" wrapText="1"/>
      <protection locked="0"/>
    </xf>
    <xf numFmtId="0" fontId="0" fillId="0" borderId="0" xfId="0" applyFont="1" applyAlignment="1" applyProtection="1">
      <alignment vertical="top" wrapText="1"/>
      <protection locked="0"/>
    </xf>
    <xf numFmtId="0" fontId="0" fillId="0" borderId="0" xfId="0" applyFont="1" applyAlignment="1" applyProtection="1">
      <alignment horizontal="center" vertical="top" wrapText="1"/>
      <protection locked="0"/>
    </xf>
    <xf numFmtId="0" fontId="2" fillId="0" borderId="11"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2" fillId="6" borderId="11" xfId="0" applyFont="1" applyFill="1" applyBorder="1" applyAlignment="1" applyProtection="1">
      <alignment vertical="top" wrapText="1"/>
      <protection locked="0"/>
    </xf>
    <xf numFmtId="0" fontId="2" fillId="0" borderId="11" xfId="0" applyFont="1" applyBorder="1" applyAlignment="1" applyProtection="1">
      <alignment horizontal="left" vertical="top" wrapText="1"/>
      <protection locked="0"/>
    </xf>
    <xf numFmtId="0" fontId="2" fillId="0" borderId="11" xfId="0" applyFont="1" applyBorder="1" applyAlignment="1" applyProtection="1">
      <alignment horizontal="center" vertical="top" wrapText="1"/>
      <protection locked="0"/>
    </xf>
    <xf numFmtId="0" fontId="8" fillId="4" borderId="11"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2" fillId="6" borderId="11" xfId="0" applyFont="1" applyFill="1" applyBorder="1" applyAlignment="1" applyProtection="1">
      <alignment horizontal="center" vertical="top" wrapText="1"/>
      <protection locked="0"/>
    </xf>
    <xf numFmtId="0" fontId="5" fillId="0" borderId="0" xfId="0" applyFont="1" applyAlignment="1" applyProtection="1">
      <alignment horizontal="left" vertical="top" wrapText="1"/>
      <protection locked="0"/>
    </xf>
    <xf numFmtId="0" fontId="2" fillId="0" borderId="11" xfId="0" quotePrefix="1" applyFont="1" applyBorder="1" applyAlignment="1" applyProtection="1">
      <alignment horizontal="left" vertical="top" wrapText="1"/>
      <protection locked="0"/>
    </xf>
    <xf numFmtId="0" fontId="0" fillId="0" borderId="0" xfId="0" applyFont="1" applyAlignment="1"/>
    <xf numFmtId="49" fontId="2" fillId="12" borderId="16" xfId="0" applyNumberFormat="1" applyFont="1" applyFill="1" applyBorder="1" applyAlignment="1">
      <alignment vertical="top" wrapText="1"/>
    </xf>
    <xf numFmtId="0" fontId="2" fillId="0" borderId="17" xfId="0" applyFont="1" applyFill="1" applyBorder="1" applyAlignment="1">
      <alignment vertical="top" wrapText="1"/>
    </xf>
    <xf numFmtId="49" fontId="2" fillId="0" borderId="17" xfId="0" applyNumberFormat="1" applyFont="1" applyBorder="1" applyAlignment="1">
      <alignment vertical="top" wrapText="1"/>
    </xf>
    <xf numFmtId="49" fontId="2" fillId="0" borderId="17" xfId="0" applyNumberFormat="1" applyFont="1" applyFill="1" applyBorder="1" applyAlignment="1">
      <alignment vertical="top" wrapText="1"/>
    </xf>
    <xf numFmtId="49" fontId="2" fillId="0" borderId="11" xfId="0" quotePrefix="1"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vertical="top" wrapText="1"/>
    </xf>
    <xf numFmtId="0" fontId="2" fillId="0" borderId="11" xfId="0" applyFont="1" applyFill="1" applyBorder="1" applyAlignment="1">
      <alignment horizontal="left" vertical="top" wrapText="1"/>
    </xf>
    <xf numFmtId="49" fontId="2" fillId="0" borderId="17" xfId="0" quotePrefix="1" applyNumberFormat="1" applyFont="1" applyFill="1" applyBorder="1" applyAlignment="1">
      <alignment horizontal="left" vertical="top" wrapText="1"/>
    </xf>
    <xf numFmtId="0" fontId="2" fillId="0" borderId="11" xfId="0" quotePrefix="1" applyFont="1" applyFill="1" applyBorder="1" applyAlignment="1">
      <alignment horizontal="left" vertical="top" wrapText="1"/>
    </xf>
    <xf numFmtId="0" fontId="2" fillId="0" borderId="25" xfId="0" applyFont="1" applyBorder="1" applyAlignment="1">
      <alignment vertical="top" wrapText="1"/>
    </xf>
    <xf numFmtId="0" fontId="2" fillId="0" borderId="17" xfId="0" applyFont="1" applyBorder="1" applyAlignment="1">
      <alignment vertical="top" wrapText="1"/>
    </xf>
    <xf numFmtId="0" fontId="11" fillId="0" borderId="3" xfId="0" applyFont="1" applyFill="1" applyBorder="1" applyAlignment="1">
      <alignment vertical="top" wrapText="1"/>
    </xf>
    <xf numFmtId="0" fontId="2" fillId="0" borderId="3" xfId="0" quotePrefix="1" applyFont="1" applyFill="1" applyBorder="1" applyAlignment="1">
      <alignment horizontal="left" vertical="top" wrapText="1"/>
    </xf>
    <xf numFmtId="0" fontId="8" fillId="0" borderId="11" xfId="0" quotePrefix="1" applyFont="1" applyFill="1" applyBorder="1" applyAlignment="1">
      <alignment horizontal="left" vertical="top" wrapText="1"/>
    </xf>
    <xf numFmtId="1" fontId="2" fillId="0" borderId="11" xfId="0" applyNumberFormat="1" applyFont="1" applyFill="1" applyBorder="1" applyAlignment="1">
      <alignment horizontal="left" vertical="top" wrapText="1"/>
    </xf>
    <xf numFmtId="0" fontId="0" fillId="0" borderId="0" xfId="0" applyFont="1" applyAlignment="1"/>
    <xf numFmtId="0" fontId="0" fillId="0" borderId="0" xfId="0" applyFont="1" applyAlignment="1" applyProtection="1">
      <alignment wrapText="1"/>
      <protection locked="0"/>
    </xf>
    <xf numFmtId="0" fontId="2" fillId="0" borderId="0" xfId="0" applyFont="1" applyAlignment="1">
      <alignment horizontal="left" vertical="top" wrapText="1"/>
    </xf>
    <xf numFmtId="49" fontId="2" fillId="0" borderId="0" xfId="0" applyNumberFormat="1" applyFont="1" applyAlignment="1">
      <alignment horizontal="left" vertical="top" wrapText="1"/>
    </xf>
    <xf numFmtId="1" fontId="17" fillId="0" borderId="11" xfId="0" applyNumberFormat="1" applyFont="1" applyFill="1" applyBorder="1" applyAlignment="1">
      <alignment horizontal="left" vertical="top" wrapText="1"/>
    </xf>
    <xf numFmtId="49" fontId="11" fillId="0" borderId="16" xfId="0" applyNumberFormat="1" applyFont="1" applyFill="1" applyBorder="1" applyAlignment="1">
      <alignment vertical="top" wrapText="1"/>
    </xf>
    <xf numFmtId="0" fontId="8" fillId="0" borderId="11" xfId="0" applyFont="1" applyFill="1" applyBorder="1" applyAlignment="1">
      <alignment horizontal="left" vertical="top" wrapText="1"/>
    </xf>
    <xf numFmtId="0" fontId="30" fillId="3" borderId="11" xfId="0" applyFont="1" applyFill="1" applyBorder="1" applyAlignment="1">
      <alignment horizontal="center"/>
    </xf>
    <xf numFmtId="9" fontId="30" fillId="3" borderId="11" xfId="1" applyFont="1" applyFill="1" applyBorder="1" applyAlignment="1">
      <alignment horizontal="center"/>
    </xf>
    <xf numFmtId="9" fontId="5" fillId="10" borderId="11" xfId="1" applyFont="1" applyFill="1" applyBorder="1" applyAlignment="1">
      <alignment horizontal="center"/>
    </xf>
    <xf numFmtId="0" fontId="0" fillId="0" borderId="0" xfId="0" applyFont="1" applyAlignment="1"/>
    <xf numFmtId="0" fontId="0" fillId="0" borderId="0" xfId="0" applyFont="1" applyAlignment="1" applyProtection="1">
      <alignment wrapText="1"/>
      <protection locked="0"/>
    </xf>
    <xf numFmtId="49" fontId="8" fillId="0" borderId="0" xfId="0" applyNumberFormat="1" applyFont="1" applyFill="1" applyAlignment="1">
      <alignment vertical="top" wrapText="1"/>
    </xf>
    <xf numFmtId="49" fontId="2" fillId="17" borderId="11" xfId="0" applyNumberFormat="1" applyFont="1" applyFill="1" applyBorder="1" applyAlignment="1">
      <alignment horizontal="left" vertical="top" wrapText="1"/>
    </xf>
    <xf numFmtId="0" fontId="11" fillId="12" borderId="16" xfId="0" applyFont="1" applyFill="1" applyBorder="1" applyAlignment="1">
      <alignment vertical="top" wrapText="1"/>
    </xf>
    <xf numFmtId="0" fontId="11" fillId="12" borderId="32" xfId="0" applyFont="1" applyFill="1" applyBorder="1" applyAlignment="1">
      <alignment vertical="top" wrapText="1"/>
    </xf>
    <xf numFmtId="0" fontId="11" fillId="0" borderId="11" xfId="0" applyFont="1" applyFill="1" applyBorder="1" applyAlignment="1" applyProtection="1">
      <alignment wrapText="1"/>
      <protection locked="0"/>
    </xf>
    <xf numFmtId="0" fontId="13" fillId="7" borderId="9" xfId="0" applyFont="1" applyFill="1" applyBorder="1" applyAlignment="1">
      <alignment horizontal="center" vertical="top"/>
    </xf>
    <xf numFmtId="0" fontId="11" fillId="12" borderId="32" xfId="0" applyFont="1" applyFill="1" applyBorder="1" applyAlignment="1">
      <alignment horizontal="center" vertical="top"/>
    </xf>
    <xf numFmtId="0" fontId="8" fillId="5" borderId="38" xfId="0" applyFont="1" applyFill="1" applyBorder="1" applyAlignment="1"/>
    <xf numFmtId="0" fontId="5" fillId="3" borderId="39" xfId="0" applyFont="1" applyFill="1" applyBorder="1" applyAlignment="1">
      <alignment horizontal="center"/>
    </xf>
    <xf numFmtId="0" fontId="7" fillId="5" borderId="40" xfId="0" applyFont="1" applyFill="1" applyBorder="1" applyAlignment="1">
      <alignment horizontal="center"/>
    </xf>
    <xf numFmtId="9" fontId="30" fillId="3" borderId="39" xfId="1" applyFont="1" applyFill="1" applyBorder="1" applyAlignment="1">
      <alignment horizontal="center"/>
    </xf>
    <xf numFmtId="0" fontId="7" fillId="5" borderId="42" xfId="0" applyFont="1" applyFill="1" applyBorder="1" applyAlignment="1">
      <alignment horizontal="center"/>
    </xf>
    <xf numFmtId="0" fontId="8" fillId="2" borderId="43" xfId="0" applyFont="1" applyFill="1" applyBorder="1" applyAlignment="1">
      <alignment horizontal="center"/>
    </xf>
    <xf numFmtId="0" fontId="8" fillId="6" borderId="43" xfId="0" applyFont="1" applyFill="1" applyBorder="1" applyAlignment="1">
      <alignment horizontal="center"/>
    </xf>
    <xf numFmtId="0" fontId="5" fillId="10" borderId="39" xfId="0" applyFont="1" applyFill="1" applyBorder="1" applyAlignment="1">
      <alignment horizontal="center"/>
    </xf>
    <xf numFmtId="9" fontId="5" fillId="10" borderId="39" xfId="1" applyFont="1" applyFill="1" applyBorder="1" applyAlignment="1">
      <alignment horizontal="center"/>
    </xf>
    <xf numFmtId="0" fontId="15" fillId="0" borderId="11" xfId="0" applyFont="1" applyBorder="1" applyAlignment="1" applyProtection="1">
      <alignment vertical="center" wrapText="1"/>
      <protection locked="0"/>
    </xf>
    <xf numFmtId="0" fontId="0" fillId="0" borderId="0" xfId="0" applyFont="1" applyAlignment="1"/>
    <xf numFmtId="0" fontId="0" fillId="18" borderId="28" xfId="0" applyFont="1" applyFill="1" applyBorder="1" applyAlignment="1"/>
    <xf numFmtId="0" fontId="0" fillId="18" borderId="44" xfId="0" applyFont="1" applyFill="1" applyBorder="1" applyAlignment="1"/>
    <xf numFmtId="0" fontId="0" fillId="18" borderId="41" xfId="0" applyFont="1" applyFill="1" applyBorder="1" applyAlignment="1"/>
    <xf numFmtId="0" fontId="0" fillId="18" borderId="45" xfId="0" applyFont="1" applyFill="1" applyBorder="1" applyAlignment="1"/>
    <xf numFmtId="165" fontId="21" fillId="0" borderId="11" xfId="0" applyNumberFormat="1" applyFont="1" applyBorder="1" applyAlignment="1">
      <alignment horizontal="center" vertical="center"/>
    </xf>
    <xf numFmtId="0" fontId="21" fillId="0" borderId="11" xfId="0" applyFont="1" applyBorder="1" applyAlignment="1">
      <alignment wrapText="1"/>
    </xf>
    <xf numFmtId="0" fontId="0" fillId="0" borderId="0" xfId="0" applyFont="1" applyAlignment="1" applyProtection="1">
      <alignment wrapText="1"/>
      <protection locked="0"/>
    </xf>
    <xf numFmtId="0" fontId="0" fillId="0" borderId="0" xfId="0" applyFont="1" applyAlignment="1" applyProtection="1">
      <alignment wrapText="1"/>
      <protection locked="0"/>
    </xf>
    <xf numFmtId="0" fontId="0" fillId="0" borderId="0" xfId="0" applyFont="1" applyAlignment="1" applyProtection="1">
      <alignment horizontal="center" wrapText="1"/>
      <protection locked="0"/>
    </xf>
    <xf numFmtId="0" fontId="2" fillId="0" borderId="11" xfId="0" quotePrefix="1" applyFont="1" applyBorder="1" applyAlignment="1" applyProtection="1">
      <alignment vertical="center" wrapText="1"/>
      <protection locked="0"/>
    </xf>
    <xf numFmtId="0" fontId="2" fillId="17" borderId="11" xfId="0" applyFont="1" applyFill="1" applyBorder="1" applyAlignment="1" applyProtection="1">
      <alignment vertical="center" wrapText="1"/>
      <protection locked="0"/>
    </xf>
    <xf numFmtId="0" fontId="2" fillId="0" borderId="11" xfId="0" applyFont="1" applyBorder="1" applyAlignment="1" applyProtection="1">
      <alignment horizontal="left" wrapText="1"/>
      <protection locked="0"/>
    </xf>
    <xf numFmtId="9" fontId="30" fillId="10" borderId="11" xfId="1" applyFont="1" applyFill="1" applyBorder="1" applyAlignment="1">
      <alignment horizontal="center"/>
    </xf>
    <xf numFmtId="9" fontId="30" fillId="10" borderId="39" xfId="1" applyFont="1" applyFill="1" applyBorder="1" applyAlignment="1">
      <alignment horizontal="center"/>
    </xf>
    <xf numFmtId="0" fontId="0" fillId="0" borderId="0" xfId="0" applyFont="1" applyAlignment="1"/>
    <xf numFmtId="0" fontId="0" fillId="0" borderId="0" xfId="0" applyFont="1" applyAlignment="1" applyProtection="1">
      <alignment wrapText="1"/>
      <protection locked="0"/>
    </xf>
    <xf numFmtId="0" fontId="2" fillId="0" borderId="0" xfId="0" applyFont="1" applyAlignment="1">
      <alignment horizontal="left" vertical="top" wrapText="1"/>
    </xf>
    <xf numFmtId="0" fontId="0" fillId="0" borderId="0" xfId="0" applyFont="1" applyAlignment="1"/>
    <xf numFmtId="1" fontId="2" fillId="0" borderId="25" xfId="0" applyNumberFormat="1" applyFont="1" applyBorder="1" applyAlignment="1">
      <alignment horizontal="left" vertical="top" wrapText="1"/>
    </xf>
    <xf numFmtId="49" fontId="2" fillId="0" borderId="32" xfId="0" applyNumberFormat="1" applyFont="1" applyBorder="1" applyAlignment="1">
      <alignment horizontal="left" vertical="top" wrapText="1"/>
    </xf>
    <xf numFmtId="14" fontId="2" fillId="0" borderId="11" xfId="0" applyNumberFormat="1" applyFont="1" applyFill="1" applyBorder="1" applyAlignment="1">
      <alignment horizontal="left" vertical="top" wrapText="1"/>
    </xf>
    <xf numFmtId="0" fontId="2" fillId="0" borderId="46" xfId="0" applyFont="1" applyBorder="1" applyAlignment="1"/>
    <xf numFmtId="14" fontId="2" fillId="0" borderId="11" xfId="0" applyNumberFormat="1" applyFont="1" applyBorder="1" applyAlignment="1" applyProtection="1">
      <alignment horizontal="left" vertical="center" wrapText="1"/>
      <protection locked="0"/>
    </xf>
    <xf numFmtId="49" fontId="32" fillId="9" borderId="11" xfId="0" applyNumberFormat="1" applyFont="1" applyFill="1" applyBorder="1" applyAlignment="1">
      <alignment vertical="top" wrapText="1"/>
    </xf>
    <xf numFmtId="0" fontId="33" fillId="12" borderId="17" xfId="0" applyFont="1" applyFill="1" applyBorder="1" applyAlignment="1">
      <alignment vertical="top" wrapText="1"/>
    </xf>
    <xf numFmtId="0" fontId="33" fillId="12" borderId="32" xfId="0" applyFont="1" applyFill="1" applyBorder="1" applyAlignment="1">
      <alignment vertical="top" wrapText="1"/>
    </xf>
    <xf numFmtId="0" fontId="2" fillId="0" borderId="50" xfId="0" applyFont="1" applyBorder="1" applyAlignment="1"/>
    <xf numFmtId="9" fontId="0" fillId="0" borderId="47" xfId="1" applyFont="1" applyBorder="1" applyAlignment="1"/>
    <xf numFmtId="0" fontId="2" fillId="0" borderId="11" xfId="0" applyFont="1" applyFill="1" applyBorder="1" applyAlignment="1" applyProtection="1">
      <alignment vertical="center" wrapText="1"/>
      <protection locked="0"/>
    </xf>
    <xf numFmtId="49" fontId="2" fillId="0" borderId="25" xfId="0" applyNumberFormat="1" applyFont="1" applyFill="1" applyBorder="1" applyAlignment="1">
      <alignment vertical="top" wrapText="1"/>
    </xf>
    <xf numFmtId="14" fontId="2" fillId="0" borderId="11" xfId="0" applyNumberFormat="1" applyFont="1" applyFill="1" applyBorder="1" applyAlignment="1" applyProtection="1">
      <alignment horizontal="left" vertical="center" wrapText="1"/>
      <protection locked="0"/>
    </xf>
    <xf numFmtId="0" fontId="11" fillId="9" borderId="5" xfId="0" applyFont="1" applyFill="1" applyBorder="1" applyAlignment="1" applyProtection="1">
      <alignment vertical="top" wrapText="1"/>
      <protection locked="0"/>
    </xf>
    <xf numFmtId="0" fontId="11" fillId="9" borderId="25" xfId="0" applyFont="1" applyFill="1" applyBorder="1" applyAlignment="1" applyProtection="1">
      <alignment vertical="top" wrapText="1"/>
      <protection locked="0"/>
    </xf>
    <xf numFmtId="0" fontId="11" fillId="9" borderId="32" xfId="0" applyFont="1" applyFill="1" applyBorder="1" applyAlignment="1" applyProtection="1">
      <alignment horizontal="center" vertical="top" wrapText="1"/>
      <protection locked="0"/>
    </xf>
    <xf numFmtId="49" fontId="2" fillId="0" borderId="9" xfId="0" applyNumberFormat="1" applyFont="1" applyFill="1" applyBorder="1" applyAlignment="1">
      <alignment horizontal="left" vertical="top" wrapText="1"/>
    </xf>
    <xf numFmtId="9" fontId="0" fillId="0" borderId="0" xfId="1" applyFont="1" applyAlignment="1"/>
    <xf numFmtId="0" fontId="2" fillId="0" borderId="25"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5" fillId="0" borderId="32"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0" fillId="0" borderId="0" xfId="0" applyFont="1" applyAlignment="1"/>
    <xf numFmtId="49" fontId="2" fillId="12" borderId="16" xfId="0" applyNumberFormat="1" applyFont="1" applyFill="1" applyBorder="1" applyAlignment="1">
      <alignment vertical="top" wrapText="1"/>
    </xf>
    <xf numFmtId="49" fontId="11" fillId="9" borderId="9" xfId="0" applyNumberFormat="1" applyFont="1" applyFill="1" applyBorder="1" applyAlignment="1">
      <alignment vertical="top" wrapText="1"/>
    </xf>
    <xf numFmtId="49" fontId="2" fillId="4" borderId="9" xfId="0" applyNumberFormat="1" applyFont="1" applyFill="1" applyBorder="1" applyAlignment="1">
      <alignment horizontal="left" vertical="top" wrapText="1"/>
    </xf>
    <xf numFmtId="49" fontId="2" fillId="0" borderId="2" xfId="0" applyNumberFormat="1" applyFont="1" applyBorder="1" applyAlignment="1">
      <alignment vertical="top" wrapText="1"/>
    </xf>
    <xf numFmtId="0" fontId="2" fillId="0" borderId="3" xfId="0" applyFont="1" applyFill="1" applyBorder="1" applyAlignment="1">
      <alignment vertical="top" wrapText="1"/>
    </xf>
    <xf numFmtId="0" fontId="0" fillId="0" borderId="0" xfId="0" applyFont="1" applyAlignment="1"/>
    <xf numFmtId="0" fontId="2" fillId="0" borderId="0" xfId="0" applyFont="1" applyAlignment="1">
      <alignment horizontal="left" vertical="top" wrapText="1"/>
    </xf>
    <xf numFmtId="0" fontId="10" fillId="5" borderId="18" xfId="0" applyFont="1" applyFill="1" applyBorder="1" applyAlignment="1">
      <alignment horizontal="left" vertical="top" wrapText="1"/>
    </xf>
    <xf numFmtId="0" fontId="0" fillId="0" borderId="0" xfId="0" applyFont="1" applyAlignment="1"/>
    <xf numFmtId="0" fontId="2" fillId="0" borderId="0" xfId="0" applyFont="1" applyAlignment="1">
      <alignment horizontal="left" vertical="top" wrapText="1"/>
    </xf>
    <xf numFmtId="0" fontId="0" fillId="0" borderId="0" xfId="0" applyFont="1" applyAlignment="1"/>
    <xf numFmtId="0" fontId="10" fillId="5" borderId="6" xfId="0" applyFont="1" applyFill="1" applyBorder="1" applyAlignment="1">
      <alignment horizontal="left" vertical="top" wrapText="1"/>
    </xf>
    <xf numFmtId="49" fontId="2" fillId="12" borderId="16" xfId="0" applyNumberFormat="1" applyFont="1" applyFill="1" applyBorder="1" applyAlignment="1">
      <alignment vertical="top" wrapText="1"/>
    </xf>
    <xf numFmtId="0" fontId="0" fillId="0" borderId="0" xfId="0" applyFont="1" applyAlignment="1" applyProtection="1">
      <alignment wrapText="1"/>
      <protection locked="0"/>
    </xf>
    <xf numFmtId="0" fontId="2" fillId="0" borderId="0" xfId="0" applyFont="1" applyAlignment="1">
      <alignment horizontal="left" vertical="top" wrapText="1"/>
    </xf>
    <xf numFmtId="49" fontId="2" fillId="0" borderId="29" xfId="0" applyNumberFormat="1" applyFont="1" applyFill="1" applyBorder="1" applyAlignment="1">
      <alignment horizontal="left" vertical="top" wrapText="1"/>
    </xf>
    <xf numFmtId="0" fontId="0" fillId="0" borderId="0" xfId="0" applyFont="1" applyAlignment="1"/>
    <xf numFmtId="14" fontId="2" fillId="0" borderId="29" xfId="0" applyNumberFormat="1" applyFont="1" applyFill="1" applyBorder="1" applyAlignment="1">
      <alignment horizontal="left" vertical="top" wrapText="1"/>
    </xf>
    <xf numFmtId="0" fontId="31" fillId="0" borderId="11" xfId="0" applyFont="1" applyFill="1" applyBorder="1" applyAlignment="1" applyProtection="1">
      <alignment vertical="center" wrapText="1"/>
      <protection locked="0"/>
    </xf>
    <xf numFmtId="0" fontId="9" fillId="0" borderId="28" xfId="0" applyFont="1" applyBorder="1" applyAlignment="1" applyProtection="1">
      <alignment horizontal="left" wrapText="1"/>
      <protection locked="0"/>
    </xf>
    <xf numFmtId="0" fontId="2" fillId="9" borderId="11" xfId="0" applyFont="1" applyFill="1" applyBorder="1" applyAlignment="1" applyProtection="1">
      <alignment vertical="top" wrapText="1"/>
      <protection locked="0"/>
    </xf>
    <xf numFmtId="0" fontId="2" fillId="0" borderId="11" xfId="0" applyFont="1" applyFill="1" applyBorder="1" applyAlignment="1" applyProtection="1">
      <alignment vertical="top" wrapText="1"/>
      <protection locked="0"/>
    </xf>
    <xf numFmtId="0" fontId="10" fillId="5" borderId="32" xfId="0" applyFont="1" applyFill="1" applyBorder="1" applyAlignment="1">
      <alignment horizontal="left" vertical="top" wrapText="1"/>
    </xf>
    <xf numFmtId="0" fontId="11" fillId="9" borderId="9" xfId="0" applyFont="1" applyFill="1" applyBorder="1" applyAlignment="1" applyProtection="1">
      <alignment wrapText="1"/>
      <protection locked="0"/>
    </xf>
    <xf numFmtId="0" fontId="10" fillId="5" borderId="32" xfId="0" applyFont="1" applyFill="1" applyBorder="1" applyAlignment="1" applyProtection="1">
      <alignment horizontal="center" vertical="center" wrapText="1"/>
      <protection locked="0"/>
    </xf>
    <xf numFmtId="49" fontId="2" fillId="4" borderId="17" xfId="0" applyNumberFormat="1" applyFont="1" applyFill="1" applyBorder="1" applyAlignment="1">
      <alignment vertical="top" wrapText="1"/>
    </xf>
    <xf numFmtId="1" fontId="10" fillId="5" borderId="18" xfId="0" applyNumberFormat="1" applyFont="1" applyFill="1" applyBorder="1" applyAlignment="1">
      <alignment horizontal="left" vertical="top" wrapText="1"/>
    </xf>
    <xf numFmtId="0" fontId="7" fillId="0" borderId="52" xfId="0" applyFont="1" applyBorder="1" applyAlignment="1"/>
    <xf numFmtId="0" fontId="7" fillId="0" borderId="53" xfId="0" applyFont="1" applyBorder="1" applyAlignment="1"/>
    <xf numFmtId="9" fontId="0" fillId="0" borderId="54" xfId="1" applyFont="1" applyBorder="1" applyAlignment="1"/>
    <xf numFmtId="0" fontId="8" fillId="0" borderId="48" xfId="0" applyFont="1" applyBorder="1" applyAlignment="1"/>
    <xf numFmtId="0" fontId="0" fillId="0" borderId="55" xfId="0" applyFont="1" applyBorder="1" applyAlignment="1"/>
    <xf numFmtId="0" fontId="7" fillId="0" borderId="32" xfId="0" applyFont="1" applyBorder="1" applyAlignment="1"/>
    <xf numFmtId="0" fontId="2" fillId="0" borderId="56" xfId="0" applyFont="1" applyBorder="1" applyAlignment="1"/>
    <xf numFmtId="0" fontId="7" fillId="0" borderId="57" xfId="0" applyFont="1" applyBorder="1" applyAlignment="1"/>
    <xf numFmtId="9" fontId="0" fillId="0" borderId="58" xfId="1" applyFont="1" applyBorder="1" applyAlignment="1"/>
    <xf numFmtId="0" fontId="0" fillId="19" borderId="49" xfId="0" applyFont="1" applyFill="1" applyBorder="1" applyAlignment="1"/>
    <xf numFmtId="0" fontId="10" fillId="5" borderId="1" xfId="0" applyFont="1" applyFill="1" applyBorder="1" applyAlignment="1">
      <alignment horizontal="center"/>
    </xf>
    <xf numFmtId="0" fontId="5" fillId="0" borderId="2" xfId="0" applyFont="1" applyBorder="1"/>
    <xf numFmtId="0" fontId="5" fillId="0" borderId="3" xfId="0" applyFont="1" applyBorder="1"/>
    <xf numFmtId="0" fontId="6" fillId="0" borderId="16" xfId="0" applyFont="1" applyBorder="1" applyAlignment="1">
      <alignment horizontal="left"/>
    </xf>
    <xf numFmtId="0" fontId="5" fillId="0" borderId="16" xfId="0" applyFont="1" applyBorder="1"/>
    <xf numFmtId="0" fontId="12" fillId="5" borderId="19" xfId="0" applyFont="1" applyFill="1" applyBorder="1" applyAlignment="1">
      <alignment horizontal="center" wrapText="1"/>
    </xf>
    <xf numFmtId="0" fontId="5" fillId="0" borderId="23" xfId="0" applyFont="1" applyBorder="1"/>
    <xf numFmtId="0" fontId="12" fillId="5" borderId="20" xfId="0" applyFont="1" applyFill="1" applyBorder="1" applyAlignment="1">
      <alignment horizontal="center" wrapText="1"/>
    </xf>
    <xf numFmtId="0" fontId="5" fillId="0" borderId="21" xfId="0" applyFont="1" applyBorder="1"/>
    <xf numFmtId="0" fontId="5" fillId="0" borderId="22" xfId="0" applyFont="1" applyBorder="1"/>
    <xf numFmtId="0" fontId="4" fillId="0" borderId="1" xfId="0" applyFont="1" applyBorder="1" applyAlignment="1">
      <alignment horizontal="left" vertical="top" wrapText="1"/>
    </xf>
    <xf numFmtId="14" fontId="4" fillId="0" borderId="5" xfId="0" applyNumberFormat="1" applyFont="1" applyBorder="1" applyAlignment="1">
      <alignment horizontal="left" vertical="top" wrapText="1"/>
    </xf>
    <xf numFmtId="14" fontId="4" fillId="0" borderId="2" xfId="0" applyNumberFormat="1" applyFont="1" applyBorder="1" applyAlignment="1">
      <alignment horizontal="left" vertical="top" wrapText="1"/>
    </xf>
    <xf numFmtId="14" fontId="4" fillId="0" borderId="25" xfId="0" applyNumberFormat="1" applyFont="1" applyBorder="1" applyAlignment="1">
      <alignment horizontal="left" vertical="top" wrapText="1"/>
    </xf>
    <xf numFmtId="0" fontId="6" fillId="0" borderId="0" xfId="0" applyFont="1" applyAlignment="1">
      <alignment horizontal="left" wrapText="1"/>
    </xf>
    <xf numFmtId="0" fontId="0" fillId="0" borderId="0" xfId="0" applyFont="1" applyAlignment="1"/>
    <xf numFmtId="0" fontId="2" fillId="0" borderId="12" xfId="0" applyFont="1" applyBorder="1"/>
    <xf numFmtId="0" fontId="5" fillId="0" borderId="14" xfId="0" applyFont="1" applyBorder="1"/>
    <xf numFmtId="0" fontId="6" fillId="0" borderId="4" xfId="0" applyFont="1" applyBorder="1" applyAlignment="1">
      <alignment vertical="top"/>
    </xf>
    <xf numFmtId="0" fontId="5" fillId="0" borderId="10" xfId="0" applyFont="1" applyBorder="1"/>
    <xf numFmtId="0" fontId="5" fillId="0" borderId="9" xfId="0" applyFont="1" applyBorder="1"/>
    <xf numFmtId="0" fontId="2" fillId="0" borderId="15" xfId="0" applyFont="1" applyBorder="1"/>
    <xf numFmtId="0" fontId="5" fillId="0" borderId="17" xfId="0" applyFont="1" applyBorder="1"/>
    <xf numFmtId="0" fontId="2" fillId="0" borderId="6" xfId="0" applyFont="1" applyBorder="1"/>
    <xf numFmtId="0" fontId="5" fillId="0" borderId="7" xfId="0" applyFont="1" applyBorder="1"/>
    <xf numFmtId="0" fontId="5" fillId="0" borderId="8" xfId="0" applyFont="1" applyBorder="1"/>
    <xf numFmtId="0" fontId="2" fillId="0" borderId="1" xfId="0" applyFont="1" applyBorder="1" applyAlignment="1">
      <alignment vertical="center" wrapText="1"/>
    </xf>
    <xf numFmtId="0" fontId="10" fillId="5" borderId="1" xfId="0" applyFont="1" applyFill="1" applyBorder="1" applyAlignment="1">
      <alignment horizontal="left" wrapText="1"/>
    </xf>
    <xf numFmtId="0" fontId="7" fillId="0" borderId="3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10" borderId="36" xfId="0" applyFont="1" applyFill="1" applyBorder="1" applyAlignment="1">
      <alignment horizontal="center"/>
    </xf>
    <xf numFmtId="0" fontId="5" fillId="0" borderId="25" xfId="0" applyFont="1" applyBorder="1"/>
    <xf numFmtId="0" fontId="7" fillId="10" borderId="5" xfId="0" applyFont="1" applyFill="1" applyBorder="1" applyAlignment="1">
      <alignment horizontal="center"/>
    </xf>
    <xf numFmtId="0" fontId="5" fillId="0" borderId="37" xfId="0" applyFont="1" applyBorder="1"/>
    <xf numFmtId="0" fontId="7" fillId="5" borderId="2" xfId="0" applyFont="1" applyFill="1" applyBorder="1" applyAlignment="1">
      <alignment horizontal="center"/>
    </xf>
    <xf numFmtId="0" fontId="7" fillId="19" borderId="0" xfId="0" applyFont="1" applyFill="1" applyAlignment="1">
      <alignment horizontal="center"/>
    </xf>
    <xf numFmtId="0" fontId="7" fillId="10" borderId="59" xfId="0" applyFont="1" applyFill="1" applyBorder="1" applyAlignment="1">
      <alignment horizontal="center"/>
    </xf>
    <xf numFmtId="0" fontId="7" fillId="10" borderId="60" xfId="0" applyFont="1" applyFill="1" applyBorder="1" applyAlignment="1">
      <alignment horizontal="center"/>
    </xf>
    <xf numFmtId="0" fontId="7" fillId="10" borderId="61" xfId="0" applyFont="1" applyFill="1" applyBorder="1" applyAlignment="1">
      <alignment horizontal="center"/>
    </xf>
    <xf numFmtId="0" fontId="7" fillId="3" borderId="59" xfId="0" applyFont="1" applyFill="1" applyBorder="1" applyAlignment="1">
      <alignment horizontal="center"/>
    </xf>
    <xf numFmtId="0" fontId="7" fillId="3" borderId="60" xfId="0" applyFont="1" applyFill="1" applyBorder="1" applyAlignment="1">
      <alignment horizontal="center"/>
    </xf>
    <xf numFmtId="0" fontId="7" fillId="3" borderId="61" xfId="0" applyFont="1" applyFill="1" applyBorder="1" applyAlignment="1">
      <alignment horizontal="center"/>
    </xf>
    <xf numFmtId="0" fontId="7" fillId="3" borderId="36" xfId="0" applyFont="1" applyFill="1" applyBorder="1" applyAlignment="1">
      <alignment horizontal="center"/>
    </xf>
    <xf numFmtId="0" fontId="7" fillId="3" borderId="5" xfId="0" applyFont="1" applyFill="1" applyBorder="1" applyAlignment="1">
      <alignment horizontal="center"/>
    </xf>
    <xf numFmtId="0" fontId="7" fillId="5" borderId="5" xfId="0" applyFont="1" applyFill="1" applyBorder="1" applyAlignment="1">
      <alignment horizontal="center"/>
    </xf>
    <xf numFmtId="0" fontId="7" fillId="5" borderId="25" xfId="0" applyFont="1" applyFill="1" applyBorder="1" applyAlignment="1">
      <alignment horizontal="center"/>
    </xf>
    <xf numFmtId="0" fontId="2" fillId="0" borderId="16" xfId="0" applyFont="1" applyBorder="1" applyAlignment="1">
      <alignment vertical="top"/>
    </xf>
    <xf numFmtId="49" fontId="2" fillId="12" borderId="16" xfId="0" applyNumberFormat="1" applyFont="1" applyFill="1" applyBorder="1" applyAlignment="1">
      <alignment vertical="top" wrapText="1"/>
    </xf>
    <xf numFmtId="0" fontId="2" fillId="8" borderId="16" xfId="0" applyFont="1" applyFill="1" applyBorder="1" applyAlignment="1">
      <alignment vertical="top"/>
    </xf>
    <xf numFmtId="0" fontId="2" fillId="4" borderId="16" xfId="0" applyFont="1" applyFill="1" applyBorder="1" applyAlignment="1">
      <alignment vertical="top"/>
    </xf>
    <xf numFmtId="0" fontId="2" fillId="0" borderId="5" xfId="0" applyFont="1" applyBorder="1" applyAlignment="1">
      <alignment vertical="top"/>
    </xf>
    <xf numFmtId="0" fontId="2" fillId="0" borderId="2" xfId="0" applyFont="1" applyBorder="1" applyAlignment="1">
      <alignment vertical="top"/>
    </xf>
    <xf numFmtId="0" fontId="2" fillId="0" borderId="25" xfId="0" applyFont="1" applyBorder="1" applyAlignment="1">
      <alignment vertical="top"/>
    </xf>
    <xf numFmtId="0" fontId="3" fillId="0" borderId="0" xfId="0" applyFont="1" applyAlignment="1">
      <alignment horizontal="left" vertical="top" wrapText="1"/>
    </xf>
    <xf numFmtId="0" fontId="9" fillId="0" borderId="0" xfId="0" applyFont="1" applyAlignment="1">
      <alignment vertical="top"/>
    </xf>
    <xf numFmtId="0" fontId="10" fillId="5" borderId="7" xfId="0" applyFont="1" applyFill="1" applyBorder="1" applyAlignment="1">
      <alignment horizontal="left" vertical="top" wrapText="1"/>
    </xf>
    <xf numFmtId="0" fontId="5" fillId="0" borderId="28" xfId="0" applyFont="1" applyBorder="1"/>
    <xf numFmtId="0" fontId="10" fillId="5" borderId="6" xfId="0" applyFont="1" applyFill="1" applyBorder="1" applyAlignment="1">
      <alignment horizontal="left" vertical="top" wrapText="1"/>
    </xf>
    <xf numFmtId="0" fontId="5" fillId="0" borderId="12" xfId="0" applyFont="1" applyBorder="1"/>
    <xf numFmtId="0" fontId="10" fillId="5" borderId="4" xfId="0" applyFont="1" applyFill="1" applyBorder="1" applyAlignment="1">
      <alignment horizontal="left" vertical="top" wrapText="1"/>
    </xf>
    <xf numFmtId="0" fontId="5" fillId="0" borderId="18" xfId="0" applyFont="1" applyBorder="1"/>
    <xf numFmtId="0" fontId="10" fillId="5" borderId="8" xfId="0" applyFont="1" applyFill="1" applyBorder="1" applyAlignment="1">
      <alignment horizontal="left" vertical="top" wrapText="1"/>
    </xf>
    <xf numFmtId="0" fontId="10" fillId="5" borderId="4" xfId="0" applyFont="1" applyFill="1" applyBorder="1" applyAlignment="1">
      <alignment horizontal="center" vertical="top" wrapText="1"/>
    </xf>
    <xf numFmtId="0" fontId="10" fillId="5" borderId="29" xfId="0" applyFont="1" applyFill="1" applyBorder="1" applyAlignment="1">
      <alignment horizontal="center" vertical="top" wrapText="1"/>
    </xf>
    <xf numFmtId="0" fontId="10" fillId="5" borderId="9" xfId="0" applyFont="1" applyFill="1" applyBorder="1" applyAlignment="1">
      <alignment horizontal="center" vertical="top" wrapText="1"/>
    </xf>
    <xf numFmtId="0" fontId="10" fillId="5" borderId="6" xfId="0" applyFont="1" applyFill="1" applyBorder="1" applyAlignment="1">
      <alignment horizontal="center" vertical="top" wrapText="1"/>
    </xf>
    <xf numFmtId="0" fontId="2" fillId="0" borderId="16" xfId="0" applyFont="1" applyFill="1" applyBorder="1" applyAlignment="1">
      <alignment vertical="top"/>
    </xf>
    <xf numFmtId="0" fontId="5" fillId="0" borderId="16" xfId="0" applyFont="1" applyFill="1" applyBorder="1"/>
    <xf numFmtId="0" fontId="5" fillId="0" borderId="17" xfId="0" applyFont="1" applyFill="1" applyBorder="1"/>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10" fillId="5" borderId="32" xfId="0" applyFont="1" applyFill="1" applyBorder="1" applyAlignment="1">
      <alignment horizontal="center" vertical="top" wrapText="1"/>
    </xf>
    <xf numFmtId="0" fontId="11" fillId="0" borderId="1" xfId="0" applyFont="1" applyBorder="1" applyAlignment="1" applyProtection="1">
      <alignment wrapText="1"/>
      <protection locked="0"/>
    </xf>
    <xf numFmtId="0" fontId="5" fillId="0" borderId="2" xfId="0" applyFont="1" applyBorder="1" applyAlignment="1" applyProtection="1">
      <alignment wrapText="1"/>
      <protection locked="0"/>
    </xf>
    <xf numFmtId="0" fontId="5" fillId="0" borderId="3" xfId="0" applyFont="1" applyBorder="1" applyAlignment="1" applyProtection="1">
      <alignment wrapText="1"/>
      <protection locked="0"/>
    </xf>
    <xf numFmtId="0" fontId="11" fillId="9" borderId="1" xfId="0" applyFont="1" applyFill="1" applyBorder="1" applyAlignment="1" applyProtection="1">
      <alignment wrapText="1"/>
      <protection locked="0"/>
    </xf>
    <xf numFmtId="0" fontId="10" fillId="5" borderId="4" xfId="0" applyFont="1" applyFill="1" applyBorder="1" applyAlignment="1" applyProtection="1">
      <alignment horizontal="left" vertical="top" wrapText="1"/>
      <protection locked="0"/>
    </xf>
    <xf numFmtId="0" fontId="5" fillId="0" borderId="9" xfId="0" applyFont="1" applyBorder="1" applyAlignment="1" applyProtection="1">
      <alignment vertical="top" wrapText="1"/>
      <protection locked="0"/>
    </xf>
    <xf numFmtId="0" fontId="10" fillId="5" borderId="8" xfId="0" applyFont="1" applyFill="1" applyBorder="1" applyAlignment="1" applyProtection="1">
      <alignment horizontal="left" vertical="top" wrapText="1"/>
      <protection locked="0"/>
    </xf>
    <xf numFmtId="0" fontId="5" fillId="0" borderId="17" xfId="0" applyFont="1" applyBorder="1" applyAlignment="1" applyProtection="1">
      <alignment vertical="top" wrapText="1"/>
      <protection locked="0"/>
    </xf>
    <xf numFmtId="0" fontId="11" fillId="9" borderId="15" xfId="0" applyFont="1" applyFill="1" applyBorder="1" applyAlignment="1" applyProtection="1">
      <alignment wrapText="1"/>
      <protection locked="0"/>
    </xf>
    <xf numFmtId="0" fontId="11" fillId="9" borderId="16" xfId="0" applyFont="1" applyFill="1" applyBorder="1" applyAlignment="1" applyProtection="1">
      <alignment wrapText="1"/>
      <protection locked="0"/>
    </xf>
    <xf numFmtId="0" fontId="11" fillId="9" borderId="17" xfId="0" applyFont="1" applyFill="1" applyBorder="1" applyAlignment="1" applyProtection="1">
      <alignment wrapText="1"/>
      <protection locked="0"/>
    </xf>
    <xf numFmtId="0" fontId="10" fillId="5" borderId="4" xfId="0" applyFont="1" applyFill="1" applyBorder="1" applyAlignment="1" applyProtection="1">
      <alignment horizontal="center" vertical="top" wrapText="1"/>
      <protection locked="0"/>
    </xf>
    <xf numFmtId="0" fontId="5" fillId="0" borderId="18" xfId="0" applyFont="1" applyBorder="1" applyAlignment="1" applyProtection="1">
      <alignment horizontal="center" vertical="top" wrapText="1"/>
      <protection locked="0"/>
    </xf>
    <xf numFmtId="0" fontId="11" fillId="0" borderId="5" xfId="0" applyFont="1" applyBorder="1" applyAlignment="1" applyProtection="1">
      <alignment horizontal="center" wrapText="1"/>
      <protection locked="0"/>
    </xf>
    <xf numFmtId="0" fontId="11" fillId="0" borderId="2" xfId="0" applyFont="1" applyBorder="1" applyAlignment="1" applyProtection="1">
      <alignment horizontal="center" wrapText="1"/>
      <protection locked="0"/>
    </xf>
    <xf numFmtId="0" fontId="11" fillId="0" borderId="25"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1" xfId="0" applyFont="1" applyBorder="1" applyAlignment="1" applyProtection="1">
      <alignment wrapText="1"/>
      <protection locked="0"/>
    </xf>
    <xf numFmtId="0" fontId="11" fillId="0" borderId="1" xfId="0" applyFont="1" applyFill="1" applyBorder="1" applyAlignment="1" applyProtection="1">
      <alignment wrapText="1"/>
      <protection locked="0"/>
    </xf>
    <xf numFmtId="0" fontId="5" fillId="0" borderId="2" xfId="0" applyFont="1" applyFill="1" applyBorder="1" applyAlignment="1" applyProtection="1">
      <alignment wrapText="1"/>
      <protection locked="0"/>
    </xf>
    <xf numFmtId="0" fontId="5" fillId="0" borderId="3" xfId="0" applyFont="1" applyFill="1" applyBorder="1" applyAlignment="1" applyProtection="1">
      <alignment wrapText="1"/>
      <protection locked="0"/>
    </xf>
    <xf numFmtId="0" fontId="10" fillId="5" borderId="29"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5" fillId="0" borderId="9"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0" fillId="0" borderId="0" xfId="0" applyFont="1" applyAlignment="1" applyProtection="1">
      <alignment wrapText="1"/>
      <protection locked="0"/>
    </xf>
    <xf numFmtId="0" fontId="10" fillId="5" borderId="4" xfId="0" applyFont="1" applyFill="1" applyBorder="1" applyAlignment="1" applyProtection="1">
      <alignment vertical="top" wrapText="1"/>
      <protection locked="0"/>
    </xf>
    <xf numFmtId="0" fontId="10" fillId="5" borderId="6" xfId="0" applyFont="1" applyFill="1" applyBorder="1" applyAlignment="1" applyProtection="1">
      <alignment horizontal="left" vertical="top" wrapText="1"/>
      <protection locked="0"/>
    </xf>
    <xf numFmtId="0" fontId="5" fillId="0" borderId="15" xfId="0" applyFont="1" applyBorder="1" applyAlignment="1" applyProtection="1">
      <alignment vertical="top" wrapText="1"/>
      <protection locked="0"/>
    </xf>
    <xf numFmtId="0" fontId="10" fillId="5" borderId="4" xfId="0" applyFont="1" applyFill="1" applyBorder="1" applyAlignment="1" applyProtection="1">
      <alignment vertical="center" wrapText="1"/>
      <protection locked="0"/>
    </xf>
    <xf numFmtId="0" fontId="5" fillId="0" borderId="18" xfId="0" applyFont="1" applyBorder="1" applyAlignment="1" applyProtection="1">
      <alignment wrapText="1"/>
      <protection locked="0"/>
    </xf>
    <xf numFmtId="0" fontId="5" fillId="0" borderId="9" xfId="0" applyFont="1" applyBorder="1" applyAlignment="1" applyProtection="1">
      <alignment wrapText="1"/>
      <protection locked="0"/>
    </xf>
    <xf numFmtId="0" fontId="10" fillId="5" borderId="8" xfId="0" applyFont="1" applyFill="1" applyBorder="1" applyAlignment="1" applyProtection="1">
      <alignment vertical="center" wrapText="1"/>
      <protection locked="0"/>
    </xf>
    <xf numFmtId="0" fontId="5" fillId="0" borderId="17" xfId="0" applyFont="1" applyBorder="1" applyAlignment="1" applyProtection="1">
      <alignment wrapText="1"/>
      <protection locked="0"/>
    </xf>
    <xf numFmtId="0" fontId="9" fillId="0" borderId="28" xfId="0" applyFont="1" applyBorder="1" applyAlignment="1" applyProtection="1">
      <alignment horizontal="center" wrapText="1"/>
      <protection locked="0"/>
    </xf>
    <xf numFmtId="0" fontId="9" fillId="0" borderId="16"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25" xfId="0" applyFont="1" applyBorder="1" applyAlignment="1" applyProtection="1">
      <alignment horizontal="center" wrapText="1"/>
      <protection locked="0"/>
    </xf>
    <xf numFmtId="0" fontId="11" fillId="6" borderId="5" xfId="0" applyFont="1" applyFill="1" applyBorder="1" applyAlignment="1" applyProtection="1">
      <alignment horizontal="center" wrapText="1"/>
      <protection locked="0"/>
    </xf>
    <xf numFmtId="0" fontId="11" fillId="6" borderId="2" xfId="0" applyFont="1" applyFill="1" applyBorder="1" applyAlignment="1" applyProtection="1">
      <alignment horizontal="center" wrapText="1"/>
      <protection locked="0"/>
    </xf>
    <xf numFmtId="0" fontId="11" fillId="6" borderId="25" xfId="0" applyFont="1" applyFill="1" applyBorder="1" applyAlignment="1" applyProtection="1">
      <alignment horizontal="center" wrapText="1"/>
      <protection locked="0"/>
    </xf>
    <xf numFmtId="0" fontId="10" fillId="5" borderId="33" xfId="0" applyFont="1" applyFill="1" applyBorder="1" applyAlignment="1" applyProtection="1">
      <alignment horizontal="center" vertical="center" wrapText="1"/>
      <protection locked="0"/>
    </xf>
    <xf numFmtId="0" fontId="10" fillId="5" borderId="34" xfId="0" applyFont="1" applyFill="1" applyBorder="1" applyAlignment="1" applyProtection="1">
      <alignment horizontal="center" vertical="center" wrapText="1"/>
      <protection locked="0"/>
    </xf>
    <xf numFmtId="0" fontId="10" fillId="5" borderId="35" xfId="0" applyFont="1" applyFill="1" applyBorder="1" applyAlignment="1" applyProtection="1">
      <alignment horizontal="center" vertical="center" wrapText="1"/>
      <protection locked="0"/>
    </xf>
    <xf numFmtId="0" fontId="10" fillId="5" borderId="51" xfId="0" applyFont="1" applyFill="1" applyBorder="1" applyAlignment="1" applyProtection="1">
      <alignment horizontal="center" vertical="center" wrapText="1"/>
      <protection locked="0"/>
    </xf>
    <xf numFmtId="0" fontId="10" fillId="5" borderId="44" xfId="0" applyFont="1" applyFill="1" applyBorder="1" applyAlignment="1" applyProtection="1">
      <alignment horizontal="center" vertical="center" wrapText="1"/>
      <protection locked="0"/>
    </xf>
    <xf numFmtId="0" fontId="10" fillId="5" borderId="45" xfId="0" applyFont="1" applyFill="1" applyBorder="1" applyAlignment="1" applyProtection="1">
      <alignment horizontal="center" vertical="center" wrapText="1"/>
      <protection locked="0"/>
    </xf>
    <xf numFmtId="0" fontId="10" fillId="5" borderId="32" xfId="0" applyFont="1" applyFill="1" applyBorder="1" applyAlignment="1" applyProtection="1">
      <alignment horizontal="center" wrapText="1"/>
      <protection locked="0"/>
    </xf>
    <xf numFmtId="0" fontId="10" fillId="5" borderId="6" xfId="0" applyFont="1" applyFill="1" applyBorder="1" applyAlignment="1" applyProtection="1">
      <alignment horizontal="center" wrapText="1"/>
      <protection locked="0"/>
    </xf>
    <xf numFmtId="0" fontId="10" fillId="5" borderId="7" xfId="0" applyFont="1" applyFill="1" applyBorder="1" applyAlignment="1" applyProtection="1">
      <alignment horizontal="center" wrapText="1"/>
      <protection locked="0"/>
    </xf>
    <xf numFmtId="0" fontId="10" fillId="5" borderId="8" xfId="0" applyFont="1" applyFill="1" applyBorder="1" applyAlignment="1" applyProtection="1">
      <alignment horizontal="center" wrapText="1"/>
      <protection locked="0"/>
    </xf>
    <xf numFmtId="0" fontId="2" fillId="0" borderId="0" xfId="0" applyFont="1" applyAlignment="1">
      <alignment horizontal="left" vertical="top" wrapText="1"/>
    </xf>
    <xf numFmtId="0" fontId="2" fillId="0" borderId="0" xfId="0" applyFont="1" applyAlignment="1">
      <alignment horizontal="left" wrapText="1"/>
    </xf>
    <xf numFmtId="0" fontId="10" fillId="0" borderId="0" xfId="0" applyFont="1" applyAlignment="1">
      <alignment horizontal="left" vertical="top" wrapText="1"/>
    </xf>
    <xf numFmtId="49" fontId="2" fillId="14" borderId="1" xfId="0" applyNumberFormat="1" applyFont="1" applyFill="1" applyBorder="1" applyAlignment="1">
      <alignment horizontal="left" vertical="top" wrapText="1"/>
    </xf>
    <xf numFmtId="49" fontId="2" fillId="13" borderId="1" xfId="0" applyNumberFormat="1" applyFont="1" applyFill="1" applyBorder="1" applyAlignment="1">
      <alignment horizontal="left" vertical="top" wrapText="1"/>
    </xf>
  </cellXfs>
  <cellStyles count="2">
    <cellStyle name="Normal" xfId="0" builtinId="0"/>
    <cellStyle name="Percent" xfId="1" builtinId="5"/>
  </cellStyles>
  <dxfs count="1311">
    <dxf>
      <font>
        <color rgb="FF808080"/>
      </font>
      <fill>
        <patternFill patternType="none"/>
      </fill>
    </dxf>
    <dxf>
      <font>
        <color rgb="FF808080"/>
      </font>
      <fill>
        <patternFill patternType="none"/>
      </fill>
    </dxf>
    <dxf>
      <font>
        <color rgb="FF80808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ont>
        <color rgb="FF80808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color rgb="FF808080"/>
      </font>
      <fill>
        <patternFill patternType="none"/>
      </fill>
    </dxf>
    <dxf>
      <font>
        <color rgb="FF80808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color rgb="FF808080"/>
      </font>
      <fill>
        <patternFill patternType="none"/>
      </fill>
    </dxf>
    <dxf>
      <font>
        <color rgb="FF80808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ont>
        <b/>
        <color rgb="FFFF0000"/>
      </font>
      <fill>
        <patternFill patternType="none"/>
      </fill>
    </dxf>
    <dxf>
      <font>
        <color rgb="FF808080"/>
      </font>
      <fill>
        <patternFill patternType="none"/>
      </fill>
    </dxf>
    <dxf>
      <fill>
        <patternFill patternType="solid">
          <fgColor rgb="FFFF99CC"/>
          <bgColor rgb="FFFF99CC"/>
        </patternFill>
      </fill>
    </dxf>
    <dxf>
      <fill>
        <patternFill patternType="solid">
          <fgColor rgb="FFFFFF99"/>
          <bgColor rgb="FFFFFF99"/>
        </patternFill>
      </fill>
    </dxf>
    <dxf>
      <fill>
        <patternFill patternType="solid">
          <fgColor rgb="FFCCFFCC"/>
          <bgColor rgb="FFCCFFCC"/>
        </patternFill>
      </fill>
    </dxf>
    <dxf>
      <fill>
        <patternFill patternType="solid">
          <fgColor rgb="FFFFFF99"/>
          <bgColor rgb="FFFFFF99"/>
        </patternFill>
      </fill>
    </dxf>
    <dxf>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30</xdr:row>
      <xdr:rowOff>0</xdr:rowOff>
    </xdr:from>
    <xdr:to>
      <xdr:col>16</xdr:col>
      <xdr:colOff>256920</xdr:colOff>
      <xdr:row>63</xdr:row>
      <xdr:rowOff>135381</xdr:rowOff>
    </xdr:to>
    <xdr:pic>
      <xdr:nvPicPr>
        <xdr:cNvPr id="2" name="Picture 1">
          <a:extLst>
            <a:ext uri="{FF2B5EF4-FFF2-40B4-BE49-F238E27FC236}">
              <a16:creationId xmlns:a16="http://schemas.microsoft.com/office/drawing/2014/main" id="{4B6E3EF2-DE22-48BE-A5C7-13C91785D361}"/>
            </a:ext>
          </a:extLst>
        </xdr:cNvPr>
        <xdr:cNvPicPr>
          <a:picLocks noChangeAspect="1"/>
        </xdr:cNvPicPr>
      </xdr:nvPicPr>
      <xdr:blipFill>
        <a:blip xmlns:r="http://schemas.openxmlformats.org/officeDocument/2006/relationships" r:embed="rId1"/>
        <a:stretch>
          <a:fillRect/>
        </a:stretch>
      </xdr:blipFill>
      <xdr:spPr>
        <a:xfrm>
          <a:off x="10218964" y="10912929"/>
          <a:ext cx="9295238" cy="5523809"/>
        </a:xfrm>
        <a:prstGeom prst="rect">
          <a:avLst/>
        </a:prstGeom>
      </xdr:spPr>
    </xdr:pic>
    <xdr:clientData/>
  </xdr:twoCellAnchor>
  <xdr:twoCellAnchor editAs="oneCell">
    <xdr:from>
      <xdr:col>10</xdr:col>
      <xdr:colOff>567017</xdr:colOff>
      <xdr:row>0</xdr:row>
      <xdr:rowOff>0</xdr:rowOff>
    </xdr:from>
    <xdr:to>
      <xdr:col>12</xdr:col>
      <xdr:colOff>0</xdr:colOff>
      <xdr:row>5</xdr:row>
      <xdr:rowOff>56042</xdr:rowOff>
    </xdr:to>
    <xdr:pic>
      <xdr:nvPicPr>
        <xdr:cNvPr id="4" name="Picture 3">
          <a:extLst>
            <a:ext uri="{FF2B5EF4-FFF2-40B4-BE49-F238E27FC236}">
              <a16:creationId xmlns:a16="http://schemas.microsoft.com/office/drawing/2014/main" id="{70766190-6ABA-4937-A27D-9EC8EF6EF2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13223" y="0"/>
          <a:ext cx="2335306" cy="840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137584</xdr:colOff>
      <xdr:row>0</xdr:row>
      <xdr:rowOff>0</xdr:rowOff>
    </xdr:from>
    <xdr:to>
      <xdr:col>25</xdr:col>
      <xdr:colOff>546723</xdr:colOff>
      <xdr:row>4</xdr:row>
      <xdr:rowOff>78454</xdr:rowOff>
    </xdr:to>
    <xdr:pic>
      <xdr:nvPicPr>
        <xdr:cNvPr id="2" name="Picture 1">
          <a:extLst>
            <a:ext uri="{FF2B5EF4-FFF2-40B4-BE49-F238E27FC236}">
              <a16:creationId xmlns:a16="http://schemas.microsoft.com/office/drawing/2014/main" id="{4380B445-D474-4587-8DF7-95313BD14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62667" y="0"/>
          <a:ext cx="2335306" cy="840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1547813</xdr:colOff>
      <xdr:row>0</xdr:row>
      <xdr:rowOff>0</xdr:rowOff>
    </xdr:from>
    <xdr:to>
      <xdr:col>27</xdr:col>
      <xdr:colOff>1681</xdr:colOff>
      <xdr:row>3</xdr:row>
      <xdr:rowOff>30829</xdr:rowOff>
    </xdr:to>
    <xdr:pic>
      <xdr:nvPicPr>
        <xdr:cNvPr id="2" name="Picture 1">
          <a:extLst>
            <a:ext uri="{FF2B5EF4-FFF2-40B4-BE49-F238E27FC236}">
              <a16:creationId xmlns:a16="http://schemas.microsoft.com/office/drawing/2014/main" id="{6143101C-F77F-4C1E-AC05-3E1828C1CD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61813" y="0"/>
          <a:ext cx="2335306" cy="8404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367393</xdr:colOff>
      <xdr:row>0</xdr:row>
      <xdr:rowOff>0</xdr:rowOff>
    </xdr:from>
    <xdr:to>
      <xdr:col>30</xdr:col>
      <xdr:colOff>8485</xdr:colOff>
      <xdr:row>3</xdr:row>
      <xdr:rowOff>228133</xdr:rowOff>
    </xdr:to>
    <xdr:pic>
      <xdr:nvPicPr>
        <xdr:cNvPr id="2" name="Picture 1">
          <a:extLst>
            <a:ext uri="{FF2B5EF4-FFF2-40B4-BE49-F238E27FC236}">
              <a16:creationId xmlns:a16="http://schemas.microsoft.com/office/drawing/2014/main" id="{AB0F375C-6C52-40C5-AAEA-A505B6A21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23393" y="0"/>
          <a:ext cx="2335306" cy="8404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xdr:colOff>
      <xdr:row>0</xdr:row>
      <xdr:rowOff>0</xdr:rowOff>
    </xdr:from>
    <xdr:to>
      <xdr:col>7</xdr:col>
      <xdr:colOff>11206</xdr:colOff>
      <xdr:row>1</xdr:row>
      <xdr:rowOff>678529</xdr:rowOff>
    </xdr:to>
    <xdr:pic>
      <xdr:nvPicPr>
        <xdr:cNvPr id="2" name="Picture 1">
          <a:extLst>
            <a:ext uri="{FF2B5EF4-FFF2-40B4-BE49-F238E27FC236}">
              <a16:creationId xmlns:a16="http://schemas.microsoft.com/office/drawing/2014/main" id="{7B99EBD2-118A-4CE1-9998-F12DC8E060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0"/>
          <a:ext cx="2335306" cy="8404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1685925</xdr:colOff>
      <xdr:row>0</xdr:row>
      <xdr:rowOff>0</xdr:rowOff>
    </xdr:from>
    <xdr:to>
      <xdr:col>5</xdr:col>
      <xdr:colOff>716056</xdr:colOff>
      <xdr:row>5</xdr:row>
      <xdr:rowOff>78454</xdr:rowOff>
    </xdr:to>
    <xdr:pic>
      <xdr:nvPicPr>
        <xdr:cNvPr id="2" name="Picture 1">
          <a:extLst>
            <a:ext uri="{FF2B5EF4-FFF2-40B4-BE49-F238E27FC236}">
              <a16:creationId xmlns:a16="http://schemas.microsoft.com/office/drawing/2014/main" id="{AD8860B6-DC2C-4CB6-8FBD-41D5A9A36C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5350" y="0"/>
          <a:ext cx="2335306" cy="8404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T1000"/>
  <sheetViews>
    <sheetView zoomScale="85" zoomScaleNormal="85" workbookViewId="0">
      <selection activeCell="G12" sqref="G12"/>
    </sheetView>
  </sheetViews>
  <sheetFormatPr defaultColWidth="14.42578125" defaultRowHeight="15" customHeight="1" x14ac:dyDescent="0.2"/>
  <cols>
    <col min="1" max="1" width="15.5703125" customWidth="1"/>
    <col min="2" max="2" width="19.85546875" customWidth="1"/>
    <col min="3" max="5" width="20.5703125" customWidth="1"/>
    <col min="6" max="6" width="17.140625" customWidth="1"/>
    <col min="7" max="7" width="25.42578125" customWidth="1"/>
    <col min="8" max="8" width="9.140625" customWidth="1"/>
    <col min="9" max="9" width="27.5703125" customWidth="1"/>
    <col min="10" max="10" width="24" customWidth="1"/>
    <col min="11" max="11" width="20.140625" customWidth="1"/>
    <col min="12" max="12" width="23.42578125" customWidth="1"/>
    <col min="13" max="20" width="9.140625" customWidth="1"/>
  </cols>
  <sheetData>
    <row r="1" spans="1:20" ht="12.75" customHeight="1" x14ac:dyDescent="0.3">
      <c r="A1" s="1" t="s">
        <v>0</v>
      </c>
      <c r="B1" s="2"/>
      <c r="C1" s="2"/>
      <c r="D1" s="2"/>
      <c r="E1" s="2"/>
      <c r="F1" s="2"/>
      <c r="G1" s="2"/>
      <c r="H1" s="2"/>
      <c r="I1" s="2"/>
      <c r="J1" s="2"/>
      <c r="K1" s="2"/>
      <c r="L1" s="2"/>
      <c r="M1" s="2"/>
      <c r="N1" s="2"/>
      <c r="O1" s="2"/>
      <c r="P1" s="2"/>
      <c r="Q1" s="2"/>
      <c r="R1" s="2"/>
      <c r="S1" s="2"/>
      <c r="T1" s="2"/>
    </row>
    <row r="2" spans="1:20" ht="12.75" customHeight="1" x14ac:dyDescent="0.2">
      <c r="A2" s="2"/>
      <c r="B2" s="2"/>
      <c r="C2" s="2"/>
      <c r="D2" s="2"/>
      <c r="E2" s="2"/>
      <c r="F2" s="2"/>
      <c r="G2" s="2"/>
      <c r="H2" s="2"/>
      <c r="I2" s="2"/>
      <c r="J2" s="2"/>
      <c r="K2" s="2"/>
      <c r="L2" s="2"/>
      <c r="M2" s="2"/>
      <c r="N2" s="2"/>
      <c r="O2" s="2"/>
      <c r="P2" s="2"/>
      <c r="Q2" s="2"/>
      <c r="R2" s="2"/>
      <c r="S2" s="2"/>
      <c r="T2" s="2"/>
    </row>
    <row r="3" spans="1:20" ht="12.75" customHeight="1" x14ac:dyDescent="0.2">
      <c r="A3" s="3" t="s">
        <v>1</v>
      </c>
      <c r="B3" s="338" t="s">
        <v>2</v>
      </c>
      <c r="C3" s="329"/>
      <c r="D3" s="329"/>
      <c r="E3" s="330"/>
      <c r="F3" s="2"/>
      <c r="G3" s="2"/>
      <c r="H3" s="2"/>
      <c r="I3" s="2"/>
      <c r="J3" s="2"/>
      <c r="K3" s="2"/>
      <c r="L3" s="2"/>
      <c r="M3" s="2"/>
      <c r="N3" s="2"/>
      <c r="O3" s="2"/>
      <c r="P3" s="2"/>
      <c r="Q3" s="2"/>
      <c r="R3" s="2"/>
      <c r="S3" s="2"/>
      <c r="T3" s="2"/>
    </row>
    <row r="4" spans="1:20" ht="12.75" customHeight="1" x14ac:dyDescent="0.2">
      <c r="A4" s="3" t="s">
        <v>3</v>
      </c>
      <c r="B4" s="338" t="s">
        <v>1714</v>
      </c>
      <c r="C4" s="329"/>
      <c r="D4" s="329"/>
      <c r="E4" s="330"/>
      <c r="F4" s="2"/>
      <c r="G4" s="2"/>
      <c r="H4" s="2"/>
      <c r="I4" s="2"/>
      <c r="J4" s="2"/>
      <c r="K4" s="2"/>
      <c r="L4" s="2"/>
      <c r="M4" s="2"/>
      <c r="N4" s="2"/>
      <c r="O4" s="2"/>
      <c r="P4" s="2"/>
      <c r="Q4" s="2"/>
      <c r="R4" s="2"/>
      <c r="S4" s="2"/>
      <c r="T4" s="2"/>
    </row>
    <row r="5" spans="1:20" ht="12.75" customHeight="1" x14ac:dyDescent="0.2">
      <c r="A5" s="3" t="s">
        <v>5</v>
      </c>
      <c r="B5" s="339">
        <v>44096</v>
      </c>
      <c r="C5" s="340"/>
      <c r="D5" s="340"/>
      <c r="E5" s="341"/>
      <c r="F5" s="2"/>
      <c r="G5" s="2"/>
      <c r="H5" s="2"/>
      <c r="I5" s="2"/>
      <c r="J5" s="2"/>
      <c r="K5" s="2"/>
      <c r="L5" s="2"/>
      <c r="M5" s="2"/>
      <c r="N5" s="2"/>
      <c r="O5" s="2"/>
      <c r="P5" s="2"/>
      <c r="Q5" s="2"/>
      <c r="R5" s="2"/>
      <c r="S5" s="2"/>
      <c r="T5" s="2"/>
    </row>
    <row r="6" spans="1:20" ht="12.75" customHeight="1" x14ac:dyDescent="0.2">
      <c r="A6" s="2"/>
      <c r="B6" s="2"/>
      <c r="C6" s="2"/>
      <c r="D6" s="2"/>
      <c r="E6" s="2"/>
      <c r="F6" s="2"/>
      <c r="G6" s="2"/>
      <c r="H6" s="2"/>
      <c r="I6" s="2"/>
      <c r="J6" s="2"/>
      <c r="K6" s="2"/>
      <c r="L6" s="2"/>
      <c r="M6" s="2"/>
      <c r="N6" s="2"/>
      <c r="O6" s="2"/>
      <c r="P6" s="2"/>
      <c r="Q6" s="2"/>
      <c r="R6" s="2"/>
      <c r="S6" s="2"/>
      <c r="T6" s="2"/>
    </row>
    <row r="7" spans="1:20" ht="12.75" customHeight="1" x14ac:dyDescent="0.2">
      <c r="A7" s="346" t="s">
        <v>6</v>
      </c>
      <c r="B7" s="4" t="s">
        <v>8</v>
      </c>
      <c r="C7" s="351" t="s">
        <v>9</v>
      </c>
      <c r="D7" s="352"/>
      <c r="E7" s="352"/>
      <c r="F7" s="353"/>
      <c r="G7" s="2"/>
      <c r="H7" s="2"/>
      <c r="I7" s="2"/>
      <c r="J7" s="2"/>
      <c r="K7" s="2"/>
      <c r="L7" s="2"/>
      <c r="M7" s="2"/>
      <c r="N7" s="2"/>
      <c r="O7" s="2"/>
      <c r="P7" s="2"/>
      <c r="Q7" s="2"/>
      <c r="R7" s="2"/>
      <c r="S7" s="2"/>
      <c r="T7" s="2"/>
    </row>
    <row r="8" spans="1:20" ht="12.75" customHeight="1" x14ac:dyDescent="0.2">
      <c r="A8" s="347"/>
      <c r="B8" s="7" t="s">
        <v>12</v>
      </c>
      <c r="C8" s="344" t="s">
        <v>1561</v>
      </c>
      <c r="D8" s="343"/>
      <c r="E8" s="343"/>
      <c r="F8" s="345"/>
      <c r="G8" s="2"/>
      <c r="H8" s="2"/>
      <c r="I8" s="2"/>
      <c r="J8" s="2"/>
      <c r="K8" s="2"/>
      <c r="L8" s="2"/>
      <c r="M8" s="2"/>
      <c r="N8" s="2"/>
      <c r="O8" s="2"/>
      <c r="P8" s="2"/>
      <c r="Q8" s="2"/>
      <c r="R8" s="2"/>
      <c r="S8" s="2"/>
      <c r="T8" s="2"/>
    </row>
    <row r="9" spans="1:20" ht="12.75" customHeight="1" x14ac:dyDescent="0.2">
      <c r="A9" s="348"/>
      <c r="B9" s="10" t="s">
        <v>14</v>
      </c>
      <c r="C9" s="349" t="s">
        <v>20</v>
      </c>
      <c r="D9" s="332"/>
      <c r="E9" s="332"/>
      <c r="F9" s="350"/>
      <c r="G9" s="2"/>
      <c r="H9" s="2"/>
      <c r="I9" s="2"/>
      <c r="J9" s="2"/>
      <c r="K9" s="2"/>
      <c r="L9" s="2"/>
      <c r="M9" s="2"/>
      <c r="N9" s="2"/>
      <c r="O9" s="2"/>
      <c r="P9" s="2"/>
      <c r="Q9" s="2"/>
      <c r="R9" s="2"/>
      <c r="S9" s="2"/>
      <c r="T9" s="2"/>
    </row>
    <row r="10" spans="1:20" ht="12.75" customHeight="1" x14ac:dyDescent="0.2">
      <c r="A10" s="2"/>
      <c r="B10" s="2"/>
      <c r="C10" s="2"/>
      <c r="D10" s="2"/>
      <c r="E10" s="2"/>
      <c r="F10" s="2"/>
      <c r="G10" s="2"/>
      <c r="H10" s="2"/>
      <c r="I10" s="2"/>
      <c r="J10" s="2"/>
      <c r="K10" s="2"/>
      <c r="L10" s="2"/>
      <c r="M10" s="2"/>
      <c r="N10" s="2"/>
      <c r="O10" s="2"/>
      <c r="P10" s="2"/>
      <c r="Q10" s="2"/>
      <c r="R10" s="2"/>
      <c r="S10" s="2"/>
      <c r="T10" s="2"/>
    </row>
    <row r="11" spans="1:20" ht="12.75" customHeight="1" x14ac:dyDescent="0.2">
      <c r="A11" s="331" t="s">
        <v>30</v>
      </c>
      <c r="B11" s="331"/>
      <c r="C11" s="331"/>
      <c r="D11" s="331"/>
      <c r="E11" s="331"/>
      <c r="F11" s="331"/>
      <c r="G11" s="2"/>
      <c r="H11" s="2"/>
      <c r="I11" s="2"/>
      <c r="J11" s="2"/>
      <c r="K11" s="2"/>
      <c r="L11" s="2"/>
      <c r="M11" s="2"/>
      <c r="N11" s="2"/>
      <c r="O11" s="2"/>
      <c r="P11" s="2"/>
      <c r="Q11" s="2"/>
      <c r="R11" s="2"/>
      <c r="S11" s="2"/>
      <c r="T11" s="2"/>
    </row>
    <row r="12" spans="1:20" ht="38.25" customHeight="1" x14ac:dyDescent="0.2">
      <c r="A12" s="14" t="s">
        <v>31</v>
      </c>
      <c r="B12" s="14" t="s">
        <v>33</v>
      </c>
      <c r="C12" s="355" t="s">
        <v>34</v>
      </c>
      <c r="D12" s="329"/>
      <c r="E12" s="330"/>
      <c r="F12" s="14" t="s">
        <v>36</v>
      </c>
      <c r="G12" s="14" t="s">
        <v>37</v>
      </c>
      <c r="H12" s="2"/>
      <c r="I12" s="2"/>
      <c r="J12" s="2"/>
      <c r="K12" s="2"/>
      <c r="L12" s="2"/>
      <c r="M12" s="2"/>
      <c r="N12" s="2"/>
      <c r="O12" s="2"/>
      <c r="P12" s="2"/>
      <c r="Q12" s="2"/>
      <c r="R12" s="2"/>
      <c r="S12" s="2"/>
      <c r="T12" s="2"/>
    </row>
    <row r="13" spans="1:20" ht="16.5" customHeight="1" x14ac:dyDescent="0.2">
      <c r="A13" s="16">
        <v>1</v>
      </c>
      <c r="B13" s="16" t="s">
        <v>39</v>
      </c>
      <c r="C13" s="354" t="s">
        <v>40</v>
      </c>
      <c r="D13" s="329"/>
      <c r="E13" s="330"/>
      <c r="F13" s="20">
        <v>1E-4</v>
      </c>
      <c r="G13" s="21" t="s">
        <v>42</v>
      </c>
      <c r="H13" s="2"/>
      <c r="I13" s="2"/>
      <c r="J13" s="2"/>
      <c r="K13" s="2"/>
      <c r="L13" s="2"/>
      <c r="M13" s="2"/>
      <c r="N13" s="2"/>
      <c r="O13" s="2"/>
      <c r="P13" s="2"/>
      <c r="Q13" s="2"/>
      <c r="R13" s="2"/>
      <c r="S13" s="2"/>
      <c r="T13" s="2"/>
    </row>
    <row r="14" spans="1:20" ht="16.5" customHeight="1" x14ac:dyDescent="0.2">
      <c r="A14" s="16">
        <v>2</v>
      </c>
      <c r="B14" s="16" t="s">
        <v>8</v>
      </c>
      <c r="C14" s="354" t="s">
        <v>43</v>
      </c>
      <c r="D14" s="329"/>
      <c r="E14" s="330"/>
      <c r="F14" s="20">
        <v>1E-3</v>
      </c>
      <c r="G14" s="21" t="s">
        <v>44</v>
      </c>
      <c r="H14" s="2"/>
      <c r="I14" s="2"/>
      <c r="J14" s="2"/>
      <c r="K14" s="2"/>
      <c r="L14" s="2"/>
      <c r="M14" s="2"/>
      <c r="N14" s="2"/>
      <c r="O14" s="2"/>
      <c r="P14" s="2"/>
      <c r="Q14" s="2"/>
      <c r="R14" s="2"/>
      <c r="S14" s="2"/>
      <c r="T14" s="2"/>
    </row>
    <row r="15" spans="1:20" ht="16.5" customHeight="1" x14ac:dyDescent="0.2">
      <c r="A15" s="16">
        <v>3</v>
      </c>
      <c r="B15" s="16" t="s">
        <v>12</v>
      </c>
      <c r="C15" s="354" t="s">
        <v>45</v>
      </c>
      <c r="D15" s="329"/>
      <c r="E15" s="330"/>
      <c r="F15" s="20">
        <v>0.01</v>
      </c>
      <c r="G15" s="21" t="s">
        <v>46</v>
      </c>
      <c r="H15" s="2"/>
      <c r="I15" s="2"/>
      <c r="J15" s="2"/>
      <c r="K15" s="2"/>
      <c r="L15" s="2"/>
      <c r="M15" s="2"/>
      <c r="N15" s="2"/>
      <c r="O15" s="2"/>
      <c r="P15" s="2"/>
      <c r="Q15" s="2"/>
      <c r="R15" s="2"/>
      <c r="S15" s="2"/>
      <c r="T15" s="2"/>
    </row>
    <row r="16" spans="1:20" ht="16.5" customHeight="1" x14ac:dyDescent="0.2">
      <c r="A16" s="16">
        <v>4</v>
      </c>
      <c r="B16" s="16" t="s">
        <v>14</v>
      </c>
      <c r="C16" s="354" t="s">
        <v>47</v>
      </c>
      <c r="D16" s="329"/>
      <c r="E16" s="330"/>
      <c r="F16" s="20">
        <v>0.1</v>
      </c>
      <c r="G16" s="21" t="s">
        <v>48</v>
      </c>
      <c r="H16" s="2"/>
      <c r="I16" s="2"/>
      <c r="J16" s="2"/>
      <c r="K16" s="2"/>
      <c r="L16" s="2"/>
      <c r="M16" s="2"/>
      <c r="N16" s="2"/>
      <c r="O16" s="2"/>
      <c r="P16" s="2"/>
      <c r="Q16" s="2"/>
      <c r="R16" s="2"/>
      <c r="S16" s="2"/>
      <c r="T16" s="2"/>
    </row>
    <row r="17" spans="1:20" ht="16.5" customHeight="1" x14ac:dyDescent="0.2">
      <c r="A17" s="16">
        <v>5</v>
      </c>
      <c r="B17" s="16" t="s">
        <v>49</v>
      </c>
      <c r="C17" s="354" t="s">
        <v>50</v>
      </c>
      <c r="D17" s="329"/>
      <c r="E17" s="330"/>
      <c r="F17" s="20">
        <v>1</v>
      </c>
      <c r="G17" s="21" t="s">
        <v>51</v>
      </c>
      <c r="H17" s="2"/>
      <c r="I17" s="2"/>
      <c r="J17" s="2"/>
      <c r="K17" s="2"/>
      <c r="L17" s="2"/>
      <c r="M17" s="2"/>
      <c r="N17" s="2"/>
      <c r="O17" s="2"/>
      <c r="P17" s="2"/>
      <c r="Q17" s="2"/>
      <c r="R17" s="2"/>
      <c r="S17" s="2"/>
      <c r="T17" s="2"/>
    </row>
    <row r="18" spans="1:20" ht="12.75" customHeight="1" x14ac:dyDescent="0.3">
      <c r="A18" s="25"/>
      <c r="C18" s="2"/>
      <c r="D18" s="2"/>
      <c r="E18" s="2"/>
      <c r="F18" s="2"/>
      <c r="G18" s="2"/>
      <c r="H18" s="2"/>
      <c r="I18" s="2"/>
      <c r="J18" s="2"/>
      <c r="K18" s="2"/>
      <c r="L18" s="2"/>
      <c r="M18" s="2"/>
      <c r="N18" s="2"/>
      <c r="O18" s="2"/>
      <c r="P18" s="2"/>
      <c r="Q18" s="2"/>
      <c r="R18" s="2"/>
      <c r="S18" s="2"/>
      <c r="T18" s="2"/>
    </row>
    <row r="19" spans="1:20" ht="12.75" customHeight="1" x14ac:dyDescent="0.3">
      <c r="A19" s="25"/>
      <c r="C19" s="2"/>
      <c r="D19" s="2"/>
      <c r="E19" s="2"/>
      <c r="F19" s="2"/>
      <c r="G19" s="2"/>
      <c r="H19" s="2"/>
      <c r="I19" s="2"/>
      <c r="J19" s="2"/>
      <c r="K19" s="2"/>
      <c r="L19" s="2"/>
      <c r="M19" s="2"/>
      <c r="N19" s="2"/>
      <c r="O19" s="2"/>
      <c r="P19" s="2"/>
      <c r="Q19" s="2"/>
      <c r="R19" s="2"/>
      <c r="S19" s="2"/>
      <c r="T19" s="2"/>
    </row>
    <row r="20" spans="1:20" ht="12.75" customHeight="1" x14ac:dyDescent="0.2">
      <c r="A20" s="342" t="s">
        <v>52</v>
      </c>
      <c r="B20" s="343"/>
      <c r="C20" s="343"/>
      <c r="D20" s="343"/>
      <c r="E20" s="343"/>
      <c r="F20" s="343"/>
      <c r="G20" s="2"/>
      <c r="H20" s="2"/>
      <c r="I20" s="2"/>
      <c r="J20" s="2"/>
      <c r="K20" s="2"/>
      <c r="L20" s="2"/>
      <c r="M20" s="2"/>
      <c r="N20" s="2"/>
      <c r="O20" s="2"/>
      <c r="P20" s="2"/>
      <c r="Q20" s="2"/>
      <c r="R20" s="2"/>
      <c r="S20" s="2"/>
      <c r="T20" s="2"/>
    </row>
    <row r="21" spans="1:20" ht="16.5" customHeight="1" x14ac:dyDescent="0.3">
      <c r="A21" s="333" t="s">
        <v>53</v>
      </c>
      <c r="B21" s="335" t="s">
        <v>54</v>
      </c>
      <c r="C21" s="336"/>
      <c r="D21" s="336"/>
      <c r="E21" s="336"/>
      <c r="F21" s="337"/>
      <c r="G21" s="2"/>
      <c r="H21" s="44" t="s">
        <v>53</v>
      </c>
      <c r="I21" s="44" t="s">
        <v>54</v>
      </c>
      <c r="J21" s="44"/>
      <c r="K21" s="44"/>
      <c r="L21" s="44"/>
      <c r="M21" s="44"/>
      <c r="N21" s="2"/>
      <c r="O21" s="2"/>
      <c r="P21" s="2"/>
      <c r="Q21" s="2"/>
      <c r="R21" s="2"/>
      <c r="S21" s="2"/>
      <c r="T21" s="2"/>
    </row>
    <row r="22" spans="1:20" ht="16.5" customHeight="1" x14ac:dyDescent="0.3">
      <c r="A22" s="334"/>
      <c r="B22" s="33" t="s">
        <v>58</v>
      </c>
      <c r="C22" s="33" t="s">
        <v>61</v>
      </c>
      <c r="D22" s="33" t="s">
        <v>62</v>
      </c>
      <c r="E22" s="35" t="s">
        <v>63</v>
      </c>
      <c r="F22" s="35" t="s">
        <v>1560</v>
      </c>
      <c r="G22" s="2"/>
      <c r="H22" s="44"/>
      <c r="I22" s="44" t="s">
        <v>58</v>
      </c>
      <c r="J22" s="44" t="s">
        <v>61</v>
      </c>
      <c r="K22" s="44" t="s">
        <v>62</v>
      </c>
      <c r="L22" s="44" t="s">
        <v>63</v>
      </c>
      <c r="M22" s="44" t="s">
        <v>1560</v>
      </c>
      <c r="N22" s="2"/>
      <c r="O22" s="2"/>
      <c r="P22" s="2"/>
      <c r="Q22" s="2"/>
      <c r="R22" s="2"/>
      <c r="S22" s="2"/>
      <c r="T22" s="2"/>
    </row>
    <row r="23" spans="1:20" ht="57.75" customHeight="1" x14ac:dyDescent="0.3">
      <c r="A23" s="37">
        <v>1</v>
      </c>
      <c r="B23" s="39" t="s">
        <v>64</v>
      </c>
      <c r="C23" s="39" t="s">
        <v>65</v>
      </c>
      <c r="D23" s="39" t="s">
        <v>66</v>
      </c>
      <c r="E23" s="40" t="s">
        <v>67</v>
      </c>
      <c r="F23" s="41" t="s">
        <v>71</v>
      </c>
      <c r="G23" s="2"/>
      <c r="H23" s="44">
        <v>1</v>
      </c>
      <c r="I23" s="44" t="s">
        <v>64</v>
      </c>
      <c r="J23" s="44" t="s">
        <v>65</v>
      </c>
      <c r="K23" s="44" t="s">
        <v>66</v>
      </c>
      <c r="L23" s="44" t="s">
        <v>67</v>
      </c>
      <c r="M23" s="44" t="s">
        <v>71</v>
      </c>
      <c r="N23" s="2"/>
      <c r="O23" s="2"/>
      <c r="P23" s="2"/>
      <c r="Q23" s="2"/>
      <c r="R23" s="2"/>
      <c r="S23" s="2"/>
      <c r="T23" s="2"/>
    </row>
    <row r="24" spans="1:20" ht="108" customHeight="1" x14ac:dyDescent="0.3">
      <c r="A24" s="37">
        <v>2</v>
      </c>
      <c r="B24" s="39" t="s">
        <v>76</v>
      </c>
      <c r="C24" s="39" t="s">
        <v>78</v>
      </c>
      <c r="D24" s="39" t="s">
        <v>80</v>
      </c>
      <c r="E24" s="40" t="s">
        <v>81</v>
      </c>
      <c r="F24" s="41" t="s">
        <v>72</v>
      </c>
      <c r="G24" s="2"/>
      <c r="H24" s="44">
        <v>2</v>
      </c>
      <c r="I24" s="44" t="s">
        <v>76</v>
      </c>
      <c r="J24" s="44" t="s">
        <v>78</v>
      </c>
      <c r="K24" s="44" t="s">
        <v>80</v>
      </c>
      <c r="L24" s="44" t="s">
        <v>81</v>
      </c>
      <c r="M24" s="44" t="s">
        <v>72</v>
      </c>
      <c r="N24" s="2"/>
      <c r="O24" s="2"/>
      <c r="P24" s="2"/>
      <c r="Q24" s="2"/>
      <c r="R24" s="2"/>
      <c r="S24" s="2"/>
      <c r="T24" s="2"/>
    </row>
    <row r="25" spans="1:20" ht="108" customHeight="1" x14ac:dyDescent="0.3">
      <c r="A25" s="37">
        <v>3</v>
      </c>
      <c r="B25" s="39" t="s">
        <v>83</v>
      </c>
      <c r="C25" s="39" t="s">
        <v>84</v>
      </c>
      <c r="D25" s="39" t="s">
        <v>85</v>
      </c>
      <c r="E25" s="40" t="s">
        <v>86</v>
      </c>
      <c r="F25" s="41" t="s">
        <v>82</v>
      </c>
      <c r="G25" s="2"/>
      <c r="H25" s="44">
        <v>3</v>
      </c>
      <c r="I25" s="44" t="s">
        <v>83</v>
      </c>
      <c r="J25" s="44" t="s">
        <v>84</v>
      </c>
      <c r="K25" s="44" t="s">
        <v>85</v>
      </c>
      <c r="L25" s="44" t="s">
        <v>86</v>
      </c>
      <c r="M25" s="44" t="s">
        <v>82</v>
      </c>
      <c r="N25" s="2"/>
      <c r="O25" s="2"/>
      <c r="P25" s="2"/>
      <c r="Q25" s="2"/>
      <c r="R25" s="2"/>
      <c r="S25" s="2"/>
      <c r="T25" s="2"/>
    </row>
    <row r="26" spans="1:20" ht="108" customHeight="1" x14ac:dyDescent="0.3">
      <c r="A26" s="37">
        <v>4</v>
      </c>
      <c r="B26" s="39" t="s">
        <v>87</v>
      </c>
      <c r="C26" s="39" t="s">
        <v>88</v>
      </c>
      <c r="D26" s="39" t="s">
        <v>90</v>
      </c>
      <c r="E26" s="40" t="s">
        <v>91</v>
      </c>
      <c r="F26" s="41" t="s">
        <v>1562</v>
      </c>
      <c r="G26" s="2"/>
      <c r="H26" s="44">
        <v>4</v>
      </c>
      <c r="I26" s="44" t="s">
        <v>87</v>
      </c>
      <c r="J26" s="44" t="s">
        <v>88</v>
      </c>
      <c r="K26" s="44" t="s">
        <v>90</v>
      </c>
      <c r="L26" s="44" t="s">
        <v>91</v>
      </c>
      <c r="M26" s="44" t="s">
        <v>1562</v>
      </c>
      <c r="N26" s="2"/>
      <c r="O26" s="2"/>
      <c r="P26" s="2"/>
      <c r="Q26" s="2"/>
      <c r="R26" s="2"/>
      <c r="S26" s="2"/>
      <c r="T26" s="2"/>
    </row>
    <row r="27" spans="1:20" ht="108" customHeight="1" x14ac:dyDescent="0.3">
      <c r="A27" s="37">
        <v>5</v>
      </c>
      <c r="B27" s="39" t="s">
        <v>95</v>
      </c>
      <c r="C27" s="39" t="s">
        <v>96</v>
      </c>
      <c r="D27" s="39" t="s">
        <v>97</v>
      </c>
      <c r="E27" s="40" t="s">
        <v>98</v>
      </c>
      <c r="F27" s="41" t="s">
        <v>1563</v>
      </c>
      <c r="G27" s="2"/>
      <c r="H27" s="44">
        <v>5</v>
      </c>
      <c r="I27" s="44" t="s">
        <v>95</v>
      </c>
      <c r="J27" s="44" t="s">
        <v>96</v>
      </c>
      <c r="K27" s="44" t="s">
        <v>97</v>
      </c>
      <c r="L27" s="44" t="s">
        <v>98</v>
      </c>
      <c r="M27" s="44" t="s">
        <v>1563</v>
      </c>
      <c r="N27" s="2"/>
      <c r="O27" s="2"/>
      <c r="P27" s="2"/>
      <c r="Q27" s="2"/>
      <c r="R27" s="2"/>
      <c r="S27" s="2"/>
      <c r="T27" s="2"/>
    </row>
    <row r="28" spans="1:20" ht="12.75" customHeight="1" x14ac:dyDescent="0.2">
      <c r="A28" s="2"/>
      <c r="B28" s="2"/>
      <c r="C28" s="2"/>
      <c r="D28" s="2"/>
      <c r="E28" s="2"/>
      <c r="F28" s="2"/>
      <c r="G28" s="2"/>
      <c r="H28" s="2"/>
      <c r="I28" s="2"/>
      <c r="J28" s="2"/>
      <c r="K28" s="2"/>
      <c r="L28" s="2"/>
      <c r="M28" s="2"/>
      <c r="N28" s="2"/>
      <c r="O28" s="2"/>
      <c r="P28" s="2"/>
      <c r="Q28" s="2"/>
      <c r="R28" s="2"/>
      <c r="S28" s="2"/>
      <c r="T28" s="2"/>
    </row>
    <row r="29" spans="1:20" ht="12.75" customHeight="1" x14ac:dyDescent="0.2">
      <c r="A29" s="42" t="s">
        <v>99</v>
      </c>
      <c r="B29" s="2"/>
      <c r="C29" s="2"/>
      <c r="D29" s="2"/>
      <c r="E29" s="2"/>
      <c r="F29" s="2"/>
      <c r="G29" s="2"/>
      <c r="H29" s="2"/>
      <c r="I29" s="2"/>
      <c r="J29" s="2"/>
      <c r="K29" s="2"/>
      <c r="L29" s="2"/>
      <c r="M29" s="2"/>
      <c r="N29" s="2"/>
      <c r="O29" s="2"/>
      <c r="P29" s="2"/>
      <c r="Q29" s="2"/>
      <c r="R29" s="2"/>
      <c r="S29" s="2"/>
      <c r="T29" s="2"/>
    </row>
    <row r="30" spans="1:20" ht="12.75" customHeight="1" x14ac:dyDescent="0.2">
      <c r="A30" s="2"/>
      <c r="B30" s="2"/>
      <c r="C30" s="2"/>
      <c r="D30" s="2"/>
      <c r="E30" s="2"/>
      <c r="F30" s="2"/>
      <c r="G30" s="2"/>
      <c r="H30" s="2"/>
      <c r="I30" s="2"/>
      <c r="J30" s="2"/>
      <c r="K30" s="2"/>
      <c r="L30" s="2"/>
      <c r="M30" s="2"/>
      <c r="N30" s="2"/>
      <c r="O30" s="2"/>
      <c r="P30" s="2"/>
      <c r="Q30" s="2"/>
      <c r="R30" s="2"/>
      <c r="S30" s="2"/>
      <c r="T30" s="2"/>
    </row>
    <row r="31" spans="1:20" ht="12.75" customHeight="1" x14ac:dyDescent="0.2">
      <c r="A31" s="2"/>
      <c r="B31" s="2"/>
      <c r="C31" s="2"/>
      <c r="D31" s="2"/>
      <c r="E31" s="2"/>
      <c r="F31" s="2"/>
      <c r="G31" s="2"/>
      <c r="H31" s="2"/>
      <c r="I31" s="2"/>
      <c r="J31" s="2"/>
      <c r="K31" s="2"/>
      <c r="L31" s="2"/>
      <c r="M31" s="2"/>
      <c r="N31" s="2"/>
      <c r="O31" s="2"/>
      <c r="P31" s="2"/>
      <c r="Q31" s="2"/>
      <c r="R31" s="2"/>
      <c r="S31" s="2"/>
      <c r="T31" s="2"/>
    </row>
    <row r="32" spans="1:20" ht="12.75" customHeight="1" x14ac:dyDescent="0.2">
      <c r="A32" s="331" t="s">
        <v>100</v>
      </c>
      <c r="B32" s="332"/>
      <c r="C32" s="332"/>
      <c r="D32" s="332"/>
      <c r="E32" s="332"/>
      <c r="F32" s="332"/>
      <c r="G32" s="2"/>
      <c r="H32" s="2"/>
      <c r="I32" s="2"/>
      <c r="J32" s="2"/>
      <c r="K32" s="2"/>
      <c r="L32" s="2"/>
      <c r="M32" s="2"/>
      <c r="N32" s="2"/>
      <c r="O32" s="2"/>
      <c r="P32" s="2"/>
      <c r="Q32" s="2"/>
      <c r="R32" s="2"/>
      <c r="S32" s="2"/>
      <c r="T32" s="2"/>
    </row>
    <row r="33" spans="1:20" ht="12.75" customHeight="1" x14ac:dyDescent="0.2">
      <c r="A33" s="43"/>
      <c r="B33" s="328" t="s">
        <v>11</v>
      </c>
      <c r="C33" s="329"/>
      <c r="D33" s="329"/>
      <c r="E33" s="329"/>
      <c r="F33" s="330"/>
      <c r="G33" s="2"/>
      <c r="H33" s="2"/>
      <c r="I33" s="2"/>
      <c r="J33" s="2"/>
      <c r="K33" s="2"/>
      <c r="L33" s="2"/>
      <c r="M33" s="2"/>
      <c r="N33" s="2"/>
      <c r="O33" s="2"/>
      <c r="P33" s="2"/>
      <c r="Q33" s="2"/>
      <c r="R33" s="2"/>
      <c r="S33" s="2"/>
      <c r="T33" s="2"/>
    </row>
    <row r="34" spans="1:20" ht="12.75" customHeight="1" x14ac:dyDescent="0.2">
      <c r="A34" s="45" t="s">
        <v>15</v>
      </c>
      <c r="B34" s="45">
        <v>1</v>
      </c>
      <c r="C34" s="45">
        <v>2</v>
      </c>
      <c r="D34" s="45">
        <v>3</v>
      </c>
      <c r="E34" s="45">
        <v>4</v>
      </c>
      <c r="F34" s="45">
        <v>5</v>
      </c>
      <c r="G34" s="2"/>
      <c r="H34" s="2"/>
      <c r="I34" s="2"/>
      <c r="J34" s="2"/>
      <c r="K34" s="2"/>
      <c r="L34" s="2"/>
      <c r="M34" s="2"/>
      <c r="N34" s="2"/>
      <c r="O34" s="2"/>
      <c r="P34" s="2"/>
      <c r="Q34" s="2"/>
      <c r="R34" s="2"/>
      <c r="S34" s="2"/>
      <c r="T34" s="2"/>
    </row>
    <row r="35" spans="1:20" ht="12.75" customHeight="1" x14ac:dyDescent="0.2">
      <c r="A35" s="45">
        <v>5</v>
      </c>
      <c r="B35" s="46" t="s">
        <v>8</v>
      </c>
      <c r="C35" s="46" t="s">
        <v>101</v>
      </c>
      <c r="D35" s="46" t="s">
        <v>14</v>
      </c>
      <c r="E35" s="46" t="s">
        <v>14</v>
      </c>
      <c r="F35" s="46" t="s">
        <v>14</v>
      </c>
      <c r="G35" s="2"/>
      <c r="H35" s="2"/>
      <c r="I35" s="2"/>
      <c r="J35" s="2"/>
      <c r="K35" s="2"/>
      <c r="L35" s="2"/>
      <c r="M35" s="2"/>
      <c r="N35" s="2"/>
      <c r="O35" s="2"/>
      <c r="P35" s="2"/>
      <c r="Q35" s="2"/>
      <c r="R35" s="2"/>
      <c r="S35" s="2"/>
      <c r="T35" s="2"/>
    </row>
    <row r="36" spans="1:20" ht="12.75" customHeight="1" x14ac:dyDescent="0.2">
      <c r="A36" s="45">
        <v>4</v>
      </c>
      <c r="B36" s="46" t="s">
        <v>8</v>
      </c>
      <c r="C36" s="46" t="s">
        <v>101</v>
      </c>
      <c r="D36" s="46" t="s">
        <v>101</v>
      </c>
      <c r="E36" s="46" t="s">
        <v>14</v>
      </c>
      <c r="F36" s="46" t="s">
        <v>14</v>
      </c>
      <c r="G36" s="2"/>
      <c r="H36" s="2"/>
      <c r="I36" s="2"/>
      <c r="J36" s="2"/>
      <c r="K36" s="2"/>
      <c r="L36" s="2"/>
      <c r="M36" s="2"/>
      <c r="N36" s="2"/>
      <c r="O36" s="2"/>
      <c r="P36" s="2"/>
      <c r="Q36" s="2"/>
      <c r="R36" s="2"/>
      <c r="S36" s="2"/>
      <c r="T36" s="2"/>
    </row>
    <row r="37" spans="1:20" ht="12.75" customHeight="1" x14ac:dyDescent="0.2">
      <c r="A37" s="45">
        <v>3</v>
      </c>
      <c r="B37" s="46" t="s">
        <v>8</v>
      </c>
      <c r="C37" s="46" t="s">
        <v>8</v>
      </c>
      <c r="D37" s="46" t="s">
        <v>101</v>
      </c>
      <c r="E37" s="46" t="s">
        <v>101</v>
      </c>
      <c r="F37" s="46" t="s">
        <v>14</v>
      </c>
      <c r="G37" s="2"/>
      <c r="H37" s="2"/>
      <c r="I37" s="2"/>
      <c r="J37" s="2"/>
      <c r="K37" s="2"/>
      <c r="L37" s="2"/>
      <c r="M37" s="2"/>
      <c r="N37" s="2"/>
      <c r="O37" s="2"/>
      <c r="P37" s="2"/>
      <c r="Q37" s="2"/>
      <c r="R37" s="2"/>
      <c r="S37" s="2"/>
      <c r="T37" s="2"/>
    </row>
    <row r="38" spans="1:20" ht="12.75" customHeight="1" x14ac:dyDescent="0.2">
      <c r="A38" s="45">
        <v>2</v>
      </c>
      <c r="B38" s="46" t="s">
        <v>8</v>
      </c>
      <c r="C38" s="46" t="s">
        <v>8</v>
      </c>
      <c r="D38" s="46" t="s">
        <v>8</v>
      </c>
      <c r="E38" s="46" t="s">
        <v>101</v>
      </c>
      <c r="F38" s="46" t="s">
        <v>101</v>
      </c>
      <c r="G38" s="2"/>
      <c r="H38" s="2"/>
      <c r="I38" s="2"/>
      <c r="J38" s="2"/>
      <c r="K38" s="2"/>
      <c r="L38" s="2"/>
      <c r="M38" s="2"/>
      <c r="N38" s="2"/>
      <c r="O38" s="2"/>
      <c r="P38" s="2"/>
      <c r="Q38" s="2"/>
      <c r="R38" s="2"/>
      <c r="S38" s="2"/>
      <c r="T38" s="2"/>
    </row>
    <row r="39" spans="1:20" ht="12.75" customHeight="1" x14ac:dyDescent="0.2">
      <c r="A39" s="45">
        <v>1</v>
      </c>
      <c r="B39" s="46" t="s">
        <v>8</v>
      </c>
      <c r="C39" s="46" t="s">
        <v>8</v>
      </c>
      <c r="D39" s="46" t="s">
        <v>8</v>
      </c>
      <c r="E39" s="46" t="s">
        <v>8</v>
      </c>
      <c r="F39" s="46" t="s">
        <v>101</v>
      </c>
      <c r="G39" s="2"/>
      <c r="H39" s="2"/>
      <c r="I39" s="2"/>
      <c r="J39" s="2"/>
      <c r="K39" s="2"/>
      <c r="L39" s="2"/>
      <c r="M39" s="2"/>
      <c r="N39" s="2"/>
      <c r="O39" s="2"/>
      <c r="P39" s="2"/>
      <c r="Q39" s="2"/>
      <c r="R39" s="2"/>
      <c r="S39" s="2"/>
      <c r="T39" s="2"/>
    </row>
    <row r="40" spans="1:20" ht="12.75" customHeight="1" x14ac:dyDescent="0.2">
      <c r="A40" s="2"/>
      <c r="B40" s="2"/>
      <c r="C40" s="2"/>
      <c r="D40" s="2"/>
      <c r="E40" s="2"/>
      <c r="F40" s="2"/>
      <c r="G40" s="2"/>
      <c r="H40" s="2"/>
      <c r="I40" s="2"/>
      <c r="J40" s="2"/>
      <c r="K40" s="2"/>
      <c r="L40" s="2"/>
      <c r="M40" s="2"/>
      <c r="N40" s="2"/>
      <c r="O40" s="2"/>
      <c r="P40" s="2"/>
      <c r="Q40" s="2"/>
      <c r="R40" s="2"/>
      <c r="S40" s="2"/>
      <c r="T40" s="2"/>
    </row>
    <row r="41" spans="1:20" ht="12.75" customHeight="1" x14ac:dyDescent="0.2">
      <c r="A41" s="2"/>
      <c r="B41" s="2"/>
      <c r="C41" s="2"/>
      <c r="D41" s="2"/>
      <c r="E41" s="2"/>
      <c r="F41" s="2"/>
      <c r="G41" s="2"/>
      <c r="H41" s="2"/>
      <c r="I41" s="2"/>
      <c r="J41" s="2"/>
      <c r="K41" s="2"/>
      <c r="L41" s="2"/>
      <c r="M41" s="2"/>
      <c r="N41" s="2"/>
      <c r="O41" s="2"/>
      <c r="P41" s="2"/>
      <c r="Q41" s="2"/>
      <c r="R41" s="2"/>
      <c r="S41" s="2"/>
      <c r="T41" s="2"/>
    </row>
    <row r="42" spans="1:20" ht="12.75" customHeight="1" x14ac:dyDescent="0.2">
      <c r="A42" s="2"/>
      <c r="B42" s="2"/>
      <c r="C42" s="2"/>
      <c r="D42" s="2"/>
      <c r="E42" s="2"/>
      <c r="F42" s="2"/>
      <c r="G42" s="2"/>
      <c r="H42" s="2"/>
      <c r="I42" s="2"/>
      <c r="J42" s="2"/>
      <c r="K42" s="2"/>
      <c r="L42" s="2"/>
      <c r="M42" s="2"/>
      <c r="N42" s="2"/>
      <c r="O42" s="2"/>
      <c r="P42" s="2"/>
      <c r="Q42" s="2"/>
      <c r="R42" s="2"/>
      <c r="S42" s="2"/>
      <c r="T42" s="2"/>
    </row>
    <row r="43" spans="1:20" ht="12.75" customHeight="1" x14ac:dyDescent="0.2">
      <c r="A43" s="2"/>
      <c r="B43" s="2"/>
      <c r="C43" s="2"/>
      <c r="D43" s="2"/>
      <c r="E43" s="2"/>
      <c r="F43" s="2"/>
      <c r="G43" s="2"/>
      <c r="H43" s="2"/>
      <c r="I43" s="2"/>
      <c r="J43" s="2"/>
      <c r="K43" s="2"/>
      <c r="L43" s="2"/>
      <c r="M43" s="2"/>
      <c r="N43" s="2"/>
      <c r="O43" s="2"/>
      <c r="P43" s="2"/>
      <c r="Q43" s="2"/>
      <c r="R43" s="2"/>
      <c r="S43" s="2"/>
      <c r="T43" s="2"/>
    </row>
    <row r="44" spans="1:20" ht="12.75" customHeight="1" x14ac:dyDescent="0.2">
      <c r="A44" s="2"/>
      <c r="B44" s="2"/>
      <c r="C44" s="2"/>
      <c r="D44" s="2"/>
      <c r="E44" s="2"/>
      <c r="F44" s="2"/>
      <c r="G44" s="2"/>
      <c r="H44" s="2"/>
      <c r="I44" s="2"/>
      <c r="J44" s="2"/>
      <c r="K44" s="2"/>
      <c r="L44" s="2"/>
      <c r="M44" s="2"/>
      <c r="N44" s="2"/>
      <c r="O44" s="2"/>
      <c r="P44" s="2"/>
      <c r="Q44" s="2"/>
      <c r="R44" s="2"/>
      <c r="S44" s="2"/>
      <c r="T44" s="2"/>
    </row>
    <row r="45" spans="1:20" ht="12.75" customHeight="1" x14ac:dyDescent="0.2">
      <c r="A45" s="2"/>
      <c r="B45" s="2"/>
      <c r="C45" s="2"/>
      <c r="D45" s="2"/>
      <c r="E45" s="2"/>
      <c r="F45" s="2"/>
      <c r="G45" s="2"/>
      <c r="H45" s="2"/>
      <c r="I45" s="2"/>
      <c r="J45" s="2"/>
      <c r="K45" s="2"/>
      <c r="L45" s="2"/>
      <c r="M45" s="2"/>
      <c r="N45" s="2"/>
      <c r="O45" s="2"/>
      <c r="P45" s="2"/>
      <c r="Q45" s="2"/>
      <c r="R45" s="2"/>
      <c r="S45" s="2"/>
      <c r="T45" s="2"/>
    </row>
    <row r="46" spans="1:20" ht="12.75" customHeight="1" x14ac:dyDescent="0.2">
      <c r="A46" s="2"/>
      <c r="B46" s="2"/>
      <c r="C46" s="2"/>
      <c r="D46" s="2"/>
      <c r="E46" s="2"/>
      <c r="F46" s="2"/>
      <c r="G46" s="2"/>
      <c r="H46" s="2"/>
      <c r="I46" s="2"/>
      <c r="J46" s="2"/>
      <c r="K46" s="2"/>
      <c r="L46" s="2"/>
      <c r="M46" s="2"/>
      <c r="N46" s="2"/>
      <c r="O46" s="2"/>
      <c r="P46" s="2"/>
      <c r="Q46" s="2"/>
      <c r="R46" s="2"/>
      <c r="S46" s="2"/>
      <c r="T46" s="2"/>
    </row>
    <row r="47" spans="1:20" ht="12.75" customHeight="1" x14ac:dyDescent="0.2">
      <c r="A47" s="2"/>
      <c r="B47" s="2"/>
      <c r="C47" s="2"/>
      <c r="D47" s="2"/>
      <c r="E47" s="2"/>
      <c r="F47" s="2"/>
      <c r="G47" s="2"/>
      <c r="H47" s="2"/>
      <c r="I47" s="2"/>
      <c r="J47" s="2"/>
      <c r="K47" s="2"/>
      <c r="L47" s="2"/>
      <c r="M47" s="2"/>
      <c r="N47" s="2"/>
      <c r="O47" s="2"/>
      <c r="P47" s="2"/>
      <c r="Q47" s="2"/>
      <c r="R47" s="2"/>
      <c r="S47" s="2"/>
      <c r="T47" s="2"/>
    </row>
    <row r="48" spans="1:20" ht="12.75" customHeight="1" x14ac:dyDescent="0.2">
      <c r="A48" s="2"/>
      <c r="B48" s="2"/>
      <c r="C48" s="2"/>
      <c r="D48" s="2"/>
      <c r="E48" s="2"/>
      <c r="F48" s="2"/>
      <c r="G48" s="2"/>
      <c r="H48" s="2"/>
      <c r="I48" s="2"/>
      <c r="J48" s="2"/>
      <c r="K48" s="2"/>
      <c r="L48" s="2"/>
      <c r="M48" s="2"/>
      <c r="N48" s="2"/>
      <c r="O48" s="2"/>
      <c r="P48" s="2"/>
      <c r="Q48" s="2"/>
      <c r="R48" s="2"/>
      <c r="S48" s="2"/>
      <c r="T48" s="2"/>
    </row>
    <row r="49" spans="1:20" ht="12.75" customHeight="1" x14ac:dyDescent="0.2">
      <c r="A49" s="2"/>
      <c r="B49" s="2"/>
      <c r="C49" s="2"/>
      <c r="D49" s="2"/>
      <c r="E49" s="2"/>
      <c r="F49" s="2"/>
      <c r="G49" s="2"/>
      <c r="H49" s="2"/>
      <c r="I49" s="2"/>
      <c r="J49" s="2"/>
      <c r="K49" s="2"/>
      <c r="L49" s="2"/>
      <c r="M49" s="2"/>
      <c r="N49" s="2"/>
      <c r="O49" s="2"/>
      <c r="P49" s="2"/>
      <c r="Q49" s="2"/>
      <c r="R49" s="2"/>
      <c r="S49" s="2"/>
      <c r="T49" s="2"/>
    </row>
    <row r="50" spans="1:20" ht="12.75" customHeight="1" x14ac:dyDescent="0.2">
      <c r="A50" s="2"/>
      <c r="B50" s="2"/>
      <c r="C50" s="2"/>
      <c r="D50" s="2"/>
      <c r="E50" s="2"/>
      <c r="F50" s="2"/>
      <c r="G50" s="2"/>
      <c r="H50" s="2"/>
      <c r="I50" s="2"/>
      <c r="J50" s="2"/>
      <c r="K50" s="2"/>
      <c r="L50" s="2"/>
      <c r="M50" s="2"/>
      <c r="N50" s="2"/>
      <c r="O50" s="2"/>
      <c r="P50" s="2"/>
      <c r="Q50" s="2"/>
      <c r="R50" s="2"/>
      <c r="S50" s="2"/>
      <c r="T50" s="2"/>
    </row>
    <row r="51" spans="1:20" ht="12.75" customHeight="1" x14ac:dyDescent="0.2">
      <c r="A51" s="2"/>
      <c r="B51" s="2"/>
      <c r="C51" s="2"/>
      <c r="D51" s="2"/>
      <c r="E51" s="2"/>
      <c r="F51" s="2"/>
      <c r="G51" s="2"/>
      <c r="H51" s="2"/>
      <c r="I51" s="2"/>
      <c r="J51" s="2"/>
      <c r="K51" s="2"/>
      <c r="L51" s="2"/>
      <c r="M51" s="2"/>
      <c r="N51" s="2"/>
      <c r="O51" s="2"/>
      <c r="P51" s="2"/>
      <c r="Q51" s="2"/>
      <c r="R51" s="2"/>
      <c r="S51" s="2"/>
      <c r="T51" s="2"/>
    </row>
    <row r="52" spans="1:20" ht="12.75" customHeight="1" x14ac:dyDescent="0.2">
      <c r="A52" s="2"/>
      <c r="B52" s="2"/>
      <c r="C52" s="2"/>
      <c r="D52" s="2"/>
      <c r="E52" s="2"/>
      <c r="F52" s="2"/>
      <c r="G52" s="2"/>
      <c r="H52" s="2"/>
      <c r="I52" s="2"/>
      <c r="J52" s="2"/>
      <c r="K52" s="2"/>
      <c r="L52" s="2"/>
      <c r="M52" s="2"/>
      <c r="N52" s="2"/>
      <c r="O52" s="2"/>
      <c r="P52" s="2"/>
      <c r="Q52" s="2"/>
      <c r="R52" s="2"/>
      <c r="S52" s="2"/>
      <c r="T52" s="2"/>
    </row>
    <row r="53" spans="1:20" ht="12.75" customHeight="1" x14ac:dyDescent="0.2">
      <c r="A53" s="2"/>
      <c r="B53" s="2"/>
      <c r="C53" s="2"/>
      <c r="D53" s="2"/>
      <c r="E53" s="2"/>
      <c r="F53" s="2"/>
      <c r="G53" s="2"/>
      <c r="H53" s="2"/>
      <c r="I53" s="2"/>
      <c r="J53" s="2"/>
      <c r="K53" s="2"/>
      <c r="L53" s="2"/>
      <c r="M53" s="2"/>
      <c r="N53" s="2"/>
      <c r="O53" s="2"/>
      <c r="P53" s="2"/>
      <c r="Q53" s="2"/>
      <c r="R53" s="2"/>
      <c r="S53" s="2"/>
      <c r="T53" s="2"/>
    </row>
    <row r="54" spans="1:20" ht="12.75" customHeight="1" x14ac:dyDescent="0.2">
      <c r="A54" s="2"/>
      <c r="B54" s="2"/>
      <c r="C54" s="2"/>
      <c r="D54" s="2"/>
      <c r="E54" s="2"/>
      <c r="F54" s="2"/>
      <c r="G54" s="2"/>
      <c r="H54" s="2"/>
      <c r="I54" s="2"/>
      <c r="J54" s="2"/>
      <c r="K54" s="2"/>
      <c r="L54" s="2"/>
      <c r="M54" s="2"/>
      <c r="N54" s="2"/>
      <c r="O54" s="2"/>
      <c r="P54" s="2"/>
      <c r="Q54" s="2"/>
      <c r="R54" s="2"/>
      <c r="S54" s="2"/>
      <c r="T54" s="2"/>
    </row>
    <row r="55" spans="1:20" ht="12.75" customHeight="1" x14ac:dyDescent="0.2">
      <c r="A55" s="2"/>
      <c r="B55" s="2"/>
      <c r="C55" s="2"/>
      <c r="D55" s="2"/>
      <c r="E55" s="2"/>
      <c r="F55" s="2"/>
      <c r="G55" s="2"/>
      <c r="H55" s="2"/>
      <c r="I55" s="2"/>
      <c r="J55" s="2"/>
      <c r="K55" s="2"/>
      <c r="L55" s="2"/>
      <c r="M55" s="2"/>
      <c r="N55" s="2"/>
      <c r="O55" s="2"/>
      <c r="P55" s="2"/>
      <c r="Q55" s="2"/>
      <c r="R55" s="2"/>
      <c r="S55" s="2"/>
      <c r="T55" s="2"/>
    </row>
    <row r="56" spans="1:20" ht="12.75" customHeight="1" x14ac:dyDescent="0.2">
      <c r="A56" s="2"/>
      <c r="B56" s="2"/>
      <c r="C56" s="2"/>
      <c r="D56" s="2"/>
      <c r="E56" s="2"/>
      <c r="F56" s="2"/>
      <c r="G56" s="2"/>
      <c r="H56" s="2"/>
      <c r="I56" s="2"/>
      <c r="J56" s="2"/>
      <c r="K56" s="2"/>
      <c r="L56" s="2"/>
      <c r="M56" s="2"/>
      <c r="N56" s="2"/>
      <c r="O56" s="2"/>
      <c r="P56" s="2"/>
      <c r="Q56" s="2"/>
      <c r="R56" s="2"/>
      <c r="S56" s="2"/>
      <c r="T56" s="2"/>
    </row>
    <row r="57" spans="1:20" ht="12.75" customHeight="1" x14ac:dyDescent="0.2">
      <c r="A57" s="2"/>
      <c r="B57" s="2"/>
      <c r="C57" s="2"/>
      <c r="D57" s="2"/>
      <c r="E57" s="2"/>
      <c r="F57" s="2"/>
      <c r="G57" s="2"/>
      <c r="H57" s="2"/>
      <c r="I57" s="2"/>
      <c r="J57" s="2"/>
      <c r="K57" s="2"/>
      <c r="L57" s="2"/>
      <c r="M57" s="2"/>
      <c r="N57" s="2"/>
      <c r="O57" s="2"/>
      <c r="P57" s="2"/>
      <c r="Q57" s="2"/>
      <c r="R57" s="2"/>
      <c r="S57" s="2"/>
      <c r="T57" s="2"/>
    </row>
    <row r="58" spans="1:20" ht="12.75" customHeight="1" x14ac:dyDescent="0.2">
      <c r="A58" s="2"/>
      <c r="B58" s="2"/>
      <c r="C58" s="2"/>
      <c r="D58" s="2"/>
      <c r="E58" s="2"/>
      <c r="F58" s="2"/>
      <c r="G58" s="2"/>
      <c r="H58" s="2"/>
      <c r="I58" s="2"/>
      <c r="J58" s="2"/>
      <c r="K58" s="2"/>
      <c r="L58" s="2"/>
      <c r="M58" s="2"/>
      <c r="N58" s="2"/>
      <c r="O58" s="2"/>
      <c r="P58" s="2"/>
      <c r="Q58" s="2"/>
      <c r="R58" s="2"/>
      <c r="S58" s="2"/>
      <c r="T58" s="2"/>
    </row>
    <row r="59" spans="1:20" ht="12.75" customHeight="1" x14ac:dyDescent="0.2">
      <c r="A59" s="2"/>
      <c r="B59" s="2"/>
      <c r="C59" s="2"/>
      <c r="D59" s="2"/>
      <c r="E59" s="2"/>
      <c r="F59" s="2"/>
      <c r="G59" s="2"/>
      <c r="H59" s="2"/>
      <c r="I59" s="2"/>
      <c r="J59" s="2"/>
      <c r="K59" s="2"/>
      <c r="L59" s="2"/>
      <c r="M59" s="2"/>
      <c r="N59" s="2"/>
      <c r="O59" s="2"/>
      <c r="P59" s="2"/>
      <c r="Q59" s="2"/>
      <c r="R59" s="2"/>
      <c r="S59" s="2"/>
      <c r="T59" s="2"/>
    </row>
    <row r="60" spans="1:20" ht="12.75" customHeight="1" x14ac:dyDescent="0.2">
      <c r="A60" s="2"/>
      <c r="B60" s="2"/>
      <c r="C60" s="2"/>
      <c r="D60" s="2"/>
      <c r="E60" s="2"/>
      <c r="F60" s="2"/>
      <c r="G60" s="2"/>
      <c r="H60" s="2"/>
      <c r="I60" s="2"/>
      <c r="J60" s="2"/>
      <c r="K60" s="2"/>
      <c r="L60" s="2"/>
      <c r="M60" s="2"/>
      <c r="N60" s="2"/>
      <c r="O60" s="2"/>
      <c r="P60" s="2"/>
      <c r="Q60" s="2"/>
      <c r="R60" s="2"/>
      <c r="S60" s="2"/>
      <c r="T60" s="2"/>
    </row>
    <row r="61" spans="1:20" ht="12.75" customHeight="1" x14ac:dyDescent="0.2">
      <c r="A61" s="2"/>
      <c r="B61" s="2"/>
      <c r="C61" s="2"/>
      <c r="D61" s="2"/>
      <c r="E61" s="2"/>
      <c r="F61" s="2"/>
      <c r="G61" s="2"/>
      <c r="H61" s="2"/>
      <c r="I61" s="2"/>
      <c r="J61" s="2"/>
      <c r="K61" s="2"/>
      <c r="L61" s="2"/>
      <c r="M61" s="2"/>
      <c r="N61" s="2"/>
      <c r="O61" s="2"/>
      <c r="P61" s="2"/>
      <c r="Q61" s="2"/>
      <c r="R61" s="2"/>
      <c r="S61" s="2"/>
      <c r="T61" s="2"/>
    </row>
    <row r="62" spans="1:20" ht="12.75" customHeight="1" x14ac:dyDescent="0.2">
      <c r="A62" s="2"/>
      <c r="B62" s="2"/>
      <c r="C62" s="2"/>
      <c r="D62" s="2"/>
      <c r="E62" s="2"/>
      <c r="F62" s="2"/>
      <c r="G62" s="2"/>
      <c r="H62" s="2"/>
      <c r="I62" s="2"/>
      <c r="J62" s="2"/>
      <c r="K62" s="2"/>
      <c r="L62" s="2"/>
      <c r="M62" s="2"/>
      <c r="N62" s="2"/>
      <c r="O62" s="2"/>
      <c r="P62" s="2"/>
      <c r="Q62" s="2"/>
      <c r="R62" s="2"/>
      <c r="S62" s="2"/>
      <c r="T62" s="2"/>
    </row>
    <row r="63" spans="1:20" ht="12.75" customHeight="1" x14ac:dyDescent="0.2">
      <c r="A63" s="2"/>
      <c r="B63" s="2"/>
      <c r="C63" s="2"/>
      <c r="D63" s="2"/>
      <c r="E63" s="2"/>
      <c r="F63" s="2"/>
      <c r="G63" s="2"/>
      <c r="H63" s="2"/>
      <c r="I63" s="2"/>
      <c r="J63" s="2"/>
      <c r="K63" s="2"/>
      <c r="L63" s="2"/>
      <c r="M63" s="2"/>
      <c r="N63" s="2"/>
      <c r="O63" s="2"/>
      <c r="P63" s="2"/>
      <c r="Q63" s="2"/>
      <c r="R63" s="2"/>
      <c r="S63" s="2"/>
      <c r="T63" s="2"/>
    </row>
    <row r="64" spans="1:20" ht="12.75" customHeight="1" x14ac:dyDescent="0.2">
      <c r="A64" s="2"/>
      <c r="B64" s="2"/>
      <c r="C64" s="2"/>
      <c r="D64" s="2"/>
      <c r="E64" s="2"/>
      <c r="F64" s="2"/>
      <c r="G64" s="2"/>
      <c r="H64" s="2"/>
      <c r="I64" s="2"/>
      <c r="J64" s="2"/>
      <c r="K64" s="2"/>
      <c r="L64" s="2"/>
      <c r="M64" s="2"/>
      <c r="N64" s="2"/>
      <c r="O64" s="2"/>
      <c r="P64" s="2"/>
      <c r="Q64" s="2"/>
      <c r="R64" s="2"/>
      <c r="S64" s="2"/>
      <c r="T64" s="2"/>
    </row>
    <row r="65" spans="1:20" ht="12.75" customHeight="1" x14ac:dyDescent="0.2">
      <c r="A65" s="2"/>
      <c r="B65" s="2"/>
      <c r="C65" s="2"/>
      <c r="D65" s="2"/>
      <c r="E65" s="2"/>
      <c r="F65" s="2"/>
      <c r="G65" s="2"/>
      <c r="H65" s="2"/>
      <c r="I65" s="2"/>
      <c r="J65" s="2"/>
      <c r="K65" s="2"/>
      <c r="L65" s="2"/>
      <c r="M65" s="2"/>
      <c r="N65" s="2"/>
      <c r="O65" s="2"/>
      <c r="P65" s="2"/>
      <c r="Q65" s="2"/>
      <c r="R65" s="2"/>
      <c r="S65" s="2"/>
      <c r="T65" s="2"/>
    </row>
    <row r="66" spans="1:20" ht="12.75" customHeight="1" x14ac:dyDescent="0.2">
      <c r="A66" s="2"/>
      <c r="B66" s="2"/>
      <c r="C66" s="2"/>
      <c r="D66" s="2"/>
      <c r="E66" s="2"/>
      <c r="F66" s="2"/>
      <c r="G66" s="2"/>
      <c r="H66" s="2"/>
      <c r="I66" s="2"/>
      <c r="J66" s="2"/>
      <c r="K66" s="2"/>
      <c r="L66" s="2"/>
      <c r="M66" s="2"/>
      <c r="N66" s="2"/>
      <c r="O66" s="2"/>
      <c r="P66" s="2"/>
      <c r="Q66" s="2"/>
      <c r="R66" s="2"/>
      <c r="S66" s="2"/>
      <c r="T66" s="2"/>
    </row>
    <row r="67" spans="1:20" ht="12.75" customHeight="1" x14ac:dyDescent="0.2">
      <c r="A67" s="2"/>
      <c r="B67" s="2"/>
      <c r="C67" s="2"/>
      <c r="D67" s="2"/>
      <c r="E67" s="2"/>
      <c r="F67" s="2"/>
      <c r="G67" s="2"/>
      <c r="H67" s="2"/>
      <c r="I67" s="2"/>
      <c r="J67" s="2"/>
      <c r="K67" s="2"/>
      <c r="L67" s="2"/>
      <c r="M67" s="2"/>
      <c r="N67" s="2"/>
      <c r="O67" s="2"/>
      <c r="P67" s="2"/>
      <c r="Q67" s="2"/>
      <c r="R67" s="2"/>
      <c r="S67" s="2"/>
      <c r="T67" s="2"/>
    </row>
    <row r="68" spans="1:20" ht="12.75" customHeight="1" x14ac:dyDescent="0.2">
      <c r="A68" s="2"/>
      <c r="B68" s="2"/>
      <c r="C68" s="2"/>
      <c r="D68" s="2"/>
      <c r="E68" s="2"/>
      <c r="F68" s="2"/>
      <c r="G68" s="2"/>
      <c r="H68" s="2"/>
      <c r="I68" s="2"/>
      <c r="J68" s="2"/>
      <c r="K68" s="2"/>
      <c r="L68" s="2"/>
      <c r="M68" s="2"/>
      <c r="N68" s="2"/>
      <c r="O68" s="2"/>
      <c r="P68" s="2"/>
      <c r="Q68" s="2"/>
      <c r="R68" s="2"/>
      <c r="S68" s="2"/>
      <c r="T68" s="2"/>
    </row>
    <row r="69" spans="1:20" ht="12.75" customHeight="1" x14ac:dyDescent="0.2">
      <c r="A69" s="2"/>
      <c r="B69" s="2"/>
      <c r="C69" s="2"/>
      <c r="D69" s="2"/>
      <c r="E69" s="2"/>
      <c r="F69" s="2"/>
      <c r="G69" s="2"/>
      <c r="H69" s="2"/>
      <c r="I69" s="2"/>
      <c r="J69" s="2"/>
      <c r="K69" s="2"/>
      <c r="L69" s="2"/>
      <c r="M69" s="2"/>
      <c r="N69" s="2"/>
      <c r="O69" s="2"/>
      <c r="P69" s="2"/>
      <c r="Q69" s="2"/>
      <c r="R69" s="2"/>
      <c r="S69" s="2"/>
      <c r="T69" s="2"/>
    </row>
    <row r="70" spans="1:20" ht="12.75" customHeight="1" x14ac:dyDescent="0.2">
      <c r="A70" s="2"/>
      <c r="B70" s="2"/>
      <c r="C70" s="2"/>
      <c r="D70" s="2"/>
      <c r="E70" s="2"/>
      <c r="F70" s="2"/>
      <c r="G70" s="2"/>
      <c r="H70" s="2"/>
      <c r="I70" s="2"/>
      <c r="J70" s="2"/>
      <c r="K70" s="2"/>
      <c r="L70" s="2"/>
      <c r="M70" s="2"/>
      <c r="N70" s="2"/>
      <c r="O70" s="2"/>
      <c r="P70" s="2"/>
      <c r="Q70" s="2"/>
      <c r="R70" s="2"/>
      <c r="S70" s="2"/>
      <c r="T70" s="2"/>
    </row>
    <row r="71" spans="1:20" ht="12.75" customHeight="1" x14ac:dyDescent="0.2">
      <c r="A71" s="2"/>
      <c r="B71" s="2"/>
      <c r="C71" s="2"/>
      <c r="D71" s="2"/>
      <c r="E71" s="2"/>
      <c r="F71" s="2"/>
      <c r="G71" s="2"/>
      <c r="H71" s="2"/>
      <c r="I71" s="2"/>
      <c r="J71" s="2"/>
      <c r="K71" s="2"/>
      <c r="L71" s="2"/>
      <c r="M71" s="2"/>
      <c r="N71" s="2"/>
      <c r="O71" s="2"/>
      <c r="P71" s="2"/>
      <c r="Q71" s="2"/>
      <c r="R71" s="2"/>
      <c r="S71" s="2"/>
      <c r="T71" s="2"/>
    </row>
    <row r="72" spans="1:20" ht="12.75" customHeight="1" x14ac:dyDescent="0.2">
      <c r="A72" s="2"/>
      <c r="B72" s="2"/>
      <c r="C72" s="2"/>
      <c r="D72" s="2"/>
      <c r="E72" s="2"/>
      <c r="F72" s="2"/>
      <c r="G72" s="2"/>
      <c r="H72" s="2"/>
      <c r="I72" s="2"/>
      <c r="J72" s="2"/>
      <c r="K72" s="2"/>
      <c r="L72" s="2"/>
      <c r="M72" s="2"/>
      <c r="N72" s="2"/>
      <c r="O72" s="2"/>
      <c r="P72" s="2"/>
      <c r="Q72" s="2"/>
      <c r="R72" s="2"/>
      <c r="S72" s="2"/>
      <c r="T72" s="2"/>
    </row>
    <row r="73" spans="1:20" ht="12.75" customHeight="1" x14ac:dyDescent="0.2">
      <c r="A73" s="2"/>
      <c r="B73" s="2"/>
      <c r="C73" s="2"/>
      <c r="D73" s="2"/>
      <c r="E73" s="2"/>
      <c r="F73" s="2"/>
      <c r="G73" s="2"/>
      <c r="H73" s="2"/>
      <c r="I73" s="2"/>
      <c r="J73" s="2"/>
      <c r="K73" s="2"/>
      <c r="L73" s="2"/>
      <c r="M73" s="2"/>
      <c r="N73" s="2"/>
      <c r="O73" s="2"/>
      <c r="P73" s="2"/>
      <c r="Q73" s="2"/>
      <c r="R73" s="2"/>
      <c r="S73" s="2"/>
      <c r="T73" s="2"/>
    </row>
    <row r="74" spans="1:20" ht="12.75" customHeight="1" x14ac:dyDescent="0.2">
      <c r="A74" s="2"/>
      <c r="B74" s="2"/>
      <c r="C74" s="2"/>
      <c r="D74" s="2"/>
      <c r="E74" s="2"/>
      <c r="F74" s="2"/>
      <c r="G74" s="2"/>
      <c r="H74" s="2"/>
      <c r="I74" s="2"/>
      <c r="J74" s="2"/>
      <c r="K74" s="2"/>
      <c r="L74" s="2"/>
      <c r="M74" s="2"/>
      <c r="N74" s="2"/>
      <c r="O74" s="2"/>
      <c r="P74" s="2"/>
      <c r="Q74" s="2"/>
      <c r="R74" s="2"/>
      <c r="S74" s="2"/>
      <c r="T74" s="2"/>
    </row>
    <row r="75" spans="1:20" ht="12.75" customHeight="1" x14ac:dyDescent="0.2">
      <c r="A75" s="2"/>
      <c r="B75" s="2"/>
      <c r="C75" s="2"/>
      <c r="D75" s="2"/>
      <c r="E75" s="2"/>
      <c r="F75" s="2"/>
      <c r="G75" s="2"/>
      <c r="H75" s="2"/>
      <c r="I75" s="2"/>
      <c r="J75" s="2"/>
      <c r="K75" s="2"/>
      <c r="L75" s="2"/>
      <c r="M75" s="2"/>
      <c r="N75" s="2"/>
      <c r="O75" s="2"/>
      <c r="P75" s="2"/>
      <c r="Q75" s="2"/>
      <c r="R75" s="2"/>
      <c r="S75" s="2"/>
      <c r="T75" s="2"/>
    </row>
    <row r="76" spans="1:20" ht="12.75" customHeight="1" x14ac:dyDescent="0.2">
      <c r="A76" s="2"/>
      <c r="B76" s="2"/>
      <c r="C76" s="2"/>
      <c r="D76" s="2"/>
      <c r="E76" s="2"/>
      <c r="F76" s="2"/>
      <c r="G76" s="2"/>
      <c r="H76" s="2"/>
      <c r="I76" s="2"/>
      <c r="J76" s="2"/>
      <c r="K76" s="2"/>
      <c r="L76" s="2"/>
      <c r="M76" s="2"/>
      <c r="N76" s="2"/>
      <c r="O76" s="2"/>
      <c r="P76" s="2"/>
      <c r="Q76" s="2"/>
      <c r="R76" s="2"/>
      <c r="S76" s="2"/>
      <c r="T76" s="2"/>
    </row>
    <row r="77" spans="1:20" ht="12.75" customHeight="1" x14ac:dyDescent="0.2">
      <c r="A77" s="2"/>
      <c r="B77" s="2"/>
      <c r="C77" s="2"/>
      <c r="D77" s="2"/>
      <c r="E77" s="2"/>
      <c r="F77" s="2"/>
      <c r="G77" s="2"/>
      <c r="H77" s="2"/>
      <c r="I77" s="2"/>
      <c r="J77" s="2"/>
      <c r="K77" s="2"/>
      <c r="L77" s="2"/>
      <c r="M77" s="2"/>
      <c r="N77" s="2"/>
      <c r="O77" s="2"/>
      <c r="P77" s="2"/>
      <c r="Q77" s="2"/>
      <c r="R77" s="2"/>
      <c r="S77" s="2"/>
      <c r="T77" s="2"/>
    </row>
    <row r="78" spans="1:20" ht="12.75" customHeight="1" x14ac:dyDescent="0.2">
      <c r="A78" s="2"/>
      <c r="B78" s="2"/>
      <c r="C78" s="2"/>
      <c r="D78" s="2"/>
      <c r="E78" s="2"/>
      <c r="F78" s="2"/>
      <c r="G78" s="2"/>
      <c r="H78" s="2"/>
      <c r="I78" s="2"/>
      <c r="J78" s="2"/>
      <c r="K78" s="2"/>
      <c r="L78" s="2"/>
      <c r="M78" s="2"/>
      <c r="N78" s="2"/>
      <c r="O78" s="2"/>
      <c r="P78" s="2"/>
      <c r="Q78" s="2"/>
      <c r="R78" s="2"/>
      <c r="S78" s="2"/>
      <c r="T78" s="2"/>
    </row>
    <row r="79" spans="1:20" ht="12.75" customHeight="1" x14ac:dyDescent="0.2">
      <c r="A79" s="2"/>
      <c r="B79" s="2"/>
      <c r="C79" s="2"/>
      <c r="D79" s="2"/>
      <c r="E79" s="2"/>
      <c r="F79" s="2"/>
      <c r="G79" s="2"/>
      <c r="H79" s="2"/>
      <c r="I79" s="2"/>
      <c r="J79" s="2"/>
      <c r="K79" s="2"/>
      <c r="L79" s="2"/>
      <c r="M79" s="2"/>
      <c r="N79" s="2"/>
      <c r="O79" s="2"/>
      <c r="P79" s="2"/>
      <c r="Q79" s="2"/>
      <c r="R79" s="2"/>
      <c r="S79" s="2"/>
      <c r="T79" s="2"/>
    </row>
    <row r="80" spans="1:20" ht="12.75" customHeight="1" x14ac:dyDescent="0.2">
      <c r="A80" s="2"/>
      <c r="B80" s="2"/>
      <c r="C80" s="2"/>
      <c r="D80" s="2"/>
      <c r="E80" s="2"/>
      <c r="F80" s="2"/>
      <c r="G80" s="2"/>
      <c r="H80" s="2"/>
      <c r="I80" s="2"/>
      <c r="J80" s="2"/>
      <c r="K80" s="2"/>
      <c r="L80" s="2"/>
      <c r="M80" s="2"/>
      <c r="N80" s="2"/>
      <c r="O80" s="2"/>
      <c r="P80" s="2"/>
      <c r="Q80" s="2"/>
      <c r="R80" s="2"/>
      <c r="S80" s="2"/>
      <c r="T80" s="2"/>
    </row>
    <row r="81" spans="1:20" ht="12.75" customHeight="1" x14ac:dyDescent="0.2">
      <c r="A81" s="2"/>
      <c r="B81" s="2"/>
      <c r="C81" s="2"/>
      <c r="D81" s="2"/>
      <c r="E81" s="2"/>
      <c r="F81" s="2"/>
      <c r="G81" s="2"/>
      <c r="H81" s="2"/>
      <c r="I81" s="2"/>
      <c r="J81" s="2"/>
      <c r="K81" s="2"/>
      <c r="L81" s="2"/>
      <c r="M81" s="2"/>
      <c r="N81" s="2"/>
      <c r="O81" s="2"/>
      <c r="P81" s="2"/>
      <c r="Q81" s="2"/>
      <c r="R81" s="2"/>
      <c r="S81" s="2"/>
      <c r="T81" s="2"/>
    </row>
    <row r="82" spans="1:20" ht="12.75" customHeight="1" x14ac:dyDescent="0.2">
      <c r="A82" s="2"/>
      <c r="B82" s="2"/>
      <c r="C82" s="2"/>
      <c r="D82" s="2"/>
      <c r="E82" s="2"/>
      <c r="F82" s="2"/>
      <c r="G82" s="2"/>
      <c r="H82" s="2"/>
      <c r="I82" s="2"/>
      <c r="J82" s="2"/>
      <c r="K82" s="2"/>
      <c r="L82" s="2"/>
      <c r="M82" s="2"/>
      <c r="N82" s="2"/>
      <c r="O82" s="2"/>
      <c r="P82" s="2"/>
      <c r="Q82" s="2"/>
      <c r="R82" s="2"/>
      <c r="S82" s="2"/>
      <c r="T82" s="2"/>
    </row>
    <row r="83" spans="1:20" ht="12.75" customHeight="1" x14ac:dyDescent="0.2">
      <c r="A83" s="2"/>
      <c r="B83" s="2"/>
      <c r="C83" s="2"/>
      <c r="D83" s="2"/>
      <c r="E83" s="2"/>
      <c r="F83" s="2"/>
      <c r="G83" s="2"/>
      <c r="H83" s="2"/>
      <c r="I83" s="2"/>
      <c r="J83" s="2"/>
      <c r="K83" s="2"/>
      <c r="L83" s="2"/>
      <c r="M83" s="2"/>
      <c r="N83" s="2"/>
      <c r="O83" s="2"/>
      <c r="P83" s="2"/>
      <c r="Q83" s="2"/>
      <c r="R83" s="2"/>
      <c r="S83" s="2"/>
      <c r="T83" s="2"/>
    </row>
    <row r="84" spans="1:20" ht="12.75" customHeight="1" x14ac:dyDescent="0.2">
      <c r="A84" s="2"/>
      <c r="B84" s="2"/>
      <c r="C84" s="2"/>
      <c r="D84" s="2"/>
      <c r="E84" s="2"/>
      <c r="F84" s="2"/>
      <c r="G84" s="2"/>
      <c r="H84" s="2"/>
      <c r="I84" s="2"/>
      <c r="J84" s="2"/>
      <c r="K84" s="2"/>
      <c r="L84" s="2"/>
      <c r="M84" s="2"/>
      <c r="N84" s="2"/>
      <c r="O84" s="2"/>
      <c r="P84" s="2"/>
      <c r="Q84" s="2"/>
      <c r="R84" s="2"/>
      <c r="S84" s="2"/>
      <c r="T84" s="2"/>
    </row>
    <row r="85" spans="1:20" ht="12.75" customHeight="1" x14ac:dyDescent="0.2">
      <c r="A85" s="2"/>
      <c r="B85" s="2"/>
      <c r="C85" s="2"/>
      <c r="D85" s="2"/>
      <c r="E85" s="2"/>
      <c r="F85" s="2"/>
      <c r="G85" s="2"/>
      <c r="H85" s="2"/>
      <c r="I85" s="2"/>
      <c r="J85" s="2"/>
      <c r="K85" s="2"/>
      <c r="L85" s="2"/>
      <c r="M85" s="2"/>
      <c r="N85" s="2"/>
      <c r="O85" s="2"/>
      <c r="P85" s="2"/>
      <c r="Q85" s="2"/>
      <c r="R85" s="2"/>
      <c r="S85" s="2"/>
      <c r="T85" s="2"/>
    </row>
    <row r="86" spans="1:20" ht="12.75" customHeight="1" x14ac:dyDescent="0.2">
      <c r="A86" s="2"/>
      <c r="B86" s="2"/>
      <c r="C86" s="2"/>
      <c r="D86" s="2"/>
      <c r="E86" s="2"/>
      <c r="F86" s="2"/>
      <c r="G86" s="2"/>
      <c r="H86" s="2"/>
      <c r="I86" s="2"/>
      <c r="J86" s="2"/>
      <c r="K86" s="2"/>
      <c r="L86" s="2"/>
      <c r="M86" s="2"/>
      <c r="N86" s="2"/>
      <c r="O86" s="2"/>
      <c r="P86" s="2"/>
      <c r="Q86" s="2"/>
      <c r="R86" s="2"/>
      <c r="S86" s="2"/>
      <c r="T86" s="2"/>
    </row>
    <row r="87" spans="1:20" ht="12.75" customHeight="1" x14ac:dyDescent="0.2">
      <c r="A87" s="2"/>
      <c r="B87" s="2"/>
      <c r="C87" s="2"/>
      <c r="D87" s="2"/>
      <c r="E87" s="2"/>
      <c r="F87" s="2"/>
      <c r="G87" s="2"/>
      <c r="H87" s="2"/>
      <c r="I87" s="2"/>
      <c r="J87" s="2"/>
      <c r="K87" s="2"/>
      <c r="L87" s="2"/>
      <c r="M87" s="2"/>
      <c r="N87" s="2"/>
      <c r="O87" s="2"/>
      <c r="P87" s="2"/>
      <c r="Q87" s="2"/>
      <c r="R87" s="2"/>
      <c r="S87" s="2"/>
      <c r="T87" s="2"/>
    </row>
    <row r="88" spans="1:20" ht="12.75" customHeight="1" x14ac:dyDescent="0.2">
      <c r="A88" s="2"/>
      <c r="B88" s="2"/>
      <c r="C88" s="2"/>
      <c r="D88" s="2"/>
      <c r="E88" s="2"/>
      <c r="F88" s="2"/>
      <c r="G88" s="2"/>
      <c r="H88" s="2"/>
      <c r="I88" s="2"/>
      <c r="J88" s="2"/>
      <c r="K88" s="2"/>
      <c r="L88" s="2"/>
      <c r="M88" s="2"/>
      <c r="N88" s="2"/>
      <c r="O88" s="2"/>
      <c r="P88" s="2"/>
      <c r="Q88" s="2"/>
      <c r="R88" s="2"/>
      <c r="S88" s="2"/>
      <c r="T88" s="2"/>
    </row>
    <row r="89" spans="1:20" ht="12.75" customHeight="1" x14ac:dyDescent="0.2">
      <c r="A89" s="2"/>
      <c r="B89" s="2"/>
      <c r="C89" s="2"/>
      <c r="D89" s="2"/>
      <c r="E89" s="2"/>
      <c r="F89" s="2"/>
      <c r="G89" s="2"/>
      <c r="H89" s="2"/>
      <c r="I89" s="2"/>
      <c r="J89" s="2"/>
      <c r="K89" s="2"/>
      <c r="L89" s="2"/>
      <c r="M89" s="2"/>
      <c r="N89" s="2"/>
      <c r="O89" s="2"/>
      <c r="P89" s="2"/>
      <c r="Q89" s="2"/>
      <c r="R89" s="2"/>
      <c r="S89" s="2"/>
      <c r="T89" s="2"/>
    </row>
    <row r="90" spans="1:20" ht="12.75" customHeight="1" x14ac:dyDescent="0.2">
      <c r="A90" s="2"/>
      <c r="B90" s="2"/>
      <c r="C90" s="2"/>
      <c r="D90" s="2"/>
      <c r="E90" s="2"/>
      <c r="F90" s="2"/>
      <c r="G90" s="2"/>
      <c r="H90" s="2"/>
      <c r="I90" s="2"/>
      <c r="J90" s="2"/>
      <c r="K90" s="2"/>
      <c r="L90" s="2"/>
      <c r="M90" s="2"/>
      <c r="N90" s="2"/>
      <c r="O90" s="2"/>
      <c r="P90" s="2"/>
      <c r="Q90" s="2"/>
      <c r="R90" s="2"/>
      <c r="S90" s="2"/>
      <c r="T90" s="2"/>
    </row>
    <row r="91" spans="1:20" ht="12.75" customHeight="1" x14ac:dyDescent="0.2">
      <c r="A91" s="2"/>
      <c r="B91" s="2"/>
      <c r="C91" s="2"/>
      <c r="D91" s="2"/>
      <c r="E91" s="2"/>
      <c r="F91" s="2"/>
      <c r="G91" s="2"/>
      <c r="H91" s="2"/>
      <c r="I91" s="2"/>
      <c r="J91" s="2"/>
      <c r="K91" s="2"/>
      <c r="L91" s="2"/>
      <c r="M91" s="2"/>
      <c r="N91" s="2"/>
      <c r="O91" s="2"/>
      <c r="P91" s="2"/>
      <c r="Q91" s="2"/>
      <c r="R91" s="2"/>
      <c r="S91" s="2"/>
      <c r="T91" s="2"/>
    </row>
    <row r="92" spans="1:20" ht="12.75" customHeight="1" x14ac:dyDescent="0.2">
      <c r="A92" s="2"/>
      <c r="B92" s="2"/>
      <c r="C92" s="2"/>
      <c r="D92" s="2"/>
      <c r="E92" s="2"/>
      <c r="F92" s="2"/>
      <c r="G92" s="2"/>
      <c r="H92" s="2"/>
      <c r="I92" s="2"/>
      <c r="J92" s="2"/>
      <c r="K92" s="2"/>
      <c r="L92" s="2"/>
      <c r="M92" s="2"/>
      <c r="N92" s="2"/>
      <c r="O92" s="2"/>
      <c r="P92" s="2"/>
      <c r="Q92" s="2"/>
      <c r="R92" s="2"/>
      <c r="S92" s="2"/>
      <c r="T92" s="2"/>
    </row>
    <row r="93" spans="1:20" ht="12.75" customHeight="1" x14ac:dyDescent="0.2">
      <c r="A93" s="2"/>
      <c r="B93" s="2"/>
      <c r="C93" s="2"/>
      <c r="D93" s="2"/>
      <c r="E93" s="2"/>
      <c r="F93" s="2"/>
      <c r="G93" s="2"/>
      <c r="H93" s="2"/>
      <c r="I93" s="2"/>
      <c r="J93" s="2"/>
      <c r="K93" s="2"/>
      <c r="L93" s="2"/>
      <c r="M93" s="2"/>
      <c r="N93" s="2"/>
      <c r="O93" s="2"/>
      <c r="P93" s="2"/>
      <c r="Q93" s="2"/>
      <c r="R93" s="2"/>
      <c r="S93" s="2"/>
      <c r="T93" s="2"/>
    </row>
    <row r="94" spans="1:20" ht="12.75" customHeight="1" x14ac:dyDescent="0.2">
      <c r="A94" s="2"/>
      <c r="B94" s="2"/>
      <c r="C94" s="2"/>
      <c r="D94" s="2"/>
      <c r="E94" s="2"/>
      <c r="F94" s="2"/>
      <c r="G94" s="2"/>
      <c r="H94" s="2"/>
      <c r="I94" s="2"/>
      <c r="J94" s="2"/>
      <c r="K94" s="2"/>
      <c r="L94" s="2"/>
      <c r="M94" s="2"/>
      <c r="N94" s="2"/>
      <c r="O94" s="2"/>
      <c r="P94" s="2"/>
      <c r="Q94" s="2"/>
      <c r="R94" s="2"/>
      <c r="S94" s="2"/>
      <c r="T94" s="2"/>
    </row>
    <row r="95" spans="1:20" ht="12.75" customHeight="1" x14ac:dyDescent="0.2">
      <c r="A95" s="2"/>
      <c r="B95" s="2"/>
      <c r="C95" s="2"/>
      <c r="D95" s="2"/>
      <c r="E95" s="2"/>
      <c r="F95" s="2"/>
      <c r="G95" s="2"/>
      <c r="H95" s="2"/>
      <c r="I95" s="2"/>
      <c r="J95" s="2"/>
      <c r="K95" s="2"/>
      <c r="L95" s="2"/>
      <c r="M95" s="2"/>
      <c r="N95" s="2"/>
      <c r="O95" s="2"/>
      <c r="P95" s="2"/>
      <c r="Q95" s="2"/>
      <c r="R95" s="2"/>
      <c r="S95" s="2"/>
      <c r="T95" s="2"/>
    </row>
    <row r="96" spans="1:20" ht="12.75" customHeight="1" x14ac:dyDescent="0.2">
      <c r="A96" s="2"/>
      <c r="B96" s="2"/>
      <c r="C96" s="2"/>
      <c r="D96" s="2"/>
      <c r="E96" s="2"/>
      <c r="F96" s="2"/>
      <c r="G96" s="2"/>
      <c r="H96" s="2"/>
      <c r="I96" s="2"/>
      <c r="J96" s="2"/>
      <c r="K96" s="2"/>
      <c r="L96" s="2"/>
      <c r="M96" s="2"/>
      <c r="N96" s="2"/>
      <c r="O96" s="2"/>
      <c r="P96" s="2"/>
      <c r="Q96" s="2"/>
      <c r="R96" s="2"/>
      <c r="S96" s="2"/>
      <c r="T96" s="2"/>
    </row>
    <row r="97" spans="1:20" ht="12.75" customHeight="1" x14ac:dyDescent="0.2">
      <c r="A97" s="2"/>
      <c r="B97" s="2"/>
      <c r="C97" s="2"/>
      <c r="D97" s="2"/>
      <c r="E97" s="2"/>
      <c r="F97" s="2"/>
      <c r="G97" s="2"/>
      <c r="H97" s="2"/>
      <c r="I97" s="2"/>
      <c r="J97" s="2"/>
      <c r="K97" s="2"/>
      <c r="L97" s="2"/>
      <c r="M97" s="2"/>
      <c r="N97" s="2"/>
      <c r="O97" s="2"/>
      <c r="P97" s="2"/>
      <c r="Q97" s="2"/>
      <c r="R97" s="2"/>
      <c r="S97" s="2"/>
      <c r="T97" s="2"/>
    </row>
    <row r="98" spans="1:20" ht="12.75" customHeight="1" x14ac:dyDescent="0.2">
      <c r="A98" s="2"/>
      <c r="B98" s="2"/>
      <c r="C98" s="2"/>
      <c r="D98" s="2"/>
      <c r="E98" s="2"/>
      <c r="F98" s="2"/>
      <c r="G98" s="2"/>
      <c r="H98" s="2"/>
      <c r="I98" s="2"/>
      <c r="J98" s="2"/>
      <c r="K98" s="2"/>
      <c r="L98" s="2"/>
      <c r="M98" s="2"/>
      <c r="N98" s="2"/>
      <c r="O98" s="2"/>
      <c r="P98" s="2"/>
      <c r="Q98" s="2"/>
      <c r="R98" s="2"/>
      <c r="S98" s="2"/>
      <c r="T98" s="2"/>
    </row>
    <row r="99" spans="1:20" ht="12.75" customHeight="1" x14ac:dyDescent="0.2">
      <c r="A99" s="2"/>
      <c r="B99" s="2"/>
      <c r="C99" s="2"/>
      <c r="D99" s="2"/>
      <c r="E99" s="2"/>
      <c r="F99" s="2"/>
      <c r="G99" s="2"/>
      <c r="H99" s="2"/>
      <c r="I99" s="2"/>
      <c r="J99" s="2"/>
      <c r="K99" s="2"/>
      <c r="L99" s="2"/>
      <c r="M99" s="2"/>
      <c r="N99" s="2"/>
      <c r="O99" s="2"/>
      <c r="P99" s="2"/>
      <c r="Q99" s="2"/>
      <c r="R99" s="2"/>
      <c r="S99" s="2"/>
      <c r="T99" s="2"/>
    </row>
    <row r="100" spans="1:20" ht="12.75" customHeight="1" x14ac:dyDescent="0.2">
      <c r="A100" s="2"/>
      <c r="B100" s="2"/>
      <c r="C100" s="2"/>
      <c r="D100" s="2"/>
      <c r="E100" s="2"/>
      <c r="F100" s="2"/>
      <c r="G100" s="2"/>
      <c r="H100" s="2"/>
      <c r="I100" s="2"/>
      <c r="J100" s="2"/>
      <c r="K100" s="2"/>
      <c r="L100" s="2"/>
      <c r="M100" s="2"/>
      <c r="N100" s="2"/>
      <c r="O100" s="2"/>
      <c r="P100" s="2"/>
      <c r="Q100" s="2"/>
      <c r="R100" s="2"/>
      <c r="S100" s="2"/>
      <c r="T100" s="2"/>
    </row>
    <row r="101" spans="1:20" ht="12.75" customHeight="1" x14ac:dyDescent="0.2">
      <c r="A101" s="2"/>
      <c r="B101" s="2"/>
      <c r="C101" s="2"/>
      <c r="D101" s="2"/>
      <c r="E101" s="2"/>
      <c r="F101" s="2"/>
      <c r="G101" s="2"/>
      <c r="H101" s="2"/>
      <c r="I101" s="2"/>
      <c r="J101" s="2"/>
      <c r="K101" s="2"/>
      <c r="L101" s="2"/>
      <c r="M101" s="2"/>
      <c r="N101" s="2"/>
      <c r="O101" s="2"/>
      <c r="P101" s="2"/>
      <c r="Q101" s="2"/>
      <c r="R101" s="2"/>
      <c r="S101" s="2"/>
      <c r="T101" s="2"/>
    </row>
    <row r="102" spans="1:20" ht="12.75" customHeight="1" x14ac:dyDescent="0.2">
      <c r="A102" s="2"/>
      <c r="B102" s="2"/>
      <c r="C102" s="2"/>
      <c r="D102" s="2"/>
      <c r="E102" s="2"/>
      <c r="F102" s="2"/>
      <c r="G102" s="2"/>
      <c r="H102" s="2"/>
      <c r="I102" s="2"/>
      <c r="J102" s="2"/>
      <c r="K102" s="2"/>
      <c r="L102" s="2"/>
      <c r="M102" s="2"/>
      <c r="N102" s="2"/>
      <c r="O102" s="2"/>
      <c r="P102" s="2"/>
      <c r="Q102" s="2"/>
      <c r="R102" s="2"/>
      <c r="S102" s="2"/>
      <c r="T102" s="2"/>
    </row>
    <row r="103" spans="1:20" ht="12.75" customHeight="1" x14ac:dyDescent="0.2">
      <c r="A103" s="2"/>
      <c r="B103" s="2"/>
      <c r="C103" s="2"/>
      <c r="D103" s="2"/>
      <c r="E103" s="2"/>
      <c r="F103" s="2"/>
      <c r="G103" s="2"/>
      <c r="H103" s="2"/>
      <c r="I103" s="2"/>
      <c r="J103" s="2"/>
      <c r="K103" s="2"/>
      <c r="L103" s="2"/>
      <c r="M103" s="2"/>
      <c r="N103" s="2"/>
      <c r="O103" s="2"/>
      <c r="P103" s="2"/>
      <c r="Q103" s="2"/>
      <c r="R103" s="2"/>
      <c r="S103" s="2"/>
      <c r="T103" s="2"/>
    </row>
    <row r="104" spans="1:20" ht="12.75" customHeight="1" x14ac:dyDescent="0.2">
      <c r="A104" s="2"/>
      <c r="B104" s="2"/>
      <c r="C104" s="2"/>
      <c r="D104" s="2"/>
      <c r="E104" s="2"/>
      <c r="F104" s="2"/>
      <c r="G104" s="2"/>
      <c r="H104" s="2"/>
      <c r="I104" s="2"/>
      <c r="J104" s="2"/>
      <c r="K104" s="2"/>
      <c r="L104" s="2"/>
      <c r="M104" s="2"/>
      <c r="N104" s="2"/>
      <c r="O104" s="2"/>
      <c r="P104" s="2"/>
      <c r="Q104" s="2"/>
      <c r="R104" s="2"/>
      <c r="S104" s="2"/>
      <c r="T104" s="2"/>
    </row>
    <row r="105" spans="1:20" ht="12.75" customHeight="1" x14ac:dyDescent="0.2">
      <c r="A105" s="2"/>
      <c r="B105" s="2"/>
      <c r="C105" s="2"/>
      <c r="D105" s="2"/>
      <c r="E105" s="2"/>
      <c r="F105" s="2"/>
      <c r="G105" s="2"/>
      <c r="H105" s="2"/>
      <c r="I105" s="2"/>
      <c r="J105" s="2"/>
      <c r="K105" s="2"/>
      <c r="L105" s="2"/>
      <c r="M105" s="2"/>
      <c r="N105" s="2"/>
      <c r="O105" s="2"/>
      <c r="P105" s="2"/>
      <c r="Q105" s="2"/>
      <c r="R105" s="2"/>
      <c r="S105" s="2"/>
      <c r="T105" s="2"/>
    </row>
    <row r="106" spans="1:20" ht="12.75" customHeight="1" x14ac:dyDescent="0.2">
      <c r="A106" s="2"/>
      <c r="B106" s="2"/>
      <c r="C106" s="2"/>
      <c r="D106" s="2"/>
      <c r="E106" s="2"/>
      <c r="F106" s="2"/>
      <c r="G106" s="2"/>
      <c r="H106" s="2"/>
      <c r="I106" s="2"/>
      <c r="J106" s="2"/>
      <c r="K106" s="2"/>
      <c r="L106" s="2"/>
      <c r="M106" s="2"/>
      <c r="N106" s="2"/>
      <c r="O106" s="2"/>
      <c r="P106" s="2"/>
      <c r="Q106" s="2"/>
      <c r="R106" s="2"/>
      <c r="S106" s="2"/>
      <c r="T106" s="2"/>
    </row>
    <row r="107" spans="1:20" ht="12.75" customHeight="1" x14ac:dyDescent="0.2">
      <c r="A107" s="2"/>
      <c r="B107" s="2"/>
      <c r="C107" s="2"/>
      <c r="D107" s="2"/>
      <c r="E107" s="2"/>
      <c r="F107" s="2"/>
      <c r="G107" s="2"/>
      <c r="H107" s="2"/>
      <c r="I107" s="2"/>
      <c r="J107" s="2"/>
      <c r="K107" s="2"/>
      <c r="L107" s="2"/>
      <c r="M107" s="2"/>
      <c r="N107" s="2"/>
      <c r="O107" s="2"/>
      <c r="P107" s="2"/>
      <c r="Q107" s="2"/>
      <c r="R107" s="2"/>
      <c r="S107" s="2"/>
      <c r="T107" s="2"/>
    </row>
    <row r="108" spans="1:20" ht="12.75" customHeight="1" x14ac:dyDescent="0.2">
      <c r="A108" s="2"/>
      <c r="B108" s="2"/>
      <c r="C108" s="2"/>
      <c r="D108" s="2"/>
      <c r="E108" s="2"/>
      <c r="F108" s="2"/>
      <c r="G108" s="2"/>
      <c r="H108" s="2"/>
      <c r="I108" s="2"/>
      <c r="J108" s="2"/>
      <c r="K108" s="2"/>
      <c r="L108" s="2"/>
      <c r="M108" s="2"/>
      <c r="N108" s="2"/>
      <c r="O108" s="2"/>
      <c r="P108" s="2"/>
      <c r="Q108" s="2"/>
      <c r="R108" s="2"/>
      <c r="S108" s="2"/>
      <c r="T108" s="2"/>
    </row>
    <row r="109" spans="1:20" ht="12.75" customHeight="1" x14ac:dyDescent="0.2">
      <c r="A109" s="2"/>
      <c r="B109" s="2"/>
      <c r="C109" s="2"/>
      <c r="D109" s="2"/>
      <c r="E109" s="2"/>
      <c r="F109" s="2"/>
      <c r="G109" s="2"/>
      <c r="H109" s="2"/>
      <c r="I109" s="2"/>
      <c r="J109" s="2"/>
      <c r="K109" s="2"/>
      <c r="L109" s="2"/>
      <c r="M109" s="2"/>
      <c r="N109" s="2"/>
      <c r="O109" s="2"/>
      <c r="P109" s="2"/>
      <c r="Q109" s="2"/>
      <c r="R109" s="2"/>
      <c r="S109" s="2"/>
      <c r="T109" s="2"/>
    </row>
    <row r="110" spans="1:20" ht="12.75" customHeight="1" x14ac:dyDescent="0.2">
      <c r="A110" s="2"/>
      <c r="B110" s="2"/>
      <c r="C110" s="2"/>
      <c r="D110" s="2"/>
      <c r="E110" s="2"/>
      <c r="F110" s="2"/>
      <c r="G110" s="2"/>
      <c r="H110" s="2"/>
      <c r="I110" s="2"/>
      <c r="J110" s="2"/>
      <c r="K110" s="2"/>
      <c r="L110" s="2"/>
      <c r="M110" s="2"/>
      <c r="N110" s="2"/>
      <c r="O110" s="2"/>
      <c r="P110" s="2"/>
      <c r="Q110" s="2"/>
      <c r="R110" s="2"/>
      <c r="S110" s="2"/>
      <c r="T110" s="2"/>
    </row>
    <row r="111" spans="1:20" ht="12.75" customHeight="1" x14ac:dyDescent="0.2">
      <c r="A111" s="2"/>
      <c r="B111" s="2"/>
      <c r="C111" s="2"/>
      <c r="D111" s="2"/>
      <c r="E111" s="2"/>
      <c r="F111" s="2"/>
      <c r="G111" s="2"/>
      <c r="H111" s="2"/>
      <c r="I111" s="2"/>
      <c r="J111" s="2"/>
      <c r="K111" s="2"/>
      <c r="L111" s="2"/>
      <c r="M111" s="2"/>
      <c r="N111" s="2"/>
      <c r="O111" s="2"/>
      <c r="P111" s="2"/>
      <c r="Q111" s="2"/>
      <c r="R111" s="2"/>
      <c r="S111" s="2"/>
      <c r="T111" s="2"/>
    </row>
    <row r="112" spans="1:20" ht="12.75" customHeight="1" x14ac:dyDescent="0.2">
      <c r="A112" s="2"/>
      <c r="B112" s="2"/>
      <c r="C112" s="2"/>
      <c r="D112" s="2"/>
      <c r="E112" s="2"/>
      <c r="F112" s="2"/>
      <c r="G112" s="2"/>
      <c r="H112" s="2"/>
      <c r="I112" s="2"/>
      <c r="J112" s="2"/>
      <c r="K112" s="2"/>
      <c r="L112" s="2"/>
      <c r="M112" s="2"/>
      <c r="N112" s="2"/>
      <c r="O112" s="2"/>
      <c r="P112" s="2"/>
      <c r="Q112" s="2"/>
      <c r="R112" s="2"/>
      <c r="S112" s="2"/>
      <c r="T112" s="2"/>
    </row>
    <row r="113" spans="1:20" ht="12.75" customHeight="1" x14ac:dyDescent="0.2">
      <c r="A113" s="2"/>
      <c r="B113" s="2"/>
      <c r="C113" s="2"/>
      <c r="D113" s="2"/>
      <c r="E113" s="2"/>
      <c r="F113" s="2"/>
      <c r="G113" s="2"/>
      <c r="H113" s="2"/>
      <c r="I113" s="2"/>
      <c r="J113" s="2"/>
      <c r="K113" s="2"/>
      <c r="L113" s="2"/>
      <c r="M113" s="2"/>
      <c r="N113" s="2"/>
      <c r="O113" s="2"/>
      <c r="P113" s="2"/>
      <c r="Q113" s="2"/>
      <c r="R113" s="2"/>
      <c r="S113" s="2"/>
      <c r="T113" s="2"/>
    </row>
    <row r="114" spans="1:20" ht="12.75" customHeight="1" x14ac:dyDescent="0.2">
      <c r="A114" s="2"/>
      <c r="B114" s="2"/>
      <c r="C114" s="2"/>
      <c r="D114" s="2"/>
      <c r="E114" s="2"/>
      <c r="F114" s="2"/>
      <c r="G114" s="2"/>
      <c r="H114" s="2"/>
      <c r="I114" s="2"/>
      <c r="J114" s="2"/>
      <c r="K114" s="2"/>
      <c r="L114" s="2"/>
      <c r="M114" s="2"/>
      <c r="N114" s="2"/>
      <c r="O114" s="2"/>
      <c r="P114" s="2"/>
      <c r="Q114" s="2"/>
      <c r="R114" s="2"/>
      <c r="S114" s="2"/>
      <c r="T114" s="2"/>
    </row>
    <row r="115" spans="1:20" ht="12.75" customHeight="1" x14ac:dyDescent="0.2">
      <c r="A115" s="2"/>
      <c r="B115" s="2"/>
      <c r="C115" s="2"/>
      <c r="D115" s="2"/>
      <c r="E115" s="2"/>
      <c r="F115" s="2"/>
      <c r="G115" s="2"/>
      <c r="H115" s="2"/>
      <c r="I115" s="2"/>
      <c r="J115" s="2"/>
      <c r="K115" s="2"/>
      <c r="L115" s="2"/>
      <c r="M115" s="2"/>
      <c r="N115" s="2"/>
      <c r="O115" s="2"/>
      <c r="P115" s="2"/>
      <c r="Q115" s="2"/>
      <c r="R115" s="2"/>
      <c r="S115" s="2"/>
      <c r="T115" s="2"/>
    </row>
    <row r="116" spans="1:20" ht="12.75" customHeight="1" x14ac:dyDescent="0.2">
      <c r="A116" s="2"/>
      <c r="B116" s="2"/>
      <c r="C116" s="2"/>
      <c r="D116" s="2"/>
      <c r="E116" s="2"/>
      <c r="F116" s="2"/>
      <c r="G116" s="2"/>
      <c r="H116" s="2"/>
      <c r="I116" s="2"/>
      <c r="J116" s="2"/>
      <c r="K116" s="2"/>
      <c r="L116" s="2"/>
      <c r="M116" s="2"/>
      <c r="N116" s="2"/>
      <c r="O116" s="2"/>
      <c r="P116" s="2"/>
      <c r="Q116" s="2"/>
      <c r="R116" s="2"/>
      <c r="S116" s="2"/>
      <c r="T116" s="2"/>
    </row>
    <row r="117" spans="1:20" ht="12.75" customHeight="1" x14ac:dyDescent="0.2">
      <c r="A117" s="2"/>
      <c r="B117" s="2"/>
      <c r="C117" s="2"/>
      <c r="D117" s="2"/>
      <c r="E117" s="2"/>
      <c r="F117" s="2"/>
      <c r="G117" s="2"/>
      <c r="H117" s="2"/>
      <c r="I117" s="2"/>
      <c r="J117" s="2"/>
      <c r="K117" s="2"/>
      <c r="L117" s="2"/>
      <c r="M117" s="2"/>
      <c r="N117" s="2"/>
      <c r="O117" s="2"/>
      <c r="P117" s="2"/>
      <c r="Q117" s="2"/>
      <c r="R117" s="2"/>
      <c r="S117" s="2"/>
      <c r="T117" s="2"/>
    </row>
    <row r="118" spans="1:20" ht="12.75" customHeight="1" x14ac:dyDescent="0.2">
      <c r="A118" s="2"/>
      <c r="B118" s="2"/>
      <c r="C118" s="2"/>
      <c r="D118" s="2"/>
      <c r="E118" s="2"/>
      <c r="F118" s="2"/>
      <c r="G118" s="2"/>
      <c r="H118" s="2"/>
      <c r="I118" s="2"/>
      <c r="J118" s="2"/>
      <c r="K118" s="2"/>
      <c r="L118" s="2"/>
      <c r="M118" s="2"/>
      <c r="N118" s="2"/>
      <c r="O118" s="2"/>
      <c r="P118" s="2"/>
      <c r="Q118" s="2"/>
      <c r="R118" s="2"/>
      <c r="S118" s="2"/>
      <c r="T118" s="2"/>
    </row>
    <row r="119" spans="1:20" ht="12.75" customHeight="1" x14ac:dyDescent="0.2">
      <c r="A119" s="2"/>
      <c r="B119" s="2"/>
      <c r="C119" s="2"/>
      <c r="D119" s="2"/>
      <c r="E119" s="2"/>
      <c r="F119" s="2"/>
      <c r="G119" s="2"/>
      <c r="H119" s="2"/>
      <c r="I119" s="2"/>
      <c r="J119" s="2"/>
      <c r="K119" s="2"/>
      <c r="L119" s="2"/>
      <c r="M119" s="2"/>
      <c r="N119" s="2"/>
      <c r="O119" s="2"/>
      <c r="P119" s="2"/>
      <c r="Q119" s="2"/>
      <c r="R119" s="2"/>
      <c r="S119" s="2"/>
      <c r="T119" s="2"/>
    </row>
    <row r="120" spans="1:20" ht="12.75" customHeight="1" x14ac:dyDescent="0.2">
      <c r="A120" s="2"/>
      <c r="B120" s="2"/>
      <c r="C120" s="2"/>
      <c r="D120" s="2"/>
      <c r="E120" s="2"/>
      <c r="F120" s="2"/>
      <c r="G120" s="2"/>
      <c r="H120" s="2"/>
      <c r="I120" s="2"/>
      <c r="J120" s="2"/>
      <c r="K120" s="2"/>
      <c r="L120" s="2"/>
      <c r="M120" s="2"/>
      <c r="N120" s="2"/>
      <c r="O120" s="2"/>
      <c r="P120" s="2"/>
      <c r="Q120" s="2"/>
      <c r="R120" s="2"/>
      <c r="S120" s="2"/>
      <c r="T120" s="2"/>
    </row>
    <row r="121" spans="1:20" ht="12.75" customHeight="1" x14ac:dyDescent="0.2">
      <c r="A121" s="2"/>
      <c r="B121" s="2"/>
      <c r="C121" s="2"/>
      <c r="D121" s="2"/>
      <c r="E121" s="2"/>
      <c r="F121" s="2"/>
      <c r="G121" s="2"/>
      <c r="H121" s="2"/>
      <c r="I121" s="2"/>
      <c r="J121" s="2"/>
      <c r="K121" s="2"/>
      <c r="L121" s="2"/>
      <c r="M121" s="2"/>
      <c r="N121" s="2"/>
      <c r="O121" s="2"/>
      <c r="P121" s="2"/>
      <c r="Q121" s="2"/>
      <c r="R121" s="2"/>
      <c r="S121" s="2"/>
      <c r="T121" s="2"/>
    </row>
    <row r="122" spans="1:20" ht="12.75" customHeight="1" x14ac:dyDescent="0.2">
      <c r="A122" s="2"/>
      <c r="B122" s="2"/>
      <c r="C122" s="2"/>
      <c r="D122" s="2"/>
      <c r="E122" s="2"/>
      <c r="F122" s="2"/>
      <c r="G122" s="2"/>
      <c r="H122" s="2"/>
      <c r="I122" s="2"/>
      <c r="J122" s="2"/>
      <c r="K122" s="2"/>
      <c r="L122" s="2"/>
      <c r="M122" s="2"/>
      <c r="N122" s="2"/>
      <c r="O122" s="2"/>
      <c r="P122" s="2"/>
      <c r="Q122" s="2"/>
      <c r="R122" s="2"/>
      <c r="S122" s="2"/>
      <c r="T122" s="2"/>
    </row>
    <row r="123" spans="1:20" ht="12.75" customHeight="1" x14ac:dyDescent="0.2">
      <c r="A123" s="2"/>
      <c r="B123" s="2"/>
      <c r="C123" s="2"/>
      <c r="D123" s="2"/>
      <c r="E123" s="2"/>
      <c r="F123" s="2"/>
      <c r="G123" s="2"/>
      <c r="H123" s="2"/>
      <c r="I123" s="2"/>
      <c r="J123" s="2"/>
      <c r="K123" s="2"/>
      <c r="L123" s="2"/>
      <c r="M123" s="2"/>
      <c r="N123" s="2"/>
      <c r="O123" s="2"/>
      <c r="P123" s="2"/>
      <c r="Q123" s="2"/>
      <c r="R123" s="2"/>
      <c r="S123" s="2"/>
      <c r="T123" s="2"/>
    </row>
    <row r="124" spans="1:20" ht="12.75" customHeight="1" x14ac:dyDescent="0.2">
      <c r="A124" s="2"/>
      <c r="B124" s="2"/>
      <c r="C124" s="2"/>
      <c r="D124" s="2"/>
      <c r="E124" s="2"/>
      <c r="F124" s="2"/>
      <c r="G124" s="2"/>
      <c r="H124" s="2"/>
      <c r="I124" s="2"/>
      <c r="J124" s="2"/>
      <c r="K124" s="2"/>
      <c r="L124" s="2"/>
      <c r="M124" s="2"/>
      <c r="N124" s="2"/>
      <c r="O124" s="2"/>
      <c r="P124" s="2"/>
      <c r="Q124" s="2"/>
      <c r="R124" s="2"/>
      <c r="S124" s="2"/>
      <c r="T124" s="2"/>
    </row>
    <row r="125" spans="1:20" ht="12.75" customHeight="1" x14ac:dyDescent="0.2">
      <c r="A125" s="2"/>
      <c r="B125" s="2"/>
      <c r="C125" s="2"/>
      <c r="D125" s="2"/>
      <c r="E125" s="2"/>
      <c r="F125" s="2"/>
      <c r="G125" s="2"/>
      <c r="H125" s="2"/>
      <c r="I125" s="2"/>
      <c r="J125" s="2"/>
      <c r="K125" s="2"/>
      <c r="L125" s="2"/>
      <c r="M125" s="2"/>
      <c r="N125" s="2"/>
      <c r="O125" s="2"/>
      <c r="P125" s="2"/>
      <c r="Q125" s="2"/>
      <c r="R125" s="2"/>
      <c r="S125" s="2"/>
      <c r="T125" s="2"/>
    </row>
    <row r="126" spans="1:20" ht="12.75" customHeight="1" x14ac:dyDescent="0.2">
      <c r="A126" s="2"/>
      <c r="B126" s="2"/>
      <c r="C126" s="2"/>
      <c r="D126" s="2"/>
      <c r="E126" s="2"/>
      <c r="F126" s="2"/>
      <c r="G126" s="2"/>
      <c r="H126" s="2"/>
      <c r="I126" s="2"/>
      <c r="J126" s="2"/>
      <c r="K126" s="2"/>
      <c r="L126" s="2"/>
      <c r="M126" s="2"/>
      <c r="N126" s="2"/>
      <c r="O126" s="2"/>
      <c r="P126" s="2"/>
      <c r="Q126" s="2"/>
      <c r="R126" s="2"/>
      <c r="S126" s="2"/>
      <c r="T126" s="2"/>
    </row>
    <row r="127" spans="1:20" ht="12.75" customHeight="1" x14ac:dyDescent="0.2">
      <c r="A127" s="2"/>
      <c r="B127" s="2"/>
      <c r="C127" s="2"/>
      <c r="D127" s="2"/>
      <c r="E127" s="2"/>
      <c r="F127" s="2"/>
      <c r="G127" s="2"/>
      <c r="H127" s="2"/>
      <c r="I127" s="2"/>
      <c r="J127" s="2"/>
      <c r="K127" s="2"/>
      <c r="L127" s="2"/>
      <c r="M127" s="2"/>
      <c r="N127" s="2"/>
      <c r="O127" s="2"/>
      <c r="P127" s="2"/>
      <c r="Q127" s="2"/>
      <c r="R127" s="2"/>
      <c r="S127" s="2"/>
      <c r="T127" s="2"/>
    </row>
    <row r="128" spans="1:20" ht="12.75" customHeight="1" x14ac:dyDescent="0.2">
      <c r="A128" s="2"/>
      <c r="B128" s="2"/>
      <c r="C128" s="2"/>
      <c r="D128" s="2"/>
      <c r="E128" s="2"/>
      <c r="F128" s="2"/>
      <c r="G128" s="2"/>
      <c r="H128" s="2"/>
      <c r="I128" s="2"/>
      <c r="J128" s="2"/>
      <c r="K128" s="2"/>
      <c r="L128" s="2"/>
      <c r="M128" s="2"/>
      <c r="N128" s="2"/>
      <c r="O128" s="2"/>
      <c r="P128" s="2"/>
      <c r="Q128" s="2"/>
      <c r="R128" s="2"/>
      <c r="S128" s="2"/>
      <c r="T128" s="2"/>
    </row>
    <row r="129" spans="1:20" ht="12.75" customHeight="1" x14ac:dyDescent="0.2">
      <c r="A129" s="2"/>
      <c r="B129" s="2"/>
      <c r="C129" s="2"/>
      <c r="D129" s="2"/>
      <c r="E129" s="2"/>
      <c r="F129" s="2"/>
      <c r="G129" s="2"/>
      <c r="H129" s="2"/>
      <c r="I129" s="2"/>
      <c r="J129" s="2"/>
      <c r="K129" s="2"/>
      <c r="L129" s="2"/>
      <c r="M129" s="2"/>
      <c r="N129" s="2"/>
      <c r="O129" s="2"/>
      <c r="P129" s="2"/>
      <c r="Q129" s="2"/>
      <c r="R129" s="2"/>
      <c r="S129" s="2"/>
      <c r="T129" s="2"/>
    </row>
    <row r="130" spans="1:20" ht="12.75" customHeight="1" x14ac:dyDescent="0.2">
      <c r="A130" s="2"/>
      <c r="B130" s="2"/>
      <c r="C130" s="2"/>
      <c r="D130" s="2"/>
      <c r="E130" s="2"/>
      <c r="F130" s="2"/>
      <c r="G130" s="2"/>
      <c r="H130" s="2"/>
      <c r="I130" s="2"/>
      <c r="J130" s="2"/>
      <c r="K130" s="2"/>
      <c r="L130" s="2"/>
      <c r="M130" s="2"/>
      <c r="N130" s="2"/>
      <c r="O130" s="2"/>
      <c r="P130" s="2"/>
      <c r="Q130" s="2"/>
      <c r="R130" s="2"/>
      <c r="S130" s="2"/>
      <c r="T130" s="2"/>
    </row>
    <row r="131" spans="1:20" ht="12.75" customHeight="1" x14ac:dyDescent="0.2">
      <c r="A131" s="2"/>
      <c r="B131" s="2"/>
      <c r="C131" s="2"/>
      <c r="D131" s="2"/>
      <c r="E131" s="2"/>
      <c r="F131" s="2"/>
      <c r="G131" s="2"/>
      <c r="H131" s="2"/>
      <c r="I131" s="2"/>
      <c r="J131" s="2"/>
      <c r="K131" s="2"/>
      <c r="L131" s="2"/>
      <c r="M131" s="2"/>
      <c r="N131" s="2"/>
      <c r="O131" s="2"/>
      <c r="P131" s="2"/>
      <c r="Q131" s="2"/>
      <c r="R131" s="2"/>
      <c r="S131" s="2"/>
      <c r="T131" s="2"/>
    </row>
    <row r="132" spans="1:20" ht="12.75" customHeight="1" x14ac:dyDescent="0.2">
      <c r="A132" s="2"/>
      <c r="B132" s="2"/>
      <c r="C132" s="2"/>
      <c r="D132" s="2"/>
      <c r="E132" s="2"/>
      <c r="F132" s="2"/>
      <c r="G132" s="2"/>
      <c r="H132" s="2"/>
      <c r="I132" s="2"/>
      <c r="J132" s="2"/>
      <c r="K132" s="2"/>
      <c r="L132" s="2"/>
      <c r="M132" s="2"/>
      <c r="N132" s="2"/>
      <c r="O132" s="2"/>
      <c r="P132" s="2"/>
      <c r="Q132" s="2"/>
      <c r="R132" s="2"/>
      <c r="S132" s="2"/>
      <c r="T132" s="2"/>
    </row>
    <row r="133" spans="1:20" ht="12.75" customHeight="1" x14ac:dyDescent="0.2">
      <c r="A133" s="2"/>
      <c r="B133" s="2"/>
      <c r="C133" s="2"/>
      <c r="D133" s="2"/>
      <c r="E133" s="2"/>
      <c r="F133" s="2"/>
      <c r="G133" s="2"/>
      <c r="H133" s="2"/>
      <c r="I133" s="2"/>
      <c r="J133" s="2"/>
      <c r="K133" s="2"/>
      <c r="L133" s="2"/>
      <c r="M133" s="2"/>
      <c r="N133" s="2"/>
      <c r="O133" s="2"/>
      <c r="P133" s="2"/>
      <c r="Q133" s="2"/>
      <c r="R133" s="2"/>
      <c r="S133" s="2"/>
      <c r="T133" s="2"/>
    </row>
    <row r="134" spans="1:20" ht="12.75" customHeight="1" x14ac:dyDescent="0.2">
      <c r="A134" s="2"/>
      <c r="B134" s="2"/>
      <c r="C134" s="2"/>
      <c r="D134" s="2"/>
      <c r="E134" s="2"/>
      <c r="F134" s="2"/>
      <c r="G134" s="2"/>
      <c r="H134" s="2"/>
      <c r="I134" s="2"/>
      <c r="J134" s="2"/>
      <c r="K134" s="2"/>
      <c r="L134" s="2"/>
      <c r="M134" s="2"/>
      <c r="N134" s="2"/>
      <c r="O134" s="2"/>
      <c r="P134" s="2"/>
      <c r="Q134" s="2"/>
      <c r="R134" s="2"/>
      <c r="S134" s="2"/>
      <c r="T134" s="2"/>
    </row>
    <row r="135" spans="1:20" ht="12.75" customHeight="1" x14ac:dyDescent="0.2">
      <c r="A135" s="2"/>
      <c r="B135" s="2"/>
      <c r="C135" s="2"/>
      <c r="D135" s="2"/>
      <c r="E135" s="2"/>
      <c r="F135" s="2"/>
      <c r="G135" s="2"/>
      <c r="H135" s="2"/>
      <c r="I135" s="2"/>
      <c r="J135" s="2"/>
      <c r="K135" s="2"/>
      <c r="L135" s="2"/>
      <c r="M135" s="2"/>
      <c r="N135" s="2"/>
      <c r="O135" s="2"/>
      <c r="P135" s="2"/>
      <c r="Q135" s="2"/>
      <c r="R135" s="2"/>
      <c r="S135" s="2"/>
      <c r="T135" s="2"/>
    </row>
    <row r="136" spans="1:20" ht="12.75" customHeight="1" x14ac:dyDescent="0.2">
      <c r="A136" s="2"/>
      <c r="B136" s="2"/>
      <c r="C136" s="2"/>
      <c r="D136" s="2"/>
      <c r="E136" s="2"/>
      <c r="F136" s="2"/>
      <c r="G136" s="2"/>
      <c r="H136" s="2"/>
      <c r="I136" s="2"/>
      <c r="J136" s="2"/>
      <c r="K136" s="2"/>
      <c r="L136" s="2"/>
      <c r="M136" s="2"/>
      <c r="N136" s="2"/>
      <c r="O136" s="2"/>
      <c r="P136" s="2"/>
      <c r="Q136" s="2"/>
      <c r="R136" s="2"/>
      <c r="S136" s="2"/>
      <c r="T136" s="2"/>
    </row>
    <row r="137" spans="1:20" ht="12.75" customHeight="1" x14ac:dyDescent="0.2">
      <c r="A137" s="2"/>
      <c r="B137" s="2"/>
      <c r="C137" s="2"/>
      <c r="D137" s="2"/>
      <c r="E137" s="2"/>
      <c r="F137" s="2"/>
      <c r="G137" s="2"/>
      <c r="H137" s="2"/>
      <c r="I137" s="2"/>
      <c r="J137" s="2"/>
      <c r="K137" s="2"/>
      <c r="L137" s="2"/>
      <c r="M137" s="2"/>
      <c r="N137" s="2"/>
      <c r="O137" s="2"/>
      <c r="P137" s="2"/>
      <c r="Q137" s="2"/>
      <c r="R137" s="2"/>
      <c r="S137" s="2"/>
      <c r="T137" s="2"/>
    </row>
    <row r="138" spans="1:20" ht="12.75" customHeight="1" x14ac:dyDescent="0.2">
      <c r="A138" s="2"/>
      <c r="B138" s="2"/>
      <c r="C138" s="2"/>
      <c r="D138" s="2"/>
      <c r="E138" s="2"/>
      <c r="F138" s="2"/>
      <c r="G138" s="2"/>
      <c r="H138" s="2"/>
      <c r="I138" s="2"/>
      <c r="J138" s="2"/>
      <c r="K138" s="2"/>
      <c r="L138" s="2"/>
      <c r="M138" s="2"/>
      <c r="N138" s="2"/>
      <c r="O138" s="2"/>
      <c r="P138" s="2"/>
      <c r="Q138" s="2"/>
      <c r="R138" s="2"/>
      <c r="S138" s="2"/>
      <c r="T138" s="2"/>
    </row>
    <row r="139" spans="1:20" ht="12.75" customHeight="1" x14ac:dyDescent="0.2">
      <c r="A139" s="2"/>
      <c r="B139" s="2"/>
      <c r="C139" s="2"/>
      <c r="D139" s="2"/>
      <c r="E139" s="2"/>
      <c r="F139" s="2"/>
      <c r="G139" s="2"/>
      <c r="H139" s="2"/>
      <c r="I139" s="2"/>
      <c r="J139" s="2"/>
      <c r="K139" s="2"/>
      <c r="L139" s="2"/>
      <c r="M139" s="2"/>
      <c r="N139" s="2"/>
      <c r="O139" s="2"/>
      <c r="P139" s="2"/>
      <c r="Q139" s="2"/>
      <c r="R139" s="2"/>
      <c r="S139" s="2"/>
      <c r="T139" s="2"/>
    </row>
    <row r="140" spans="1:20" ht="12.75" customHeight="1" x14ac:dyDescent="0.2">
      <c r="A140" s="2"/>
      <c r="B140" s="2"/>
      <c r="C140" s="2"/>
      <c r="D140" s="2"/>
      <c r="E140" s="2"/>
      <c r="F140" s="2"/>
      <c r="G140" s="2"/>
      <c r="H140" s="2"/>
      <c r="I140" s="2"/>
      <c r="J140" s="2"/>
      <c r="K140" s="2"/>
      <c r="L140" s="2"/>
      <c r="M140" s="2"/>
      <c r="N140" s="2"/>
      <c r="O140" s="2"/>
      <c r="P140" s="2"/>
      <c r="Q140" s="2"/>
      <c r="R140" s="2"/>
      <c r="S140" s="2"/>
      <c r="T140" s="2"/>
    </row>
    <row r="141" spans="1:20" ht="12.75" customHeight="1" x14ac:dyDescent="0.2">
      <c r="A141" s="2"/>
      <c r="B141" s="2"/>
      <c r="C141" s="2"/>
      <c r="D141" s="2"/>
      <c r="E141" s="2"/>
      <c r="F141" s="2"/>
      <c r="G141" s="2"/>
      <c r="H141" s="2"/>
      <c r="I141" s="2"/>
      <c r="J141" s="2"/>
      <c r="K141" s="2"/>
      <c r="L141" s="2"/>
      <c r="M141" s="2"/>
      <c r="N141" s="2"/>
      <c r="O141" s="2"/>
      <c r="P141" s="2"/>
      <c r="Q141" s="2"/>
      <c r="R141" s="2"/>
      <c r="S141" s="2"/>
      <c r="T141" s="2"/>
    </row>
    <row r="142" spans="1:20" ht="12.75" customHeight="1" x14ac:dyDescent="0.2">
      <c r="A142" s="2"/>
      <c r="B142" s="2"/>
      <c r="C142" s="2"/>
      <c r="D142" s="2"/>
      <c r="E142" s="2"/>
      <c r="F142" s="2"/>
      <c r="G142" s="2"/>
      <c r="H142" s="2"/>
      <c r="I142" s="2"/>
      <c r="J142" s="2"/>
      <c r="K142" s="2"/>
      <c r="L142" s="2"/>
      <c r="M142" s="2"/>
      <c r="N142" s="2"/>
      <c r="O142" s="2"/>
      <c r="P142" s="2"/>
      <c r="Q142" s="2"/>
      <c r="R142" s="2"/>
      <c r="S142" s="2"/>
      <c r="T142" s="2"/>
    </row>
    <row r="143" spans="1:20" ht="12.75" customHeight="1" x14ac:dyDescent="0.2">
      <c r="A143" s="2"/>
      <c r="B143" s="2"/>
      <c r="C143" s="2"/>
      <c r="D143" s="2"/>
      <c r="E143" s="2"/>
      <c r="F143" s="2"/>
      <c r="G143" s="2"/>
      <c r="H143" s="2"/>
      <c r="I143" s="2"/>
      <c r="J143" s="2"/>
      <c r="K143" s="2"/>
      <c r="L143" s="2"/>
      <c r="M143" s="2"/>
      <c r="N143" s="2"/>
      <c r="O143" s="2"/>
      <c r="P143" s="2"/>
      <c r="Q143" s="2"/>
      <c r="R143" s="2"/>
      <c r="S143" s="2"/>
      <c r="T143" s="2"/>
    </row>
    <row r="144" spans="1:20" ht="12.75" customHeight="1" x14ac:dyDescent="0.2">
      <c r="A144" s="2"/>
      <c r="B144" s="2"/>
      <c r="C144" s="2"/>
      <c r="D144" s="2"/>
      <c r="E144" s="2"/>
      <c r="F144" s="2"/>
      <c r="G144" s="2"/>
      <c r="H144" s="2"/>
      <c r="I144" s="2"/>
      <c r="J144" s="2"/>
      <c r="K144" s="2"/>
      <c r="L144" s="2"/>
      <c r="M144" s="2"/>
      <c r="N144" s="2"/>
      <c r="O144" s="2"/>
      <c r="P144" s="2"/>
      <c r="Q144" s="2"/>
      <c r="R144" s="2"/>
      <c r="S144" s="2"/>
      <c r="T144" s="2"/>
    </row>
    <row r="145" spans="1:20" ht="12.75" customHeight="1" x14ac:dyDescent="0.2">
      <c r="A145" s="2"/>
      <c r="B145" s="2"/>
      <c r="C145" s="2"/>
      <c r="D145" s="2"/>
      <c r="E145" s="2"/>
      <c r="F145" s="2"/>
      <c r="G145" s="2"/>
      <c r="H145" s="2"/>
      <c r="I145" s="2"/>
      <c r="J145" s="2"/>
      <c r="K145" s="2"/>
      <c r="L145" s="2"/>
      <c r="M145" s="2"/>
      <c r="N145" s="2"/>
      <c r="O145" s="2"/>
      <c r="P145" s="2"/>
      <c r="Q145" s="2"/>
      <c r="R145" s="2"/>
      <c r="S145" s="2"/>
      <c r="T145" s="2"/>
    </row>
    <row r="146" spans="1:20" ht="12.75" customHeight="1" x14ac:dyDescent="0.2">
      <c r="A146" s="2"/>
      <c r="B146" s="2"/>
      <c r="C146" s="2"/>
      <c r="D146" s="2"/>
      <c r="E146" s="2"/>
      <c r="F146" s="2"/>
      <c r="G146" s="2"/>
      <c r="H146" s="2"/>
      <c r="I146" s="2"/>
      <c r="J146" s="2"/>
      <c r="K146" s="2"/>
      <c r="L146" s="2"/>
      <c r="M146" s="2"/>
      <c r="N146" s="2"/>
      <c r="O146" s="2"/>
      <c r="P146" s="2"/>
      <c r="Q146" s="2"/>
      <c r="R146" s="2"/>
      <c r="S146" s="2"/>
      <c r="T146" s="2"/>
    </row>
    <row r="147" spans="1:20" ht="12.75" customHeight="1" x14ac:dyDescent="0.2">
      <c r="A147" s="2"/>
      <c r="B147" s="2"/>
      <c r="C147" s="2"/>
      <c r="D147" s="2"/>
      <c r="E147" s="2"/>
      <c r="F147" s="2"/>
      <c r="G147" s="2"/>
      <c r="H147" s="2"/>
      <c r="I147" s="2"/>
      <c r="J147" s="2"/>
      <c r="K147" s="2"/>
      <c r="L147" s="2"/>
      <c r="M147" s="2"/>
      <c r="N147" s="2"/>
      <c r="O147" s="2"/>
      <c r="P147" s="2"/>
      <c r="Q147" s="2"/>
      <c r="R147" s="2"/>
      <c r="S147" s="2"/>
      <c r="T147" s="2"/>
    </row>
    <row r="148" spans="1:20" ht="12.75" customHeight="1" x14ac:dyDescent="0.2">
      <c r="A148" s="2"/>
      <c r="B148" s="2"/>
      <c r="C148" s="2"/>
      <c r="D148" s="2"/>
      <c r="E148" s="2"/>
      <c r="F148" s="2"/>
      <c r="G148" s="2"/>
      <c r="H148" s="2"/>
      <c r="I148" s="2"/>
      <c r="J148" s="2"/>
      <c r="K148" s="2"/>
      <c r="L148" s="2"/>
      <c r="M148" s="2"/>
      <c r="N148" s="2"/>
      <c r="O148" s="2"/>
      <c r="P148" s="2"/>
      <c r="Q148" s="2"/>
      <c r="R148" s="2"/>
      <c r="S148" s="2"/>
      <c r="T148" s="2"/>
    </row>
    <row r="149" spans="1:20" ht="12.75" customHeight="1" x14ac:dyDescent="0.2">
      <c r="A149" s="2"/>
      <c r="B149" s="2"/>
      <c r="C149" s="2"/>
      <c r="D149" s="2"/>
      <c r="E149" s="2"/>
      <c r="F149" s="2"/>
      <c r="G149" s="2"/>
      <c r="H149" s="2"/>
      <c r="I149" s="2"/>
      <c r="J149" s="2"/>
      <c r="K149" s="2"/>
      <c r="L149" s="2"/>
      <c r="M149" s="2"/>
      <c r="N149" s="2"/>
      <c r="O149" s="2"/>
      <c r="P149" s="2"/>
      <c r="Q149" s="2"/>
      <c r="R149" s="2"/>
      <c r="S149" s="2"/>
      <c r="T149" s="2"/>
    </row>
    <row r="150" spans="1:20" ht="12.75" customHeight="1" x14ac:dyDescent="0.2">
      <c r="A150" s="2"/>
      <c r="B150" s="2"/>
      <c r="C150" s="2"/>
      <c r="D150" s="2"/>
      <c r="E150" s="2"/>
      <c r="F150" s="2"/>
      <c r="G150" s="2"/>
      <c r="H150" s="2"/>
      <c r="I150" s="2"/>
      <c r="J150" s="2"/>
      <c r="K150" s="2"/>
      <c r="L150" s="2"/>
      <c r="M150" s="2"/>
      <c r="N150" s="2"/>
      <c r="O150" s="2"/>
      <c r="P150" s="2"/>
      <c r="Q150" s="2"/>
      <c r="R150" s="2"/>
      <c r="S150" s="2"/>
      <c r="T150" s="2"/>
    </row>
    <row r="151" spans="1:20" ht="12.75" customHeight="1" x14ac:dyDescent="0.2">
      <c r="A151" s="2"/>
      <c r="B151" s="2"/>
      <c r="C151" s="2"/>
      <c r="D151" s="2"/>
      <c r="E151" s="2"/>
      <c r="F151" s="2"/>
      <c r="G151" s="2"/>
      <c r="H151" s="2"/>
      <c r="I151" s="2"/>
      <c r="J151" s="2"/>
      <c r="K151" s="2"/>
      <c r="L151" s="2"/>
      <c r="M151" s="2"/>
      <c r="N151" s="2"/>
      <c r="O151" s="2"/>
      <c r="P151" s="2"/>
      <c r="Q151" s="2"/>
      <c r="R151" s="2"/>
      <c r="S151" s="2"/>
      <c r="T151" s="2"/>
    </row>
    <row r="152" spans="1:20" ht="12.75" customHeight="1" x14ac:dyDescent="0.2">
      <c r="A152" s="2"/>
      <c r="B152" s="2"/>
      <c r="C152" s="2"/>
      <c r="D152" s="2"/>
      <c r="E152" s="2"/>
      <c r="F152" s="2"/>
      <c r="G152" s="2"/>
      <c r="H152" s="2"/>
      <c r="I152" s="2"/>
      <c r="J152" s="2"/>
      <c r="K152" s="2"/>
      <c r="L152" s="2"/>
      <c r="M152" s="2"/>
      <c r="N152" s="2"/>
      <c r="O152" s="2"/>
      <c r="P152" s="2"/>
      <c r="Q152" s="2"/>
      <c r="R152" s="2"/>
      <c r="S152" s="2"/>
      <c r="T152" s="2"/>
    </row>
    <row r="153" spans="1:20" ht="12.75" customHeight="1" x14ac:dyDescent="0.2">
      <c r="A153" s="2"/>
      <c r="B153" s="2"/>
      <c r="C153" s="2"/>
      <c r="D153" s="2"/>
      <c r="E153" s="2"/>
      <c r="F153" s="2"/>
      <c r="G153" s="2"/>
      <c r="H153" s="2"/>
      <c r="I153" s="2"/>
      <c r="J153" s="2"/>
      <c r="K153" s="2"/>
      <c r="L153" s="2"/>
      <c r="M153" s="2"/>
      <c r="N153" s="2"/>
      <c r="O153" s="2"/>
      <c r="P153" s="2"/>
      <c r="Q153" s="2"/>
      <c r="R153" s="2"/>
      <c r="S153" s="2"/>
      <c r="T153" s="2"/>
    </row>
    <row r="154" spans="1:20" ht="12.75" customHeight="1" x14ac:dyDescent="0.2">
      <c r="A154" s="2"/>
      <c r="B154" s="2"/>
      <c r="C154" s="2"/>
      <c r="D154" s="2"/>
      <c r="E154" s="2"/>
      <c r="F154" s="2"/>
      <c r="G154" s="2"/>
      <c r="H154" s="2"/>
      <c r="I154" s="2"/>
      <c r="J154" s="2"/>
      <c r="K154" s="2"/>
      <c r="L154" s="2"/>
      <c r="M154" s="2"/>
      <c r="N154" s="2"/>
      <c r="O154" s="2"/>
      <c r="P154" s="2"/>
      <c r="Q154" s="2"/>
      <c r="R154" s="2"/>
      <c r="S154" s="2"/>
      <c r="T154" s="2"/>
    </row>
    <row r="155" spans="1:20" ht="12.75" customHeight="1" x14ac:dyDescent="0.2">
      <c r="A155" s="2"/>
      <c r="B155" s="2"/>
      <c r="C155" s="2"/>
      <c r="D155" s="2"/>
      <c r="E155" s="2"/>
      <c r="F155" s="2"/>
      <c r="G155" s="2"/>
      <c r="H155" s="2"/>
      <c r="I155" s="2"/>
      <c r="J155" s="2"/>
      <c r="K155" s="2"/>
      <c r="L155" s="2"/>
      <c r="M155" s="2"/>
      <c r="N155" s="2"/>
      <c r="O155" s="2"/>
      <c r="P155" s="2"/>
      <c r="Q155" s="2"/>
      <c r="R155" s="2"/>
      <c r="S155" s="2"/>
      <c r="T155" s="2"/>
    </row>
    <row r="156" spans="1:20" ht="12.75" customHeight="1" x14ac:dyDescent="0.2">
      <c r="A156" s="2"/>
      <c r="B156" s="2"/>
      <c r="C156" s="2"/>
      <c r="D156" s="2"/>
      <c r="E156" s="2"/>
      <c r="F156" s="2"/>
      <c r="G156" s="2"/>
      <c r="H156" s="2"/>
      <c r="I156" s="2"/>
      <c r="J156" s="2"/>
      <c r="K156" s="2"/>
      <c r="L156" s="2"/>
      <c r="M156" s="2"/>
      <c r="N156" s="2"/>
      <c r="O156" s="2"/>
      <c r="P156" s="2"/>
      <c r="Q156" s="2"/>
      <c r="R156" s="2"/>
      <c r="S156" s="2"/>
      <c r="T156" s="2"/>
    </row>
    <row r="157" spans="1:20" ht="12.75" customHeight="1" x14ac:dyDescent="0.2">
      <c r="A157" s="2"/>
      <c r="B157" s="2"/>
      <c r="C157" s="2"/>
      <c r="D157" s="2"/>
      <c r="E157" s="2"/>
      <c r="F157" s="2"/>
      <c r="G157" s="2"/>
      <c r="H157" s="2"/>
      <c r="I157" s="2"/>
      <c r="J157" s="2"/>
      <c r="K157" s="2"/>
      <c r="L157" s="2"/>
      <c r="M157" s="2"/>
      <c r="N157" s="2"/>
      <c r="O157" s="2"/>
      <c r="P157" s="2"/>
      <c r="Q157" s="2"/>
      <c r="R157" s="2"/>
      <c r="S157" s="2"/>
      <c r="T157" s="2"/>
    </row>
    <row r="158" spans="1:20" ht="12.75" customHeight="1" x14ac:dyDescent="0.2">
      <c r="A158" s="2"/>
      <c r="B158" s="2"/>
      <c r="C158" s="2"/>
      <c r="D158" s="2"/>
      <c r="E158" s="2"/>
      <c r="F158" s="2"/>
      <c r="G158" s="2"/>
      <c r="H158" s="2"/>
      <c r="I158" s="2"/>
      <c r="J158" s="2"/>
      <c r="K158" s="2"/>
      <c r="L158" s="2"/>
      <c r="M158" s="2"/>
      <c r="N158" s="2"/>
      <c r="O158" s="2"/>
      <c r="P158" s="2"/>
      <c r="Q158" s="2"/>
      <c r="R158" s="2"/>
      <c r="S158" s="2"/>
      <c r="T158" s="2"/>
    </row>
    <row r="159" spans="1:20" ht="12.75" customHeight="1" x14ac:dyDescent="0.2">
      <c r="A159" s="2"/>
      <c r="B159" s="2"/>
      <c r="C159" s="2"/>
      <c r="D159" s="2"/>
      <c r="E159" s="2"/>
      <c r="F159" s="2"/>
      <c r="G159" s="2"/>
      <c r="H159" s="2"/>
      <c r="I159" s="2"/>
      <c r="J159" s="2"/>
      <c r="K159" s="2"/>
      <c r="L159" s="2"/>
      <c r="M159" s="2"/>
      <c r="N159" s="2"/>
      <c r="O159" s="2"/>
      <c r="P159" s="2"/>
      <c r="Q159" s="2"/>
      <c r="R159" s="2"/>
      <c r="S159" s="2"/>
      <c r="T159" s="2"/>
    </row>
    <row r="160" spans="1:20" ht="12.75" customHeight="1" x14ac:dyDescent="0.2">
      <c r="A160" s="2"/>
      <c r="B160" s="2"/>
      <c r="C160" s="2"/>
      <c r="D160" s="2"/>
      <c r="E160" s="2"/>
      <c r="F160" s="2"/>
      <c r="G160" s="2"/>
      <c r="H160" s="2"/>
      <c r="I160" s="2"/>
      <c r="J160" s="2"/>
      <c r="K160" s="2"/>
      <c r="L160" s="2"/>
      <c r="M160" s="2"/>
      <c r="N160" s="2"/>
      <c r="O160" s="2"/>
      <c r="P160" s="2"/>
      <c r="Q160" s="2"/>
      <c r="R160" s="2"/>
      <c r="S160" s="2"/>
      <c r="T160" s="2"/>
    </row>
    <row r="161" spans="1:20" ht="12.75" customHeight="1" x14ac:dyDescent="0.2">
      <c r="A161" s="2"/>
      <c r="B161" s="2"/>
      <c r="C161" s="2"/>
      <c r="D161" s="2"/>
      <c r="E161" s="2"/>
      <c r="F161" s="2"/>
      <c r="G161" s="2"/>
      <c r="H161" s="2"/>
      <c r="I161" s="2"/>
      <c r="J161" s="2"/>
      <c r="K161" s="2"/>
      <c r="L161" s="2"/>
      <c r="M161" s="2"/>
      <c r="N161" s="2"/>
      <c r="O161" s="2"/>
      <c r="P161" s="2"/>
      <c r="Q161" s="2"/>
      <c r="R161" s="2"/>
      <c r="S161" s="2"/>
      <c r="T161" s="2"/>
    </row>
    <row r="162" spans="1:20" ht="12.75" customHeight="1" x14ac:dyDescent="0.2">
      <c r="A162" s="2"/>
      <c r="B162" s="2"/>
      <c r="C162" s="2"/>
      <c r="D162" s="2"/>
      <c r="E162" s="2"/>
      <c r="F162" s="2"/>
      <c r="G162" s="2"/>
      <c r="H162" s="2"/>
      <c r="I162" s="2"/>
      <c r="J162" s="2"/>
      <c r="K162" s="2"/>
      <c r="L162" s="2"/>
      <c r="M162" s="2"/>
      <c r="N162" s="2"/>
      <c r="O162" s="2"/>
      <c r="P162" s="2"/>
      <c r="Q162" s="2"/>
      <c r="R162" s="2"/>
      <c r="S162" s="2"/>
      <c r="T162" s="2"/>
    </row>
    <row r="163" spans="1:20" ht="12.75" customHeight="1" x14ac:dyDescent="0.2">
      <c r="A163" s="2"/>
      <c r="B163" s="2"/>
      <c r="C163" s="2"/>
      <c r="D163" s="2"/>
      <c r="E163" s="2"/>
      <c r="F163" s="2"/>
      <c r="G163" s="2"/>
      <c r="H163" s="2"/>
      <c r="I163" s="2"/>
      <c r="J163" s="2"/>
      <c r="K163" s="2"/>
      <c r="L163" s="2"/>
      <c r="M163" s="2"/>
      <c r="N163" s="2"/>
      <c r="O163" s="2"/>
      <c r="P163" s="2"/>
      <c r="Q163" s="2"/>
      <c r="R163" s="2"/>
      <c r="S163" s="2"/>
      <c r="T163" s="2"/>
    </row>
    <row r="164" spans="1:20" ht="12.75" customHeight="1" x14ac:dyDescent="0.2">
      <c r="A164" s="2"/>
      <c r="B164" s="2"/>
      <c r="C164" s="2"/>
      <c r="D164" s="2"/>
      <c r="E164" s="2"/>
      <c r="F164" s="2"/>
      <c r="G164" s="2"/>
      <c r="H164" s="2"/>
      <c r="I164" s="2"/>
      <c r="J164" s="2"/>
      <c r="K164" s="2"/>
      <c r="L164" s="2"/>
      <c r="M164" s="2"/>
      <c r="N164" s="2"/>
      <c r="O164" s="2"/>
      <c r="P164" s="2"/>
      <c r="Q164" s="2"/>
      <c r="R164" s="2"/>
      <c r="S164" s="2"/>
      <c r="T164" s="2"/>
    </row>
    <row r="165" spans="1:20" ht="12.75" customHeight="1" x14ac:dyDescent="0.2">
      <c r="A165" s="2"/>
      <c r="B165" s="2"/>
      <c r="C165" s="2"/>
      <c r="D165" s="2"/>
      <c r="E165" s="2"/>
      <c r="F165" s="2"/>
      <c r="G165" s="2"/>
      <c r="H165" s="2"/>
      <c r="I165" s="2"/>
      <c r="J165" s="2"/>
      <c r="K165" s="2"/>
      <c r="L165" s="2"/>
      <c r="M165" s="2"/>
      <c r="N165" s="2"/>
      <c r="O165" s="2"/>
      <c r="P165" s="2"/>
      <c r="Q165" s="2"/>
      <c r="R165" s="2"/>
      <c r="S165" s="2"/>
      <c r="T165" s="2"/>
    </row>
    <row r="166" spans="1:20" ht="12.75" customHeight="1" x14ac:dyDescent="0.2">
      <c r="A166" s="2"/>
      <c r="B166" s="2"/>
      <c r="C166" s="2"/>
      <c r="D166" s="2"/>
      <c r="E166" s="2"/>
      <c r="F166" s="2"/>
      <c r="G166" s="2"/>
      <c r="H166" s="2"/>
      <c r="I166" s="2"/>
      <c r="J166" s="2"/>
      <c r="K166" s="2"/>
      <c r="L166" s="2"/>
      <c r="M166" s="2"/>
      <c r="N166" s="2"/>
      <c r="O166" s="2"/>
      <c r="P166" s="2"/>
      <c r="Q166" s="2"/>
      <c r="R166" s="2"/>
      <c r="S166" s="2"/>
      <c r="T166" s="2"/>
    </row>
    <row r="167" spans="1:20" ht="12.75" customHeight="1" x14ac:dyDescent="0.2">
      <c r="A167" s="2"/>
      <c r="B167" s="2"/>
      <c r="C167" s="2"/>
      <c r="D167" s="2"/>
      <c r="E167" s="2"/>
      <c r="F167" s="2"/>
      <c r="G167" s="2"/>
      <c r="H167" s="2"/>
      <c r="I167" s="2"/>
      <c r="J167" s="2"/>
      <c r="K167" s="2"/>
      <c r="L167" s="2"/>
      <c r="M167" s="2"/>
      <c r="N167" s="2"/>
      <c r="O167" s="2"/>
      <c r="P167" s="2"/>
      <c r="Q167" s="2"/>
      <c r="R167" s="2"/>
      <c r="S167" s="2"/>
      <c r="T167" s="2"/>
    </row>
    <row r="168" spans="1:20" ht="12.75" customHeight="1" x14ac:dyDescent="0.2">
      <c r="A168" s="2"/>
      <c r="B168" s="2"/>
      <c r="C168" s="2"/>
      <c r="D168" s="2"/>
      <c r="E168" s="2"/>
      <c r="F168" s="2"/>
      <c r="G168" s="2"/>
      <c r="H168" s="2"/>
      <c r="I168" s="2"/>
      <c r="J168" s="2"/>
      <c r="K168" s="2"/>
      <c r="L168" s="2"/>
      <c r="M168" s="2"/>
      <c r="N168" s="2"/>
      <c r="O168" s="2"/>
      <c r="P168" s="2"/>
      <c r="Q168" s="2"/>
      <c r="R168" s="2"/>
      <c r="S168" s="2"/>
      <c r="T168" s="2"/>
    </row>
    <row r="169" spans="1:20" ht="12.75" customHeight="1" x14ac:dyDescent="0.2">
      <c r="A169" s="2"/>
      <c r="B169" s="2"/>
      <c r="C169" s="2"/>
      <c r="D169" s="2"/>
      <c r="E169" s="2"/>
      <c r="F169" s="2"/>
      <c r="G169" s="2"/>
      <c r="H169" s="2"/>
      <c r="I169" s="2"/>
      <c r="J169" s="2"/>
      <c r="K169" s="2"/>
      <c r="L169" s="2"/>
      <c r="M169" s="2"/>
      <c r="N169" s="2"/>
      <c r="O169" s="2"/>
      <c r="P169" s="2"/>
      <c r="Q169" s="2"/>
      <c r="R169" s="2"/>
      <c r="S169" s="2"/>
      <c r="T169" s="2"/>
    </row>
    <row r="170" spans="1:20" ht="12.75" customHeight="1" x14ac:dyDescent="0.2">
      <c r="A170" s="2"/>
      <c r="B170" s="2"/>
      <c r="C170" s="2"/>
      <c r="D170" s="2"/>
      <c r="E170" s="2"/>
      <c r="F170" s="2"/>
      <c r="G170" s="2"/>
      <c r="H170" s="2"/>
      <c r="I170" s="2"/>
      <c r="J170" s="2"/>
      <c r="K170" s="2"/>
      <c r="L170" s="2"/>
      <c r="M170" s="2"/>
      <c r="N170" s="2"/>
      <c r="O170" s="2"/>
      <c r="P170" s="2"/>
      <c r="Q170" s="2"/>
      <c r="R170" s="2"/>
      <c r="S170" s="2"/>
      <c r="T170" s="2"/>
    </row>
    <row r="171" spans="1:20" ht="12.75" customHeight="1" x14ac:dyDescent="0.2">
      <c r="A171" s="2"/>
      <c r="B171" s="2"/>
      <c r="C171" s="2"/>
      <c r="D171" s="2"/>
      <c r="E171" s="2"/>
      <c r="F171" s="2"/>
      <c r="G171" s="2"/>
      <c r="H171" s="2"/>
      <c r="I171" s="2"/>
      <c r="J171" s="2"/>
      <c r="K171" s="2"/>
      <c r="L171" s="2"/>
      <c r="M171" s="2"/>
      <c r="N171" s="2"/>
      <c r="O171" s="2"/>
      <c r="P171" s="2"/>
      <c r="Q171" s="2"/>
      <c r="R171" s="2"/>
      <c r="S171" s="2"/>
      <c r="T171" s="2"/>
    </row>
    <row r="172" spans="1:20" ht="12.75" customHeight="1" x14ac:dyDescent="0.2">
      <c r="A172" s="2"/>
      <c r="B172" s="2"/>
      <c r="C172" s="2"/>
      <c r="D172" s="2"/>
      <c r="E172" s="2"/>
      <c r="F172" s="2"/>
      <c r="G172" s="2"/>
      <c r="H172" s="2"/>
      <c r="I172" s="2"/>
      <c r="J172" s="2"/>
      <c r="K172" s="2"/>
      <c r="L172" s="2"/>
      <c r="M172" s="2"/>
      <c r="N172" s="2"/>
      <c r="O172" s="2"/>
      <c r="P172" s="2"/>
      <c r="Q172" s="2"/>
      <c r="R172" s="2"/>
      <c r="S172" s="2"/>
      <c r="T172" s="2"/>
    </row>
    <row r="173" spans="1:20" ht="12.75" customHeight="1" x14ac:dyDescent="0.2">
      <c r="A173" s="2"/>
      <c r="B173" s="2"/>
      <c r="C173" s="2"/>
      <c r="D173" s="2"/>
      <c r="E173" s="2"/>
      <c r="F173" s="2"/>
      <c r="G173" s="2"/>
      <c r="H173" s="2"/>
      <c r="I173" s="2"/>
      <c r="J173" s="2"/>
      <c r="K173" s="2"/>
      <c r="L173" s="2"/>
      <c r="M173" s="2"/>
      <c r="N173" s="2"/>
      <c r="O173" s="2"/>
      <c r="P173" s="2"/>
      <c r="Q173" s="2"/>
      <c r="R173" s="2"/>
      <c r="S173" s="2"/>
      <c r="T173" s="2"/>
    </row>
    <row r="174" spans="1:20" ht="12.75" customHeight="1" x14ac:dyDescent="0.2">
      <c r="A174" s="2"/>
      <c r="B174" s="2"/>
      <c r="C174" s="2"/>
      <c r="D174" s="2"/>
      <c r="E174" s="2"/>
      <c r="F174" s="2"/>
      <c r="G174" s="2"/>
      <c r="H174" s="2"/>
      <c r="I174" s="2"/>
      <c r="J174" s="2"/>
      <c r="K174" s="2"/>
      <c r="L174" s="2"/>
      <c r="M174" s="2"/>
      <c r="N174" s="2"/>
      <c r="O174" s="2"/>
      <c r="P174" s="2"/>
      <c r="Q174" s="2"/>
      <c r="R174" s="2"/>
      <c r="S174" s="2"/>
      <c r="T174" s="2"/>
    </row>
    <row r="175" spans="1:20" ht="12.75" customHeight="1" x14ac:dyDescent="0.2">
      <c r="A175" s="2"/>
      <c r="B175" s="2"/>
      <c r="C175" s="2"/>
      <c r="D175" s="2"/>
      <c r="E175" s="2"/>
      <c r="F175" s="2"/>
      <c r="G175" s="2"/>
      <c r="H175" s="2"/>
      <c r="I175" s="2"/>
      <c r="J175" s="2"/>
      <c r="K175" s="2"/>
      <c r="L175" s="2"/>
      <c r="M175" s="2"/>
      <c r="N175" s="2"/>
      <c r="O175" s="2"/>
      <c r="P175" s="2"/>
      <c r="Q175" s="2"/>
      <c r="R175" s="2"/>
      <c r="S175" s="2"/>
      <c r="T175" s="2"/>
    </row>
    <row r="176" spans="1:20" ht="12.75" customHeight="1" x14ac:dyDescent="0.2">
      <c r="A176" s="2"/>
      <c r="B176" s="2"/>
      <c r="C176" s="2"/>
      <c r="D176" s="2"/>
      <c r="E176" s="2"/>
      <c r="F176" s="2"/>
      <c r="G176" s="2"/>
      <c r="H176" s="2"/>
      <c r="I176" s="2"/>
      <c r="J176" s="2"/>
      <c r="K176" s="2"/>
      <c r="L176" s="2"/>
      <c r="M176" s="2"/>
      <c r="N176" s="2"/>
      <c r="O176" s="2"/>
      <c r="P176" s="2"/>
      <c r="Q176" s="2"/>
      <c r="R176" s="2"/>
      <c r="S176" s="2"/>
      <c r="T176" s="2"/>
    </row>
    <row r="177" spans="1:20" ht="12.75" customHeight="1" x14ac:dyDescent="0.2">
      <c r="A177" s="2"/>
      <c r="B177" s="2"/>
      <c r="C177" s="2"/>
      <c r="D177" s="2"/>
      <c r="E177" s="2"/>
      <c r="F177" s="2"/>
      <c r="G177" s="2"/>
      <c r="H177" s="2"/>
      <c r="I177" s="2"/>
      <c r="J177" s="2"/>
      <c r="K177" s="2"/>
      <c r="L177" s="2"/>
      <c r="M177" s="2"/>
      <c r="N177" s="2"/>
      <c r="O177" s="2"/>
      <c r="P177" s="2"/>
      <c r="Q177" s="2"/>
      <c r="R177" s="2"/>
      <c r="S177" s="2"/>
      <c r="T177" s="2"/>
    </row>
    <row r="178" spans="1:20" ht="12.75" customHeight="1" x14ac:dyDescent="0.2">
      <c r="A178" s="2"/>
      <c r="B178" s="2"/>
      <c r="C178" s="2"/>
      <c r="D178" s="2"/>
      <c r="E178" s="2"/>
      <c r="F178" s="2"/>
      <c r="G178" s="2"/>
      <c r="H178" s="2"/>
      <c r="I178" s="2"/>
      <c r="J178" s="2"/>
      <c r="K178" s="2"/>
      <c r="L178" s="2"/>
      <c r="M178" s="2"/>
      <c r="N178" s="2"/>
      <c r="O178" s="2"/>
      <c r="P178" s="2"/>
      <c r="Q178" s="2"/>
      <c r="R178" s="2"/>
      <c r="S178" s="2"/>
      <c r="T178" s="2"/>
    </row>
    <row r="179" spans="1:20" ht="12.75" customHeight="1" x14ac:dyDescent="0.2">
      <c r="A179" s="2"/>
      <c r="B179" s="2"/>
      <c r="C179" s="2"/>
      <c r="D179" s="2"/>
      <c r="E179" s="2"/>
      <c r="F179" s="2"/>
      <c r="G179" s="2"/>
      <c r="H179" s="2"/>
      <c r="I179" s="2"/>
      <c r="J179" s="2"/>
      <c r="K179" s="2"/>
      <c r="L179" s="2"/>
      <c r="M179" s="2"/>
      <c r="N179" s="2"/>
      <c r="O179" s="2"/>
      <c r="P179" s="2"/>
      <c r="Q179" s="2"/>
      <c r="R179" s="2"/>
      <c r="S179" s="2"/>
      <c r="T179" s="2"/>
    </row>
    <row r="180" spans="1:20" ht="12.75" customHeight="1" x14ac:dyDescent="0.2">
      <c r="A180" s="2"/>
      <c r="B180" s="2"/>
      <c r="C180" s="2"/>
      <c r="D180" s="2"/>
      <c r="E180" s="2"/>
      <c r="F180" s="2"/>
      <c r="G180" s="2"/>
      <c r="H180" s="2"/>
      <c r="I180" s="2"/>
      <c r="J180" s="2"/>
      <c r="K180" s="2"/>
      <c r="L180" s="2"/>
      <c r="M180" s="2"/>
      <c r="N180" s="2"/>
      <c r="O180" s="2"/>
      <c r="P180" s="2"/>
      <c r="Q180" s="2"/>
      <c r="R180" s="2"/>
      <c r="S180" s="2"/>
      <c r="T180" s="2"/>
    </row>
    <row r="181" spans="1:20" ht="12.75" customHeight="1" x14ac:dyDescent="0.2">
      <c r="A181" s="2"/>
      <c r="B181" s="2"/>
      <c r="C181" s="2"/>
      <c r="D181" s="2"/>
      <c r="E181" s="2"/>
      <c r="F181" s="2"/>
      <c r="G181" s="2"/>
      <c r="H181" s="2"/>
      <c r="I181" s="2"/>
      <c r="J181" s="2"/>
      <c r="K181" s="2"/>
      <c r="L181" s="2"/>
      <c r="M181" s="2"/>
      <c r="N181" s="2"/>
      <c r="O181" s="2"/>
      <c r="P181" s="2"/>
      <c r="Q181" s="2"/>
      <c r="R181" s="2"/>
      <c r="S181" s="2"/>
      <c r="T181" s="2"/>
    </row>
    <row r="182" spans="1:20" ht="12.75" customHeight="1" x14ac:dyDescent="0.2">
      <c r="A182" s="2"/>
      <c r="B182" s="2"/>
      <c r="C182" s="2"/>
      <c r="D182" s="2"/>
      <c r="E182" s="2"/>
      <c r="F182" s="2"/>
      <c r="G182" s="2"/>
      <c r="H182" s="2"/>
      <c r="I182" s="2"/>
      <c r="J182" s="2"/>
      <c r="K182" s="2"/>
      <c r="L182" s="2"/>
      <c r="M182" s="2"/>
      <c r="N182" s="2"/>
      <c r="O182" s="2"/>
      <c r="P182" s="2"/>
      <c r="Q182" s="2"/>
      <c r="R182" s="2"/>
      <c r="S182" s="2"/>
      <c r="T182" s="2"/>
    </row>
    <row r="183" spans="1:20" ht="12.75" customHeight="1" x14ac:dyDescent="0.2">
      <c r="A183" s="2"/>
      <c r="B183" s="2"/>
      <c r="C183" s="2"/>
      <c r="D183" s="2"/>
      <c r="E183" s="2"/>
      <c r="F183" s="2"/>
      <c r="G183" s="2"/>
      <c r="H183" s="2"/>
      <c r="I183" s="2"/>
      <c r="J183" s="2"/>
      <c r="K183" s="2"/>
      <c r="L183" s="2"/>
      <c r="M183" s="2"/>
      <c r="N183" s="2"/>
      <c r="O183" s="2"/>
      <c r="P183" s="2"/>
      <c r="Q183" s="2"/>
      <c r="R183" s="2"/>
      <c r="S183" s="2"/>
      <c r="T183" s="2"/>
    </row>
    <row r="184" spans="1:20" ht="12.75" customHeight="1" x14ac:dyDescent="0.2">
      <c r="A184" s="2"/>
      <c r="B184" s="2"/>
      <c r="C184" s="2"/>
      <c r="D184" s="2"/>
      <c r="E184" s="2"/>
      <c r="F184" s="2"/>
      <c r="G184" s="2"/>
      <c r="H184" s="2"/>
      <c r="I184" s="2"/>
      <c r="J184" s="2"/>
      <c r="K184" s="2"/>
      <c r="L184" s="2"/>
      <c r="M184" s="2"/>
      <c r="N184" s="2"/>
      <c r="O184" s="2"/>
      <c r="P184" s="2"/>
      <c r="Q184" s="2"/>
      <c r="R184" s="2"/>
      <c r="S184" s="2"/>
      <c r="T184" s="2"/>
    </row>
    <row r="185" spans="1:20" ht="12.75" customHeight="1" x14ac:dyDescent="0.2">
      <c r="A185" s="2"/>
      <c r="B185" s="2"/>
      <c r="C185" s="2"/>
      <c r="D185" s="2"/>
      <c r="E185" s="2"/>
      <c r="F185" s="2"/>
      <c r="G185" s="2"/>
      <c r="H185" s="2"/>
      <c r="I185" s="2"/>
      <c r="J185" s="2"/>
      <c r="K185" s="2"/>
      <c r="L185" s="2"/>
      <c r="M185" s="2"/>
      <c r="N185" s="2"/>
      <c r="O185" s="2"/>
      <c r="P185" s="2"/>
      <c r="Q185" s="2"/>
      <c r="R185" s="2"/>
      <c r="S185" s="2"/>
      <c r="T185" s="2"/>
    </row>
    <row r="186" spans="1:20" ht="12.75" customHeight="1" x14ac:dyDescent="0.2">
      <c r="A186" s="2"/>
      <c r="B186" s="2"/>
      <c r="C186" s="2"/>
      <c r="D186" s="2"/>
      <c r="E186" s="2"/>
      <c r="F186" s="2"/>
      <c r="G186" s="2"/>
      <c r="H186" s="2"/>
      <c r="I186" s="2"/>
      <c r="J186" s="2"/>
      <c r="K186" s="2"/>
      <c r="L186" s="2"/>
      <c r="M186" s="2"/>
      <c r="N186" s="2"/>
      <c r="O186" s="2"/>
      <c r="P186" s="2"/>
      <c r="Q186" s="2"/>
      <c r="R186" s="2"/>
      <c r="S186" s="2"/>
      <c r="T186" s="2"/>
    </row>
    <row r="187" spans="1:20" ht="12.75" customHeight="1" x14ac:dyDescent="0.2">
      <c r="A187" s="2"/>
      <c r="B187" s="2"/>
      <c r="C187" s="2"/>
      <c r="D187" s="2"/>
      <c r="E187" s="2"/>
      <c r="F187" s="2"/>
      <c r="G187" s="2"/>
      <c r="H187" s="2"/>
      <c r="I187" s="2"/>
      <c r="J187" s="2"/>
      <c r="K187" s="2"/>
      <c r="L187" s="2"/>
      <c r="M187" s="2"/>
      <c r="N187" s="2"/>
      <c r="O187" s="2"/>
      <c r="P187" s="2"/>
      <c r="Q187" s="2"/>
      <c r="R187" s="2"/>
      <c r="S187" s="2"/>
      <c r="T187" s="2"/>
    </row>
    <row r="188" spans="1:20" ht="12.75" customHeight="1" x14ac:dyDescent="0.2">
      <c r="A188" s="2"/>
      <c r="B188" s="2"/>
      <c r="C188" s="2"/>
      <c r="D188" s="2"/>
      <c r="E188" s="2"/>
      <c r="F188" s="2"/>
      <c r="G188" s="2"/>
      <c r="H188" s="2"/>
      <c r="I188" s="2"/>
      <c r="J188" s="2"/>
      <c r="K188" s="2"/>
      <c r="L188" s="2"/>
      <c r="M188" s="2"/>
      <c r="N188" s="2"/>
      <c r="O188" s="2"/>
      <c r="P188" s="2"/>
      <c r="Q188" s="2"/>
      <c r="R188" s="2"/>
      <c r="S188" s="2"/>
      <c r="T188" s="2"/>
    </row>
    <row r="189" spans="1:20" ht="12.75" customHeight="1" x14ac:dyDescent="0.2">
      <c r="A189" s="2"/>
      <c r="B189" s="2"/>
      <c r="C189" s="2"/>
      <c r="D189" s="2"/>
      <c r="E189" s="2"/>
      <c r="F189" s="2"/>
      <c r="G189" s="2"/>
      <c r="H189" s="2"/>
      <c r="I189" s="2"/>
      <c r="J189" s="2"/>
      <c r="K189" s="2"/>
      <c r="L189" s="2"/>
      <c r="M189" s="2"/>
      <c r="N189" s="2"/>
      <c r="O189" s="2"/>
      <c r="P189" s="2"/>
      <c r="Q189" s="2"/>
      <c r="R189" s="2"/>
      <c r="S189" s="2"/>
      <c r="T189" s="2"/>
    </row>
    <row r="190" spans="1:20" ht="12.75" customHeight="1" x14ac:dyDescent="0.2">
      <c r="A190" s="2"/>
      <c r="B190" s="2"/>
      <c r="C190" s="2"/>
      <c r="D190" s="2"/>
      <c r="E190" s="2"/>
      <c r="F190" s="2"/>
      <c r="G190" s="2"/>
      <c r="H190" s="2"/>
      <c r="I190" s="2"/>
      <c r="J190" s="2"/>
      <c r="K190" s="2"/>
      <c r="L190" s="2"/>
      <c r="M190" s="2"/>
      <c r="N190" s="2"/>
      <c r="O190" s="2"/>
      <c r="P190" s="2"/>
      <c r="Q190" s="2"/>
      <c r="R190" s="2"/>
      <c r="S190" s="2"/>
      <c r="T190" s="2"/>
    </row>
    <row r="191" spans="1:20" ht="12.75" customHeight="1" x14ac:dyDescent="0.2">
      <c r="A191" s="2"/>
      <c r="B191" s="2"/>
      <c r="C191" s="2"/>
      <c r="D191" s="2"/>
      <c r="E191" s="2"/>
      <c r="F191" s="2"/>
      <c r="G191" s="2"/>
      <c r="H191" s="2"/>
      <c r="I191" s="2"/>
      <c r="J191" s="2"/>
      <c r="K191" s="2"/>
      <c r="L191" s="2"/>
      <c r="M191" s="2"/>
      <c r="N191" s="2"/>
      <c r="O191" s="2"/>
      <c r="P191" s="2"/>
      <c r="Q191" s="2"/>
      <c r="R191" s="2"/>
      <c r="S191" s="2"/>
      <c r="T191" s="2"/>
    </row>
    <row r="192" spans="1:20" ht="12.75" customHeight="1" x14ac:dyDescent="0.2">
      <c r="A192" s="2"/>
      <c r="B192" s="2"/>
      <c r="C192" s="2"/>
      <c r="D192" s="2"/>
      <c r="E192" s="2"/>
      <c r="F192" s="2"/>
      <c r="G192" s="2"/>
      <c r="H192" s="2"/>
      <c r="I192" s="2"/>
      <c r="J192" s="2"/>
      <c r="K192" s="2"/>
      <c r="L192" s="2"/>
      <c r="M192" s="2"/>
      <c r="N192" s="2"/>
      <c r="O192" s="2"/>
      <c r="P192" s="2"/>
      <c r="Q192" s="2"/>
      <c r="R192" s="2"/>
      <c r="S192" s="2"/>
      <c r="T192" s="2"/>
    </row>
    <row r="193" spans="1:20" ht="12.75" customHeight="1" x14ac:dyDescent="0.2">
      <c r="A193" s="2"/>
      <c r="B193" s="2"/>
      <c r="C193" s="2"/>
      <c r="D193" s="2"/>
      <c r="E193" s="2"/>
      <c r="F193" s="2"/>
      <c r="G193" s="2"/>
      <c r="H193" s="2"/>
      <c r="I193" s="2"/>
      <c r="J193" s="2"/>
      <c r="K193" s="2"/>
      <c r="L193" s="2"/>
      <c r="M193" s="2"/>
      <c r="N193" s="2"/>
      <c r="O193" s="2"/>
      <c r="P193" s="2"/>
      <c r="Q193" s="2"/>
      <c r="R193" s="2"/>
      <c r="S193" s="2"/>
      <c r="T193" s="2"/>
    </row>
    <row r="194" spans="1:20" ht="12.75" customHeight="1" x14ac:dyDescent="0.2">
      <c r="A194" s="2"/>
      <c r="B194" s="2"/>
      <c r="C194" s="2"/>
      <c r="D194" s="2"/>
      <c r="E194" s="2"/>
      <c r="F194" s="2"/>
      <c r="G194" s="2"/>
      <c r="H194" s="2"/>
      <c r="I194" s="2"/>
      <c r="J194" s="2"/>
      <c r="K194" s="2"/>
      <c r="L194" s="2"/>
      <c r="M194" s="2"/>
      <c r="N194" s="2"/>
      <c r="O194" s="2"/>
      <c r="P194" s="2"/>
      <c r="Q194" s="2"/>
      <c r="R194" s="2"/>
      <c r="S194" s="2"/>
      <c r="T194" s="2"/>
    </row>
    <row r="195" spans="1:20" ht="12.75" customHeight="1" x14ac:dyDescent="0.2">
      <c r="A195" s="2"/>
      <c r="B195" s="2"/>
      <c r="C195" s="2"/>
      <c r="D195" s="2"/>
      <c r="E195" s="2"/>
      <c r="F195" s="2"/>
      <c r="G195" s="2"/>
      <c r="H195" s="2"/>
      <c r="I195" s="2"/>
      <c r="J195" s="2"/>
      <c r="K195" s="2"/>
      <c r="L195" s="2"/>
      <c r="M195" s="2"/>
      <c r="N195" s="2"/>
      <c r="O195" s="2"/>
      <c r="P195" s="2"/>
      <c r="Q195" s="2"/>
      <c r="R195" s="2"/>
      <c r="S195" s="2"/>
      <c r="T195" s="2"/>
    </row>
    <row r="196" spans="1:20" ht="12.75" customHeight="1" x14ac:dyDescent="0.2">
      <c r="A196" s="2"/>
      <c r="B196" s="2"/>
      <c r="C196" s="2"/>
      <c r="D196" s="2"/>
      <c r="E196" s="2"/>
      <c r="F196" s="2"/>
      <c r="G196" s="2"/>
      <c r="H196" s="2"/>
      <c r="I196" s="2"/>
      <c r="J196" s="2"/>
      <c r="K196" s="2"/>
      <c r="L196" s="2"/>
      <c r="M196" s="2"/>
      <c r="N196" s="2"/>
      <c r="O196" s="2"/>
      <c r="P196" s="2"/>
      <c r="Q196" s="2"/>
      <c r="R196" s="2"/>
      <c r="S196" s="2"/>
      <c r="T196" s="2"/>
    </row>
    <row r="197" spans="1:20" ht="12.75" customHeight="1" x14ac:dyDescent="0.2">
      <c r="A197" s="2"/>
      <c r="B197" s="2"/>
      <c r="C197" s="2"/>
      <c r="D197" s="2"/>
      <c r="E197" s="2"/>
      <c r="F197" s="2"/>
      <c r="G197" s="2"/>
      <c r="H197" s="2"/>
      <c r="I197" s="2"/>
      <c r="J197" s="2"/>
      <c r="K197" s="2"/>
      <c r="L197" s="2"/>
      <c r="M197" s="2"/>
      <c r="N197" s="2"/>
      <c r="O197" s="2"/>
      <c r="P197" s="2"/>
      <c r="Q197" s="2"/>
      <c r="R197" s="2"/>
      <c r="S197" s="2"/>
      <c r="T197" s="2"/>
    </row>
    <row r="198" spans="1:20" ht="12.75" customHeight="1" x14ac:dyDescent="0.2">
      <c r="A198" s="2"/>
      <c r="B198" s="2"/>
      <c r="C198" s="2"/>
      <c r="D198" s="2"/>
      <c r="E198" s="2"/>
      <c r="F198" s="2"/>
      <c r="G198" s="2"/>
      <c r="H198" s="2"/>
      <c r="I198" s="2"/>
      <c r="J198" s="2"/>
      <c r="K198" s="2"/>
      <c r="L198" s="2"/>
      <c r="M198" s="2"/>
      <c r="N198" s="2"/>
      <c r="O198" s="2"/>
      <c r="P198" s="2"/>
      <c r="Q198" s="2"/>
      <c r="R198" s="2"/>
      <c r="S198" s="2"/>
      <c r="T198" s="2"/>
    </row>
    <row r="199" spans="1:20" ht="12.75" customHeight="1" x14ac:dyDescent="0.2">
      <c r="A199" s="2"/>
      <c r="B199" s="2"/>
      <c r="C199" s="2"/>
      <c r="D199" s="2"/>
      <c r="E199" s="2"/>
      <c r="F199" s="2"/>
      <c r="G199" s="2"/>
      <c r="H199" s="2"/>
      <c r="I199" s="2"/>
      <c r="J199" s="2"/>
      <c r="K199" s="2"/>
      <c r="L199" s="2"/>
      <c r="M199" s="2"/>
      <c r="N199" s="2"/>
      <c r="O199" s="2"/>
      <c r="P199" s="2"/>
      <c r="Q199" s="2"/>
      <c r="R199" s="2"/>
      <c r="S199" s="2"/>
      <c r="T199" s="2"/>
    </row>
    <row r="200" spans="1:20" ht="12.75" customHeight="1" x14ac:dyDescent="0.2">
      <c r="A200" s="2"/>
      <c r="B200" s="2"/>
      <c r="C200" s="2"/>
      <c r="D200" s="2"/>
      <c r="E200" s="2"/>
      <c r="F200" s="2"/>
      <c r="G200" s="2"/>
      <c r="H200" s="2"/>
      <c r="I200" s="2"/>
      <c r="J200" s="2"/>
      <c r="K200" s="2"/>
      <c r="L200" s="2"/>
      <c r="M200" s="2"/>
      <c r="N200" s="2"/>
      <c r="O200" s="2"/>
      <c r="P200" s="2"/>
      <c r="Q200" s="2"/>
      <c r="R200" s="2"/>
      <c r="S200" s="2"/>
      <c r="T200" s="2"/>
    </row>
    <row r="201" spans="1:20" ht="12.75" customHeight="1" x14ac:dyDescent="0.2">
      <c r="A201" s="2"/>
      <c r="B201" s="2"/>
      <c r="C201" s="2"/>
      <c r="D201" s="2"/>
      <c r="E201" s="2"/>
      <c r="F201" s="2"/>
      <c r="G201" s="2"/>
      <c r="H201" s="2"/>
      <c r="I201" s="2"/>
      <c r="J201" s="2"/>
      <c r="K201" s="2"/>
      <c r="L201" s="2"/>
      <c r="M201" s="2"/>
      <c r="N201" s="2"/>
      <c r="O201" s="2"/>
      <c r="P201" s="2"/>
      <c r="Q201" s="2"/>
      <c r="R201" s="2"/>
      <c r="S201" s="2"/>
      <c r="T201" s="2"/>
    </row>
    <row r="202" spans="1:20" ht="12.75" customHeight="1" x14ac:dyDescent="0.2">
      <c r="A202" s="2"/>
      <c r="B202" s="2"/>
      <c r="C202" s="2"/>
      <c r="D202" s="2"/>
      <c r="E202" s="2"/>
      <c r="F202" s="2"/>
      <c r="G202" s="2"/>
      <c r="H202" s="2"/>
      <c r="I202" s="2"/>
      <c r="J202" s="2"/>
      <c r="K202" s="2"/>
      <c r="L202" s="2"/>
      <c r="M202" s="2"/>
      <c r="N202" s="2"/>
      <c r="O202" s="2"/>
      <c r="P202" s="2"/>
      <c r="Q202" s="2"/>
      <c r="R202" s="2"/>
      <c r="S202" s="2"/>
      <c r="T202" s="2"/>
    </row>
    <row r="203" spans="1:20" ht="12.75" customHeight="1" x14ac:dyDescent="0.2">
      <c r="A203" s="2"/>
      <c r="B203" s="2"/>
      <c r="C203" s="2"/>
      <c r="D203" s="2"/>
      <c r="E203" s="2"/>
      <c r="F203" s="2"/>
      <c r="G203" s="2"/>
      <c r="H203" s="2"/>
      <c r="I203" s="2"/>
      <c r="J203" s="2"/>
      <c r="K203" s="2"/>
      <c r="L203" s="2"/>
      <c r="M203" s="2"/>
      <c r="N203" s="2"/>
      <c r="O203" s="2"/>
      <c r="P203" s="2"/>
      <c r="Q203" s="2"/>
      <c r="R203" s="2"/>
      <c r="S203" s="2"/>
      <c r="T203" s="2"/>
    </row>
    <row r="204" spans="1:20" ht="12.75" customHeight="1" x14ac:dyDescent="0.2">
      <c r="A204" s="2"/>
      <c r="B204" s="2"/>
      <c r="C204" s="2"/>
      <c r="D204" s="2"/>
      <c r="E204" s="2"/>
      <c r="F204" s="2"/>
      <c r="G204" s="2"/>
      <c r="H204" s="2"/>
      <c r="I204" s="2"/>
      <c r="J204" s="2"/>
      <c r="K204" s="2"/>
      <c r="L204" s="2"/>
      <c r="M204" s="2"/>
      <c r="N204" s="2"/>
      <c r="O204" s="2"/>
      <c r="P204" s="2"/>
      <c r="Q204" s="2"/>
      <c r="R204" s="2"/>
      <c r="S204" s="2"/>
      <c r="T204" s="2"/>
    </row>
    <row r="205" spans="1:20" ht="12.75" customHeight="1" x14ac:dyDescent="0.2">
      <c r="A205" s="2"/>
      <c r="B205" s="2"/>
      <c r="C205" s="2"/>
      <c r="D205" s="2"/>
      <c r="E205" s="2"/>
      <c r="F205" s="2"/>
      <c r="G205" s="2"/>
      <c r="H205" s="2"/>
      <c r="I205" s="2"/>
      <c r="J205" s="2"/>
      <c r="K205" s="2"/>
      <c r="L205" s="2"/>
      <c r="M205" s="2"/>
      <c r="N205" s="2"/>
      <c r="O205" s="2"/>
      <c r="P205" s="2"/>
      <c r="Q205" s="2"/>
      <c r="R205" s="2"/>
      <c r="S205" s="2"/>
      <c r="T205" s="2"/>
    </row>
    <row r="206" spans="1:20" ht="12.75" customHeight="1" x14ac:dyDescent="0.2">
      <c r="A206" s="2"/>
      <c r="B206" s="2"/>
      <c r="C206" s="2"/>
      <c r="D206" s="2"/>
      <c r="E206" s="2"/>
      <c r="F206" s="2"/>
      <c r="G206" s="2"/>
      <c r="H206" s="2"/>
      <c r="I206" s="2"/>
      <c r="J206" s="2"/>
      <c r="K206" s="2"/>
      <c r="L206" s="2"/>
      <c r="M206" s="2"/>
      <c r="N206" s="2"/>
      <c r="O206" s="2"/>
      <c r="P206" s="2"/>
      <c r="Q206" s="2"/>
      <c r="R206" s="2"/>
      <c r="S206" s="2"/>
      <c r="T206" s="2"/>
    </row>
    <row r="207" spans="1:20" ht="12.75" customHeight="1" x14ac:dyDescent="0.2">
      <c r="A207" s="2"/>
      <c r="B207" s="2"/>
      <c r="C207" s="2"/>
      <c r="D207" s="2"/>
      <c r="E207" s="2"/>
      <c r="F207" s="2"/>
      <c r="G207" s="2"/>
      <c r="H207" s="2"/>
      <c r="I207" s="2"/>
      <c r="J207" s="2"/>
      <c r="K207" s="2"/>
      <c r="L207" s="2"/>
      <c r="M207" s="2"/>
      <c r="N207" s="2"/>
      <c r="O207" s="2"/>
      <c r="P207" s="2"/>
      <c r="Q207" s="2"/>
      <c r="R207" s="2"/>
      <c r="S207" s="2"/>
      <c r="T207" s="2"/>
    </row>
    <row r="208" spans="1:20" ht="12.75" customHeight="1" x14ac:dyDescent="0.2">
      <c r="A208" s="2"/>
      <c r="B208" s="2"/>
      <c r="C208" s="2"/>
      <c r="D208" s="2"/>
      <c r="E208" s="2"/>
      <c r="F208" s="2"/>
      <c r="G208" s="2"/>
      <c r="H208" s="2"/>
      <c r="I208" s="2"/>
      <c r="J208" s="2"/>
      <c r="K208" s="2"/>
      <c r="L208" s="2"/>
      <c r="M208" s="2"/>
      <c r="N208" s="2"/>
      <c r="O208" s="2"/>
      <c r="P208" s="2"/>
      <c r="Q208" s="2"/>
      <c r="R208" s="2"/>
      <c r="S208" s="2"/>
      <c r="T208" s="2"/>
    </row>
    <row r="209" spans="1:20" ht="12.75" customHeight="1" x14ac:dyDescent="0.2">
      <c r="A209" s="2"/>
      <c r="B209" s="2"/>
      <c r="C209" s="2"/>
      <c r="D209" s="2"/>
      <c r="E209" s="2"/>
      <c r="F209" s="2"/>
      <c r="G209" s="2"/>
      <c r="H209" s="2"/>
      <c r="I209" s="2"/>
      <c r="J209" s="2"/>
      <c r="K209" s="2"/>
      <c r="L209" s="2"/>
      <c r="M209" s="2"/>
      <c r="N209" s="2"/>
      <c r="O209" s="2"/>
      <c r="P209" s="2"/>
      <c r="Q209" s="2"/>
      <c r="R209" s="2"/>
      <c r="S209" s="2"/>
      <c r="T209" s="2"/>
    </row>
    <row r="210" spans="1:20" ht="12.75" customHeight="1" x14ac:dyDescent="0.2">
      <c r="A210" s="2"/>
      <c r="B210" s="2"/>
      <c r="C210" s="2"/>
      <c r="D210" s="2"/>
      <c r="E210" s="2"/>
      <c r="F210" s="2"/>
      <c r="G210" s="2"/>
      <c r="H210" s="2"/>
      <c r="I210" s="2"/>
      <c r="J210" s="2"/>
      <c r="K210" s="2"/>
      <c r="L210" s="2"/>
      <c r="M210" s="2"/>
      <c r="N210" s="2"/>
      <c r="O210" s="2"/>
      <c r="P210" s="2"/>
      <c r="Q210" s="2"/>
      <c r="R210" s="2"/>
      <c r="S210" s="2"/>
      <c r="T210" s="2"/>
    </row>
    <row r="211" spans="1:20" ht="12.75" customHeight="1" x14ac:dyDescent="0.2">
      <c r="A211" s="2"/>
      <c r="B211" s="2"/>
      <c r="C211" s="2"/>
      <c r="D211" s="2"/>
      <c r="E211" s="2"/>
      <c r="F211" s="2"/>
      <c r="G211" s="2"/>
      <c r="H211" s="2"/>
      <c r="I211" s="2"/>
      <c r="J211" s="2"/>
      <c r="K211" s="2"/>
      <c r="L211" s="2"/>
      <c r="M211" s="2"/>
      <c r="N211" s="2"/>
      <c r="O211" s="2"/>
      <c r="P211" s="2"/>
      <c r="Q211" s="2"/>
      <c r="R211" s="2"/>
      <c r="S211" s="2"/>
      <c r="T211" s="2"/>
    </row>
    <row r="212" spans="1:20" ht="12.75" customHeight="1" x14ac:dyDescent="0.2">
      <c r="A212" s="2"/>
      <c r="B212" s="2"/>
      <c r="C212" s="2"/>
      <c r="D212" s="2"/>
      <c r="E212" s="2"/>
      <c r="F212" s="2"/>
      <c r="G212" s="2"/>
      <c r="H212" s="2"/>
      <c r="I212" s="2"/>
      <c r="J212" s="2"/>
      <c r="K212" s="2"/>
      <c r="L212" s="2"/>
      <c r="M212" s="2"/>
      <c r="N212" s="2"/>
      <c r="O212" s="2"/>
      <c r="P212" s="2"/>
      <c r="Q212" s="2"/>
      <c r="R212" s="2"/>
      <c r="S212" s="2"/>
      <c r="T212" s="2"/>
    </row>
    <row r="213" spans="1:20" ht="12.75" customHeight="1" x14ac:dyDescent="0.2">
      <c r="A213" s="2"/>
      <c r="B213" s="2"/>
      <c r="C213" s="2"/>
      <c r="D213" s="2"/>
      <c r="E213" s="2"/>
      <c r="F213" s="2"/>
      <c r="G213" s="2"/>
      <c r="H213" s="2"/>
      <c r="I213" s="2"/>
      <c r="J213" s="2"/>
      <c r="K213" s="2"/>
      <c r="L213" s="2"/>
      <c r="M213" s="2"/>
      <c r="N213" s="2"/>
      <c r="O213" s="2"/>
      <c r="P213" s="2"/>
      <c r="Q213" s="2"/>
      <c r="R213" s="2"/>
      <c r="S213" s="2"/>
      <c r="T213" s="2"/>
    </row>
    <row r="214" spans="1:20" ht="12.75" customHeight="1" x14ac:dyDescent="0.2">
      <c r="A214" s="2"/>
      <c r="B214" s="2"/>
      <c r="C214" s="2"/>
      <c r="D214" s="2"/>
      <c r="E214" s="2"/>
      <c r="F214" s="2"/>
      <c r="G214" s="2"/>
      <c r="H214" s="2"/>
      <c r="I214" s="2"/>
      <c r="J214" s="2"/>
      <c r="K214" s="2"/>
      <c r="L214" s="2"/>
      <c r="M214" s="2"/>
      <c r="N214" s="2"/>
      <c r="O214" s="2"/>
      <c r="P214" s="2"/>
      <c r="Q214" s="2"/>
      <c r="R214" s="2"/>
      <c r="S214" s="2"/>
      <c r="T214" s="2"/>
    </row>
    <row r="215" spans="1:20" ht="12.75" customHeight="1" x14ac:dyDescent="0.2">
      <c r="A215" s="2"/>
      <c r="B215" s="2"/>
      <c r="C215" s="2"/>
      <c r="D215" s="2"/>
      <c r="E215" s="2"/>
      <c r="F215" s="2"/>
      <c r="G215" s="2"/>
      <c r="H215" s="2"/>
      <c r="I215" s="2"/>
      <c r="J215" s="2"/>
      <c r="K215" s="2"/>
      <c r="L215" s="2"/>
      <c r="M215" s="2"/>
      <c r="N215" s="2"/>
      <c r="O215" s="2"/>
      <c r="P215" s="2"/>
      <c r="Q215" s="2"/>
      <c r="R215" s="2"/>
      <c r="S215" s="2"/>
      <c r="T215" s="2"/>
    </row>
    <row r="216" spans="1:20" ht="12.75" customHeight="1" x14ac:dyDescent="0.2">
      <c r="A216" s="2"/>
      <c r="B216" s="2"/>
      <c r="C216" s="2"/>
      <c r="D216" s="2"/>
      <c r="E216" s="2"/>
      <c r="F216" s="2"/>
      <c r="G216" s="2"/>
      <c r="H216" s="2"/>
      <c r="I216" s="2"/>
      <c r="J216" s="2"/>
      <c r="K216" s="2"/>
      <c r="L216" s="2"/>
      <c r="M216" s="2"/>
      <c r="N216" s="2"/>
      <c r="O216" s="2"/>
      <c r="P216" s="2"/>
      <c r="Q216" s="2"/>
      <c r="R216" s="2"/>
      <c r="S216" s="2"/>
      <c r="T216" s="2"/>
    </row>
    <row r="217" spans="1:20" ht="12.75" customHeight="1" x14ac:dyDescent="0.2">
      <c r="A217" s="2"/>
      <c r="B217" s="2"/>
      <c r="C217" s="2"/>
      <c r="D217" s="2"/>
      <c r="E217" s="2"/>
      <c r="F217" s="2"/>
      <c r="G217" s="2"/>
      <c r="H217" s="2"/>
      <c r="I217" s="2"/>
      <c r="J217" s="2"/>
      <c r="K217" s="2"/>
      <c r="L217" s="2"/>
      <c r="M217" s="2"/>
      <c r="N217" s="2"/>
      <c r="O217" s="2"/>
      <c r="P217" s="2"/>
      <c r="Q217" s="2"/>
      <c r="R217" s="2"/>
      <c r="S217" s="2"/>
      <c r="T217" s="2"/>
    </row>
    <row r="218" spans="1:20" ht="12.75" customHeight="1" x14ac:dyDescent="0.2">
      <c r="A218" s="2"/>
      <c r="B218" s="2"/>
      <c r="C218" s="2"/>
      <c r="D218" s="2"/>
      <c r="E218" s="2"/>
      <c r="F218" s="2"/>
      <c r="G218" s="2"/>
      <c r="H218" s="2"/>
      <c r="I218" s="2"/>
      <c r="J218" s="2"/>
      <c r="K218" s="2"/>
      <c r="L218" s="2"/>
      <c r="M218" s="2"/>
      <c r="N218" s="2"/>
      <c r="O218" s="2"/>
      <c r="P218" s="2"/>
      <c r="Q218" s="2"/>
      <c r="R218" s="2"/>
      <c r="S218" s="2"/>
      <c r="T218" s="2"/>
    </row>
    <row r="219" spans="1:20" ht="12.75" customHeight="1" x14ac:dyDescent="0.2">
      <c r="A219" s="2"/>
      <c r="B219" s="2"/>
      <c r="C219" s="2"/>
      <c r="D219" s="2"/>
      <c r="E219" s="2"/>
      <c r="F219" s="2"/>
      <c r="G219" s="2"/>
      <c r="H219" s="2"/>
      <c r="I219" s="2"/>
      <c r="J219" s="2"/>
      <c r="K219" s="2"/>
      <c r="L219" s="2"/>
      <c r="M219" s="2"/>
      <c r="N219" s="2"/>
      <c r="O219" s="2"/>
      <c r="P219" s="2"/>
      <c r="Q219" s="2"/>
      <c r="R219" s="2"/>
      <c r="S219" s="2"/>
      <c r="T219" s="2"/>
    </row>
    <row r="220" spans="1:20" ht="12.75" customHeight="1" x14ac:dyDescent="0.2">
      <c r="A220" s="2"/>
      <c r="B220" s="2"/>
      <c r="C220" s="2"/>
      <c r="D220" s="2"/>
      <c r="E220" s="2"/>
      <c r="F220" s="2"/>
      <c r="G220" s="2"/>
      <c r="H220" s="2"/>
      <c r="I220" s="2"/>
      <c r="J220" s="2"/>
      <c r="K220" s="2"/>
      <c r="L220" s="2"/>
      <c r="M220" s="2"/>
      <c r="N220" s="2"/>
      <c r="O220" s="2"/>
      <c r="P220" s="2"/>
      <c r="Q220" s="2"/>
      <c r="R220" s="2"/>
      <c r="S220" s="2"/>
      <c r="T220" s="2"/>
    </row>
    <row r="221" spans="1:20" ht="12.75" customHeight="1" x14ac:dyDescent="0.2">
      <c r="A221" s="2"/>
      <c r="B221" s="2"/>
      <c r="C221" s="2"/>
      <c r="D221" s="2"/>
      <c r="E221" s="2"/>
      <c r="F221" s="2"/>
      <c r="G221" s="2"/>
      <c r="H221" s="2"/>
      <c r="I221" s="2"/>
      <c r="J221" s="2"/>
      <c r="K221" s="2"/>
      <c r="L221" s="2"/>
      <c r="M221" s="2"/>
      <c r="N221" s="2"/>
      <c r="O221" s="2"/>
      <c r="P221" s="2"/>
      <c r="Q221" s="2"/>
      <c r="R221" s="2"/>
      <c r="S221" s="2"/>
      <c r="T221" s="2"/>
    </row>
    <row r="222" spans="1:20" ht="12.75" customHeight="1" x14ac:dyDescent="0.2">
      <c r="A222" s="2"/>
      <c r="B222" s="2"/>
      <c r="C222" s="2"/>
      <c r="D222" s="2"/>
      <c r="E222" s="2"/>
      <c r="F222" s="2"/>
      <c r="G222" s="2"/>
      <c r="H222" s="2"/>
      <c r="I222" s="2"/>
      <c r="J222" s="2"/>
      <c r="K222" s="2"/>
      <c r="L222" s="2"/>
      <c r="M222" s="2"/>
      <c r="N222" s="2"/>
      <c r="O222" s="2"/>
      <c r="P222" s="2"/>
      <c r="Q222" s="2"/>
      <c r="R222" s="2"/>
      <c r="S222" s="2"/>
      <c r="T222" s="2"/>
    </row>
    <row r="223" spans="1:20" ht="12.75" customHeight="1" x14ac:dyDescent="0.2">
      <c r="A223" s="2"/>
      <c r="B223" s="2"/>
      <c r="C223" s="2"/>
      <c r="D223" s="2"/>
      <c r="E223" s="2"/>
      <c r="F223" s="2"/>
      <c r="G223" s="2"/>
      <c r="H223" s="2"/>
      <c r="I223" s="2"/>
      <c r="J223" s="2"/>
      <c r="K223" s="2"/>
      <c r="L223" s="2"/>
      <c r="M223" s="2"/>
      <c r="N223" s="2"/>
      <c r="O223" s="2"/>
      <c r="P223" s="2"/>
      <c r="Q223" s="2"/>
      <c r="R223" s="2"/>
      <c r="S223" s="2"/>
      <c r="T223" s="2"/>
    </row>
    <row r="224" spans="1:20" ht="12.75" customHeight="1" x14ac:dyDescent="0.2">
      <c r="A224" s="2"/>
      <c r="B224" s="2"/>
      <c r="C224" s="2"/>
      <c r="D224" s="2"/>
      <c r="E224" s="2"/>
      <c r="F224" s="2"/>
      <c r="G224" s="2"/>
      <c r="H224" s="2"/>
      <c r="I224" s="2"/>
      <c r="J224" s="2"/>
      <c r="K224" s="2"/>
      <c r="L224" s="2"/>
      <c r="M224" s="2"/>
      <c r="N224" s="2"/>
      <c r="O224" s="2"/>
      <c r="P224" s="2"/>
      <c r="Q224" s="2"/>
      <c r="R224" s="2"/>
      <c r="S224" s="2"/>
      <c r="T224" s="2"/>
    </row>
    <row r="225" spans="1:20" ht="12.75" customHeight="1" x14ac:dyDescent="0.2">
      <c r="A225" s="2"/>
      <c r="B225" s="2"/>
      <c r="C225" s="2"/>
      <c r="D225" s="2"/>
      <c r="E225" s="2"/>
      <c r="F225" s="2"/>
      <c r="G225" s="2"/>
      <c r="H225" s="2"/>
      <c r="I225" s="2"/>
      <c r="J225" s="2"/>
      <c r="K225" s="2"/>
      <c r="L225" s="2"/>
      <c r="M225" s="2"/>
      <c r="N225" s="2"/>
      <c r="O225" s="2"/>
      <c r="P225" s="2"/>
      <c r="Q225" s="2"/>
      <c r="R225" s="2"/>
      <c r="S225" s="2"/>
      <c r="T225" s="2"/>
    </row>
    <row r="226" spans="1:20" ht="12.75" customHeight="1" x14ac:dyDescent="0.2">
      <c r="A226" s="2"/>
      <c r="B226" s="2"/>
      <c r="C226" s="2"/>
      <c r="D226" s="2"/>
      <c r="E226" s="2"/>
      <c r="F226" s="2"/>
      <c r="G226" s="2"/>
      <c r="H226" s="2"/>
      <c r="I226" s="2"/>
      <c r="J226" s="2"/>
      <c r="K226" s="2"/>
      <c r="L226" s="2"/>
      <c r="M226" s="2"/>
      <c r="N226" s="2"/>
      <c r="O226" s="2"/>
      <c r="P226" s="2"/>
      <c r="Q226" s="2"/>
      <c r="R226" s="2"/>
      <c r="S226" s="2"/>
      <c r="T226" s="2"/>
    </row>
    <row r="227" spans="1:20" ht="12.75" customHeight="1" x14ac:dyDescent="0.2">
      <c r="A227" s="2"/>
      <c r="B227" s="2"/>
      <c r="C227" s="2"/>
      <c r="D227" s="2"/>
      <c r="E227" s="2"/>
      <c r="F227" s="2"/>
      <c r="G227" s="2"/>
      <c r="H227" s="2"/>
      <c r="I227" s="2"/>
      <c r="J227" s="2"/>
      <c r="K227" s="2"/>
      <c r="L227" s="2"/>
      <c r="M227" s="2"/>
      <c r="N227" s="2"/>
      <c r="O227" s="2"/>
      <c r="P227" s="2"/>
      <c r="Q227" s="2"/>
      <c r="R227" s="2"/>
      <c r="S227" s="2"/>
      <c r="T227" s="2"/>
    </row>
    <row r="228" spans="1:20" ht="12.75" customHeight="1" x14ac:dyDescent="0.2">
      <c r="A228" s="2"/>
      <c r="B228" s="2"/>
      <c r="C228" s="2"/>
      <c r="D228" s="2"/>
      <c r="E228" s="2"/>
      <c r="F228" s="2"/>
      <c r="G228" s="2"/>
      <c r="H228" s="2"/>
      <c r="I228" s="2"/>
      <c r="J228" s="2"/>
      <c r="K228" s="2"/>
      <c r="L228" s="2"/>
      <c r="M228" s="2"/>
      <c r="N228" s="2"/>
      <c r="O228" s="2"/>
      <c r="P228" s="2"/>
      <c r="Q228" s="2"/>
      <c r="R228" s="2"/>
      <c r="S228" s="2"/>
      <c r="T228" s="2"/>
    </row>
    <row r="229" spans="1:20" ht="12.75" customHeight="1" x14ac:dyDescent="0.2">
      <c r="A229" s="2"/>
      <c r="B229" s="2"/>
      <c r="C229" s="2"/>
      <c r="D229" s="2"/>
      <c r="E229" s="2"/>
      <c r="F229" s="2"/>
      <c r="G229" s="2"/>
      <c r="H229" s="2"/>
      <c r="I229" s="2"/>
      <c r="J229" s="2"/>
      <c r="K229" s="2"/>
      <c r="L229" s="2"/>
      <c r="M229" s="2"/>
      <c r="N229" s="2"/>
      <c r="O229" s="2"/>
      <c r="P229" s="2"/>
      <c r="Q229" s="2"/>
      <c r="R229" s="2"/>
      <c r="S229" s="2"/>
      <c r="T229" s="2"/>
    </row>
    <row r="230" spans="1:20" ht="12.75" customHeight="1" x14ac:dyDescent="0.2">
      <c r="A230" s="2"/>
      <c r="B230" s="2"/>
      <c r="C230" s="2"/>
      <c r="D230" s="2"/>
      <c r="E230" s="2"/>
      <c r="F230" s="2"/>
      <c r="G230" s="2"/>
      <c r="H230" s="2"/>
      <c r="I230" s="2"/>
      <c r="J230" s="2"/>
      <c r="K230" s="2"/>
      <c r="L230" s="2"/>
      <c r="M230" s="2"/>
      <c r="N230" s="2"/>
      <c r="O230" s="2"/>
      <c r="P230" s="2"/>
      <c r="Q230" s="2"/>
      <c r="R230" s="2"/>
      <c r="S230" s="2"/>
      <c r="T230" s="2"/>
    </row>
    <row r="231" spans="1:20" ht="12.75" customHeight="1" x14ac:dyDescent="0.2">
      <c r="A231" s="2"/>
      <c r="B231" s="2"/>
      <c r="C231" s="2"/>
      <c r="D231" s="2"/>
      <c r="E231" s="2"/>
      <c r="F231" s="2"/>
      <c r="G231" s="2"/>
      <c r="H231" s="2"/>
      <c r="I231" s="2"/>
      <c r="J231" s="2"/>
      <c r="K231" s="2"/>
      <c r="L231" s="2"/>
      <c r="M231" s="2"/>
      <c r="N231" s="2"/>
      <c r="O231" s="2"/>
      <c r="P231" s="2"/>
      <c r="Q231" s="2"/>
      <c r="R231" s="2"/>
      <c r="S231" s="2"/>
      <c r="T231" s="2"/>
    </row>
    <row r="232" spans="1:20" ht="12.75" customHeight="1" x14ac:dyDescent="0.2">
      <c r="A232" s="2"/>
      <c r="B232" s="2"/>
      <c r="C232" s="2"/>
      <c r="D232" s="2"/>
      <c r="E232" s="2"/>
      <c r="F232" s="2"/>
      <c r="G232" s="2"/>
      <c r="H232" s="2"/>
      <c r="I232" s="2"/>
      <c r="J232" s="2"/>
      <c r="K232" s="2"/>
      <c r="L232" s="2"/>
      <c r="M232" s="2"/>
      <c r="N232" s="2"/>
      <c r="O232" s="2"/>
      <c r="P232" s="2"/>
      <c r="Q232" s="2"/>
      <c r="R232" s="2"/>
      <c r="S232" s="2"/>
      <c r="T232" s="2"/>
    </row>
    <row r="233" spans="1:20" ht="12.75" customHeight="1" x14ac:dyDescent="0.2">
      <c r="A233" s="2"/>
      <c r="B233" s="2"/>
      <c r="C233" s="2"/>
      <c r="D233" s="2"/>
      <c r="E233" s="2"/>
      <c r="F233" s="2"/>
      <c r="G233" s="2"/>
      <c r="H233" s="2"/>
      <c r="I233" s="2"/>
      <c r="J233" s="2"/>
      <c r="K233" s="2"/>
      <c r="L233" s="2"/>
      <c r="M233" s="2"/>
      <c r="N233" s="2"/>
      <c r="O233" s="2"/>
      <c r="P233" s="2"/>
      <c r="Q233" s="2"/>
      <c r="R233" s="2"/>
      <c r="S233" s="2"/>
      <c r="T233" s="2"/>
    </row>
    <row r="234" spans="1:20" ht="12.75" customHeight="1" x14ac:dyDescent="0.2">
      <c r="A234" s="2"/>
      <c r="B234" s="2"/>
      <c r="C234" s="2"/>
      <c r="D234" s="2"/>
      <c r="E234" s="2"/>
      <c r="F234" s="2"/>
      <c r="G234" s="2"/>
      <c r="H234" s="2"/>
      <c r="I234" s="2"/>
      <c r="J234" s="2"/>
      <c r="K234" s="2"/>
      <c r="L234" s="2"/>
      <c r="M234" s="2"/>
      <c r="N234" s="2"/>
      <c r="O234" s="2"/>
      <c r="P234" s="2"/>
      <c r="Q234" s="2"/>
      <c r="R234" s="2"/>
      <c r="S234" s="2"/>
      <c r="T234" s="2"/>
    </row>
    <row r="235" spans="1:20" ht="12.75" customHeight="1" x14ac:dyDescent="0.2">
      <c r="A235" s="2"/>
      <c r="B235" s="2"/>
      <c r="C235" s="2"/>
      <c r="D235" s="2"/>
      <c r="E235" s="2"/>
      <c r="F235" s="2"/>
      <c r="G235" s="2"/>
      <c r="H235" s="2"/>
      <c r="I235" s="2"/>
      <c r="J235" s="2"/>
      <c r="K235" s="2"/>
      <c r="L235" s="2"/>
      <c r="M235" s="2"/>
      <c r="N235" s="2"/>
      <c r="O235" s="2"/>
      <c r="P235" s="2"/>
      <c r="Q235" s="2"/>
      <c r="R235" s="2"/>
      <c r="S235" s="2"/>
      <c r="T235" s="2"/>
    </row>
    <row r="236" spans="1:20" ht="12.75" customHeight="1" x14ac:dyDescent="0.2">
      <c r="A236" s="2"/>
      <c r="B236" s="2"/>
      <c r="C236" s="2"/>
      <c r="D236" s="2"/>
      <c r="E236" s="2"/>
      <c r="F236" s="2"/>
      <c r="G236" s="2"/>
      <c r="H236" s="2"/>
      <c r="I236" s="2"/>
      <c r="J236" s="2"/>
      <c r="K236" s="2"/>
      <c r="L236" s="2"/>
      <c r="M236" s="2"/>
      <c r="N236" s="2"/>
      <c r="O236" s="2"/>
      <c r="P236" s="2"/>
      <c r="Q236" s="2"/>
      <c r="R236" s="2"/>
      <c r="S236" s="2"/>
      <c r="T236" s="2"/>
    </row>
    <row r="237" spans="1:20" ht="12.75" customHeight="1" x14ac:dyDescent="0.2">
      <c r="A237" s="2"/>
      <c r="B237" s="2"/>
      <c r="C237" s="2"/>
      <c r="D237" s="2"/>
      <c r="E237" s="2"/>
      <c r="F237" s="2"/>
      <c r="G237" s="2"/>
      <c r="H237" s="2"/>
      <c r="I237" s="2"/>
      <c r="J237" s="2"/>
      <c r="K237" s="2"/>
      <c r="L237" s="2"/>
      <c r="M237" s="2"/>
      <c r="N237" s="2"/>
      <c r="O237" s="2"/>
      <c r="P237" s="2"/>
      <c r="Q237" s="2"/>
      <c r="R237" s="2"/>
      <c r="S237" s="2"/>
      <c r="T237" s="2"/>
    </row>
    <row r="238" spans="1:20" ht="12.75" customHeight="1" x14ac:dyDescent="0.2">
      <c r="A238" s="2"/>
      <c r="B238" s="2"/>
      <c r="C238" s="2"/>
      <c r="D238" s="2"/>
      <c r="E238" s="2"/>
      <c r="F238" s="2"/>
      <c r="G238" s="2"/>
      <c r="H238" s="2"/>
      <c r="I238" s="2"/>
      <c r="J238" s="2"/>
      <c r="K238" s="2"/>
      <c r="L238" s="2"/>
      <c r="M238" s="2"/>
      <c r="N238" s="2"/>
      <c r="O238" s="2"/>
      <c r="P238" s="2"/>
      <c r="Q238" s="2"/>
      <c r="R238" s="2"/>
      <c r="S238" s="2"/>
      <c r="T238" s="2"/>
    </row>
    <row r="239" spans="1:20" ht="12.75" customHeight="1" x14ac:dyDescent="0.2">
      <c r="A239" s="2"/>
      <c r="B239" s="2"/>
      <c r="C239" s="2"/>
      <c r="D239" s="2"/>
      <c r="E239" s="2"/>
      <c r="F239" s="2"/>
      <c r="G239" s="2"/>
      <c r="H239" s="2"/>
      <c r="I239" s="2"/>
      <c r="J239" s="2"/>
      <c r="K239" s="2"/>
      <c r="L239" s="2"/>
      <c r="M239" s="2"/>
      <c r="N239" s="2"/>
      <c r="O239" s="2"/>
      <c r="P239" s="2"/>
      <c r="Q239" s="2"/>
      <c r="R239" s="2"/>
      <c r="S239" s="2"/>
      <c r="T239" s="2"/>
    </row>
    <row r="240" spans="1:20" ht="12.75" customHeight="1" x14ac:dyDescent="0.2">
      <c r="A240" s="2"/>
      <c r="B240" s="2"/>
      <c r="C240" s="2"/>
      <c r="D240" s="2"/>
      <c r="E240" s="2"/>
      <c r="F240" s="2"/>
      <c r="G240" s="2"/>
      <c r="H240" s="2"/>
      <c r="I240" s="2"/>
      <c r="J240" s="2"/>
      <c r="K240" s="2"/>
      <c r="L240" s="2"/>
      <c r="M240" s="2"/>
      <c r="N240" s="2"/>
      <c r="O240" s="2"/>
      <c r="P240" s="2"/>
      <c r="Q240" s="2"/>
      <c r="R240" s="2"/>
      <c r="S240" s="2"/>
      <c r="T240" s="2"/>
    </row>
    <row r="241" spans="1:20" ht="12.75" customHeight="1" x14ac:dyDescent="0.2">
      <c r="A241" s="2"/>
      <c r="B241" s="2"/>
      <c r="C241" s="2"/>
      <c r="D241" s="2"/>
      <c r="E241" s="2"/>
      <c r="F241" s="2"/>
      <c r="G241" s="2"/>
      <c r="H241" s="2"/>
      <c r="I241" s="2"/>
      <c r="J241" s="2"/>
      <c r="K241" s="2"/>
      <c r="L241" s="2"/>
      <c r="M241" s="2"/>
      <c r="N241" s="2"/>
      <c r="O241" s="2"/>
      <c r="P241" s="2"/>
      <c r="Q241" s="2"/>
      <c r="R241" s="2"/>
      <c r="S241" s="2"/>
      <c r="T241" s="2"/>
    </row>
    <row r="242" spans="1:20" ht="12.75" customHeight="1" x14ac:dyDescent="0.2">
      <c r="A242" s="2"/>
      <c r="B242" s="2"/>
      <c r="C242" s="2"/>
      <c r="D242" s="2"/>
      <c r="E242" s="2"/>
      <c r="F242" s="2"/>
      <c r="G242" s="2"/>
      <c r="H242" s="2"/>
      <c r="I242" s="2"/>
      <c r="J242" s="2"/>
      <c r="K242" s="2"/>
      <c r="L242" s="2"/>
      <c r="M242" s="2"/>
      <c r="N242" s="2"/>
      <c r="O242" s="2"/>
      <c r="P242" s="2"/>
      <c r="Q242" s="2"/>
      <c r="R242" s="2"/>
      <c r="S242" s="2"/>
      <c r="T242" s="2"/>
    </row>
    <row r="243" spans="1:20" ht="12.75" customHeight="1" x14ac:dyDescent="0.2">
      <c r="A243" s="2"/>
      <c r="B243" s="2"/>
      <c r="C243" s="2"/>
      <c r="D243" s="2"/>
      <c r="E243" s="2"/>
      <c r="F243" s="2"/>
      <c r="G243" s="2"/>
      <c r="H243" s="2"/>
      <c r="I243" s="2"/>
      <c r="J243" s="2"/>
      <c r="K243" s="2"/>
      <c r="L243" s="2"/>
      <c r="M243" s="2"/>
      <c r="N243" s="2"/>
      <c r="O243" s="2"/>
      <c r="P243" s="2"/>
      <c r="Q243" s="2"/>
      <c r="R243" s="2"/>
      <c r="S243" s="2"/>
      <c r="T243" s="2"/>
    </row>
    <row r="244" spans="1:20" ht="12.75" customHeight="1" x14ac:dyDescent="0.2">
      <c r="A244" s="2"/>
      <c r="B244" s="2"/>
      <c r="C244" s="2"/>
      <c r="D244" s="2"/>
      <c r="E244" s="2"/>
      <c r="F244" s="2"/>
      <c r="G244" s="2"/>
      <c r="H244" s="2"/>
      <c r="I244" s="2"/>
      <c r="J244" s="2"/>
      <c r="K244" s="2"/>
      <c r="L244" s="2"/>
      <c r="M244" s="2"/>
      <c r="N244" s="2"/>
      <c r="O244" s="2"/>
      <c r="P244" s="2"/>
      <c r="Q244" s="2"/>
      <c r="R244" s="2"/>
      <c r="S244" s="2"/>
      <c r="T244" s="2"/>
    </row>
    <row r="245" spans="1:20" ht="12.75" customHeight="1" x14ac:dyDescent="0.2">
      <c r="A245" s="2"/>
      <c r="B245" s="2"/>
      <c r="C245" s="2"/>
      <c r="D245" s="2"/>
      <c r="E245" s="2"/>
      <c r="F245" s="2"/>
      <c r="G245" s="2"/>
      <c r="H245" s="2"/>
      <c r="I245" s="2"/>
      <c r="J245" s="2"/>
      <c r="K245" s="2"/>
      <c r="L245" s="2"/>
      <c r="M245" s="2"/>
      <c r="N245" s="2"/>
      <c r="O245" s="2"/>
      <c r="P245" s="2"/>
      <c r="Q245" s="2"/>
      <c r="R245" s="2"/>
      <c r="S245" s="2"/>
      <c r="T245" s="2"/>
    </row>
    <row r="246" spans="1:20" ht="12.75" customHeight="1" x14ac:dyDescent="0.2">
      <c r="A246" s="2"/>
      <c r="B246" s="2"/>
      <c r="C246" s="2"/>
      <c r="D246" s="2"/>
      <c r="E246" s="2"/>
      <c r="F246" s="2"/>
      <c r="G246" s="2"/>
      <c r="H246" s="2"/>
      <c r="I246" s="2"/>
      <c r="J246" s="2"/>
      <c r="K246" s="2"/>
      <c r="L246" s="2"/>
      <c r="M246" s="2"/>
      <c r="N246" s="2"/>
      <c r="O246" s="2"/>
      <c r="P246" s="2"/>
      <c r="Q246" s="2"/>
      <c r="R246" s="2"/>
      <c r="S246" s="2"/>
      <c r="T246" s="2"/>
    </row>
    <row r="247" spans="1:20" ht="12.75" customHeight="1" x14ac:dyDescent="0.2">
      <c r="A247" s="2"/>
      <c r="B247" s="2"/>
      <c r="C247" s="2"/>
      <c r="D247" s="2"/>
      <c r="E247" s="2"/>
      <c r="F247" s="2"/>
      <c r="G247" s="2"/>
      <c r="H247" s="2"/>
      <c r="I247" s="2"/>
      <c r="J247" s="2"/>
      <c r="K247" s="2"/>
      <c r="L247" s="2"/>
      <c r="M247" s="2"/>
      <c r="N247" s="2"/>
      <c r="O247" s="2"/>
      <c r="P247" s="2"/>
      <c r="Q247" s="2"/>
      <c r="R247" s="2"/>
      <c r="S247" s="2"/>
      <c r="T247" s="2"/>
    </row>
    <row r="248" spans="1:20" ht="12.75" customHeight="1" x14ac:dyDescent="0.2">
      <c r="A248" s="2"/>
      <c r="B248" s="2"/>
      <c r="C248" s="2"/>
      <c r="D248" s="2"/>
      <c r="E248" s="2"/>
      <c r="F248" s="2"/>
      <c r="G248" s="2"/>
      <c r="H248" s="2"/>
      <c r="I248" s="2"/>
      <c r="J248" s="2"/>
      <c r="K248" s="2"/>
      <c r="L248" s="2"/>
      <c r="M248" s="2"/>
      <c r="N248" s="2"/>
      <c r="O248" s="2"/>
      <c r="P248" s="2"/>
      <c r="Q248" s="2"/>
      <c r="R248" s="2"/>
      <c r="S248" s="2"/>
      <c r="T248" s="2"/>
    </row>
    <row r="249" spans="1:20" ht="12.75" customHeight="1" x14ac:dyDescent="0.2">
      <c r="A249" s="2"/>
      <c r="B249" s="2"/>
      <c r="C249" s="2"/>
      <c r="D249" s="2"/>
      <c r="E249" s="2"/>
      <c r="F249" s="2"/>
      <c r="G249" s="2"/>
      <c r="H249" s="2"/>
      <c r="I249" s="2"/>
      <c r="J249" s="2"/>
      <c r="K249" s="2"/>
      <c r="L249" s="2"/>
      <c r="M249" s="2"/>
      <c r="N249" s="2"/>
      <c r="O249" s="2"/>
      <c r="P249" s="2"/>
      <c r="Q249" s="2"/>
      <c r="R249" s="2"/>
      <c r="S249" s="2"/>
      <c r="T249" s="2"/>
    </row>
    <row r="250" spans="1:20" ht="12.75" customHeight="1" x14ac:dyDescent="0.2">
      <c r="A250" s="2"/>
      <c r="B250" s="2"/>
      <c r="C250" s="2"/>
      <c r="D250" s="2"/>
      <c r="E250" s="2"/>
      <c r="F250" s="2"/>
      <c r="G250" s="2"/>
      <c r="H250" s="2"/>
      <c r="I250" s="2"/>
      <c r="J250" s="2"/>
      <c r="K250" s="2"/>
      <c r="L250" s="2"/>
      <c r="M250" s="2"/>
      <c r="N250" s="2"/>
      <c r="O250" s="2"/>
      <c r="P250" s="2"/>
      <c r="Q250" s="2"/>
      <c r="R250" s="2"/>
      <c r="S250" s="2"/>
      <c r="T250" s="2"/>
    </row>
    <row r="251" spans="1:20" ht="12.75" customHeight="1" x14ac:dyDescent="0.2">
      <c r="A251" s="2"/>
      <c r="B251" s="2"/>
      <c r="C251" s="2"/>
      <c r="D251" s="2"/>
      <c r="E251" s="2"/>
      <c r="F251" s="2"/>
      <c r="G251" s="2"/>
      <c r="H251" s="2"/>
      <c r="I251" s="2"/>
      <c r="J251" s="2"/>
      <c r="K251" s="2"/>
      <c r="L251" s="2"/>
      <c r="M251" s="2"/>
      <c r="N251" s="2"/>
      <c r="O251" s="2"/>
      <c r="P251" s="2"/>
      <c r="Q251" s="2"/>
      <c r="R251" s="2"/>
      <c r="S251" s="2"/>
      <c r="T251" s="2"/>
    </row>
    <row r="252" spans="1:20" ht="12.75" customHeight="1" x14ac:dyDescent="0.2">
      <c r="A252" s="2"/>
      <c r="B252" s="2"/>
      <c r="C252" s="2"/>
      <c r="D252" s="2"/>
      <c r="E252" s="2"/>
      <c r="F252" s="2"/>
      <c r="G252" s="2"/>
      <c r="H252" s="2"/>
      <c r="I252" s="2"/>
      <c r="J252" s="2"/>
      <c r="K252" s="2"/>
      <c r="L252" s="2"/>
      <c r="M252" s="2"/>
      <c r="N252" s="2"/>
      <c r="O252" s="2"/>
      <c r="P252" s="2"/>
      <c r="Q252" s="2"/>
      <c r="R252" s="2"/>
      <c r="S252" s="2"/>
      <c r="T252" s="2"/>
    </row>
    <row r="253" spans="1:20" ht="12.75" customHeight="1" x14ac:dyDescent="0.2">
      <c r="A253" s="2"/>
      <c r="B253" s="2"/>
      <c r="C253" s="2"/>
      <c r="D253" s="2"/>
      <c r="E253" s="2"/>
      <c r="F253" s="2"/>
      <c r="G253" s="2"/>
      <c r="H253" s="2"/>
      <c r="I253" s="2"/>
      <c r="J253" s="2"/>
      <c r="K253" s="2"/>
      <c r="L253" s="2"/>
      <c r="M253" s="2"/>
      <c r="N253" s="2"/>
      <c r="O253" s="2"/>
      <c r="P253" s="2"/>
      <c r="Q253" s="2"/>
      <c r="R253" s="2"/>
      <c r="S253" s="2"/>
      <c r="T253" s="2"/>
    </row>
    <row r="254" spans="1:20" ht="12.75" customHeight="1" x14ac:dyDescent="0.2">
      <c r="A254" s="2"/>
      <c r="B254" s="2"/>
      <c r="C254" s="2"/>
      <c r="D254" s="2"/>
      <c r="E254" s="2"/>
      <c r="F254" s="2"/>
      <c r="G254" s="2"/>
      <c r="H254" s="2"/>
      <c r="I254" s="2"/>
      <c r="J254" s="2"/>
      <c r="K254" s="2"/>
      <c r="L254" s="2"/>
      <c r="M254" s="2"/>
      <c r="N254" s="2"/>
      <c r="O254" s="2"/>
      <c r="P254" s="2"/>
      <c r="Q254" s="2"/>
      <c r="R254" s="2"/>
      <c r="S254" s="2"/>
      <c r="T254" s="2"/>
    </row>
    <row r="255" spans="1:20" ht="12.75" customHeight="1" x14ac:dyDescent="0.2">
      <c r="A255" s="2"/>
      <c r="B255" s="2"/>
      <c r="C255" s="2"/>
      <c r="D255" s="2"/>
      <c r="E255" s="2"/>
      <c r="F255" s="2"/>
      <c r="G255" s="2"/>
      <c r="H255" s="2"/>
      <c r="I255" s="2"/>
      <c r="J255" s="2"/>
      <c r="K255" s="2"/>
      <c r="L255" s="2"/>
      <c r="M255" s="2"/>
      <c r="N255" s="2"/>
      <c r="O255" s="2"/>
      <c r="P255" s="2"/>
      <c r="Q255" s="2"/>
      <c r="R255" s="2"/>
      <c r="S255" s="2"/>
      <c r="T255" s="2"/>
    </row>
    <row r="256" spans="1:20" ht="12.75" customHeight="1" x14ac:dyDescent="0.2">
      <c r="A256" s="2"/>
      <c r="B256" s="2"/>
      <c r="C256" s="2"/>
      <c r="D256" s="2"/>
      <c r="E256" s="2"/>
      <c r="F256" s="2"/>
      <c r="G256" s="2"/>
      <c r="H256" s="2"/>
      <c r="I256" s="2"/>
      <c r="J256" s="2"/>
      <c r="K256" s="2"/>
      <c r="L256" s="2"/>
      <c r="M256" s="2"/>
      <c r="N256" s="2"/>
      <c r="O256" s="2"/>
      <c r="P256" s="2"/>
      <c r="Q256" s="2"/>
      <c r="R256" s="2"/>
      <c r="S256" s="2"/>
      <c r="T256" s="2"/>
    </row>
    <row r="257" spans="1:20" ht="12.75" customHeight="1" x14ac:dyDescent="0.2">
      <c r="A257" s="2"/>
      <c r="B257" s="2"/>
      <c r="C257" s="2"/>
      <c r="D257" s="2"/>
      <c r="E257" s="2"/>
      <c r="F257" s="2"/>
      <c r="G257" s="2"/>
      <c r="H257" s="2"/>
      <c r="I257" s="2"/>
      <c r="J257" s="2"/>
      <c r="K257" s="2"/>
      <c r="L257" s="2"/>
      <c r="M257" s="2"/>
      <c r="N257" s="2"/>
      <c r="O257" s="2"/>
      <c r="P257" s="2"/>
      <c r="Q257" s="2"/>
      <c r="R257" s="2"/>
      <c r="S257" s="2"/>
      <c r="T257" s="2"/>
    </row>
    <row r="258" spans="1:20" ht="12.75" customHeight="1" x14ac:dyDescent="0.2">
      <c r="A258" s="2"/>
      <c r="B258" s="2"/>
      <c r="C258" s="2"/>
      <c r="D258" s="2"/>
      <c r="E258" s="2"/>
      <c r="F258" s="2"/>
      <c r="G258" s="2"/>
      <c r="H258" s="2"/>
      <c r="I258" s="2"/>
      <c r="J258" s="2"/>
      <c r="K258" s="2"/>
      <c r="L258" s="2"/>
      <c r="M258" s="2"/>
      <c r="N258" s="2"/>
      <c r="O258" s="2"/>
      <c r="P258" s="2"/>
      <c r="Q258" s="2"/>
      <c r="R258" s="2"/>
      <c r="S258" s="2"/>
      <c r="T258" s="2"/>
    </row>
    <row r="259" spans="1:20" ht="12.75" customHeight="1" x14ac:dyDescent="0.2">
      <c r="A259" s="2"/>
      <c r="B259" s="2"/>
      <c r="C259" s="2"/>
      <c r="D259" s="2"/>
      <c r="E259" s="2"/>
      <c r="F259" s="2"/>
      <c r="G259" s="2"/>
      <c r="H259" s="2"/>
      <c r="I259" s="2"/>
      <c r="J259" s="2"/>
      <c r="K259" s="2"/>
      <c r="L259" s="2"/>
      <c r="M259" s="2"/>
      <c r="N259" s="2"/>
      <c r="O259" s="2"/>
      <c r="P259" s="2"/>
      <c r="Q259" s="2"/>
      <c r="R259" s="2"/>
      <c r="S259" s="2"/>
      <c r="T259" s="2"/>
    </row>
    <row r="260" spans="1:20" ht="12.75" customHeight="1" x14ac:dyDescent="0.2">
      <c r="A260" s="2"/>
      <c r="B260" s="2"/>
      <c r="C260" s="2"/>
      <c r="D260" s="2"/>
      <c r="E260" s="2"/>
      <c r="F260" s="2"/>
      <c r="G260" s="2"/>
      <c r="H260" s="2"/>
      <c r="I260" s="2"/>
      <c r="J260" s="2"/>
      <c r="K260" s="2"/>
      <c r="L260" s="2"/>
      <c r="M260" s="2"/>
      <c r="N260" s="2"/>
      <c r="O260" s="2"/>
      <c r="P260" s="2"/>
      <c r="Q260" s="2"/>
      <c r="R260" s="2"/>
      <c r="S260" s="2"/>
      <c r="T260" s="2"/>
    </row>
    <row r="261" spans="1:20" ht="12.75" customHeight="1" x14ac:dyDescent="0.2">
      <c r="A261" s="2"/>
      <c r="B261" s="2"/>
      <c r="C261" s="2"/>
      <c r="D261" s="2"/>
      <c r="E261" s="2"/>
      <c r="F261" s="2"/>
      <c r="G261" s="2"/>
      <c r="H261" s="2"/>
      <c r="I261" s="2"/>
      <c r="J261" s="2"/>
      <c r="K261" s="2"/>
      <c r="L261" s="2"/>
      <c r="M261" s="2"/>
      <c r="N261" s="2"/>
      <c r="O261" s="2"/>
      <c r="P261" s="2"/>
      <c r="Q261" s="2"/>
      <c r="R261" s="2"/>
      <c r="S261" s="2"/>
      <c r="T261" s="2"/>
    </row>
    <row r="262" spans="1:20" ht="12.75" customHeight="1" x14ac:dyDescent="0.2">
      <c r="A262" s="2"/>
      <c r="B262" s="2"/>
      <c r="C262" s="2"/>
      <c r="D262" s="2"/>
      <c r="E262" s="2"/>
      <c r="F262" s="2"/>
      <c r="G262" s="2"/>
      <c r="H262" s="2"/>
      <c r="I262" s="2"/>
      <c r="J262" s="2"/>
      <c r="K262" s="2"/>
      <c r="L262" s="2"/>
      <c r="M262" s="2"/>
      <c r="N262" s="2"/>
      <c r="O262" s="2"/>
      <c r="P262" s="2"/>
      <c r="Q262" s="2"/>
      <c r="R262" s="2"/>
      <c r="S262" s="2"/>
      <c r="T262" s="2"/>
    </row>
    <row r="263" spans="1:20" ht="12.75" customHeight="1" x14ac:dyDescent="0.2">
      <c r="A263" s="2"/>
      <c r="B263" s="2"/>
      <c r="C263" s="2"/>
      <c r="D263" s="2"/>
      <c r="E263" s="2"/>
      <c r="F263" s="2"/>
      <c r="G263" s="2"/>
      <c r="H263" s="2"/>
      <c r="I263" s="2"/>
      <c r="J263" s="2"/>
      <c r="K263" s="2"/>
      <c r="L263" s="2"/>
      <c r="M263" s="2"/>
      <c r="N263" s="2"/>
      <c r="O263" s="2"/>
      <c r="P263" s="2"/>
      <c r="Q263" s="2"/>
      <c r="R263" s="2"/>
      <c r="S263" s="2"/>
      <c r="T263" s="2"/>
    </row>
    <row r="264" spans="1:20" ht="12.75" customHeight="1" x14ac:dyDescent="0.2">
      <c r="A264" s="2"/>
      <c r="B264" s="2"/>
      <c r="C264" s="2"/>
      <c r="D264" s="2"/>
      <c r="E264" s="2"/>
      <c r="F264" s="2"/>
      <c r="G264" s="2"/>
      <c r="H264" s="2"/>
      <c r="I264" s="2"/>
      <c r="J264" s="2"/>
      <c r="K264" s="2"/>
      <c r="L264" s="2"/>
      <c r="M264" s="2"/>
      <c r="N264" s="2"/>
      <c r="O264" s="2"/>
      <c r="P264" s="2"/>
      <c r="Q264" s="2"/>
      <c r="R264" s="2"/>
      <c r="S264" s="2"/>
      <c r="T264" s="2"/>
    </row>
    <row r="265" spans="1:20" ht="12.75" customHeight="1" x14ac:dyDescent="0.2">
      <c r="A265" s="2"/>
      <c r="B265" s="2"/>
      <c r="C265" s="2"/>
      <c r="D265" s="2"/>
      <c r="E265" s="2"/>
      <c r="F265" s="2"/>
      <c r="G265" s="2"/>
      <c r="H265" s="2"/>
      <c r="I265" s="2"/>
      <c r="J265" s="2"/>
      <c r="K265" s="2"/>
      <c r="L265" s="2"/>
      <c r="M265" s="2"/>
      <c r="N265" s="2"/>
      <c r="O265" s="2"/>
      <c r="P265" s="2"/>
      <c r="Q265" s="2"/>
      <c r="R265" s="2"/>
      <c r="S265" s="2"/>
      <c r="T265" s="2"/>
    </row>
    <row r="266" spans="1:20" ht="12.75" customHeight="1" x14ac:dyDescent="0.2">
      <c r="A266" s="2"/>
      <c r="B266" s="2"/>
      <c r="C266" s="2"/>
      <c r="D266" s="2"/>
      <c r="E266" s="2"/>
      <c r="F266" s="2"/>
      <c r="G266" s="2"/>
      <c r="H266" s="2"/>
      <c r="I266" s="2"/>
      <c r="J266" s="2"/>
      <c r="K266" s="2"/>
      <c r="L266" s="2"/>
      <c r="M266" s="2"/>
      <c r="N266" s="2"/>
      <c r="O266" s="2"/>
      <c r="P266" s="2"/>
      <c r="Q266" s="2"/>
      <c r="R266" s="2"/>
      <c r="S266" s="2"/>
      <c r="T266" s="2"/>
    </row>
    <row r="267" spans="1:20" ht="12.75" customHeight="1" x14ac:dyDescent="0.2">
      <c r="A267" s="2"/>
      <c r="B267" s="2"/>
      <c r="C267" s="2"/>
      <c r="D267" s="2"/>
      <c r="E267" s="2"/>
      <c r="F267" s="2"/>
      <c r="G267" s="2"/>
      <c r="H267" s="2"/>
      <c r="I267" s="2"/>
      <c r="J267" s="2"/>
      <c r="K267" s="2"/>
      <c r="L267" s="2"/>
      <c r="M267" s="2"/>
      <c r="N267" s="2"/>
      <c r="O267" s="2"/>
      <c r="P267" s="2"/>
      <c r="Q267" s="2"/>
      <c r="R267" s="2"/>
      <c r="S267" s="2"/>
      <c r="T267" s="2"/>
    </row>
    <row r="268" spans="1:20" ht="12.75" customHeight="1" x14ac:dyDescent="0.2">
      <c r="A268" s="2"/>
      <c r="B268" s="2"/>
      <c r="C268" s="2"/>
      <c r="D268" s="2"/>
      <c r="E268" s="2"/>
      <c r="F268" s="2"/>
      <c r="G268" s="2"/>
      <c r="H268" s="2"/>
      <c r="I268" s="2"/>
      <c r="J268" s="2"/>
      <c r="K268" s="2"/>
      <c r="L268" s="2"/>
      <c r="M268" s="2"/>
      <c r="N268" s="2"/>
      <c r="O268" s="2"/>
      <c r="P268" s="2"/>
      <c r="Q268" s="2"/>
      <c r="R268" s="2"/>
      <c r="S268" s="2"/>
      <c r="T268" s="2"/>
    </row>
    <row r="269" spans="1:20" ht="12.75" customHeight="1" x14ac:dyDescent="0.2">
      <c r="A269" s="2"/>
      <c r="B269" s="2"/>
      <c r="C269" s="2"/>
      <c r="D269" s="2"/>
      <c r="E269" s="2"/>
      <c r="F269" s="2"/>
      <c r="G269" s="2"/>
      <c r="H269" s="2"/>
      <c r="I269" s="2"/>
      <c r="J269" s="2"/>
      <c r="K269" s="2"/>
      <c r="L269" s="2"/>
      <c r="M269" s="2"/>
      <c r="N269" s="2"/>
      <c r="O269" s="2"/>
      <c r="P269" s="2"/>
      <c r="Q269" s="2"/>
      <c r="R269" s="2"/>
      <c r="S269" s="2"/>
      <c r="T269" s="2"/>
    </row>
    <row r="270" spans="1:20" ht="12.75" customHeight="1" x14ac:dyDescent="0.2">
      <c r="A270" s="2"/>
      <c r="B270" s="2"/>
      <c r="C270" s="2"/>
      <c r="D270" s="2"/>
      <c r="E270" s="2"/>
      <c r="F270" s="2"/>
      <c r="G270" s="2"/>
      <c r="H270" s="2"/>
      <c r="I270" s="2"/>
      <c r="J270" s="2"/>
      <c r="K270" s="2"/>
      <c r="L270" s="2"/>
      <c r="M270" s="2"/>
      <c r="N270" s="2"/>
      <c r="O270" s="2"/>
      <c r="P270" s="2"/>
      <c r="Q270" s="2"/>
      <c r="R270" s="2"/>
      <c r="S270" s="2"/>
      <c r="T270" s="2"/>
    </row>
    <row r="271" spans="1:20" ht="12.75" customHeight="1" x14ac:dyDescent="0.2">
      <c r="A271" s="2"/>
      <c r="B271" s="2"/>
      <c r="C271" s="2"/>
      <c r="D271" s="2"/>
      <c r="E271" s="2"/>
      <c r="F271" s="2"/>
      <c r="G271" s="2"/>
      <c r="H271" s="2"/>
      <c r="I271" s="2"/>
      <c r="J271" s="2"/>
      <c r="K271" s="2"/>
      <c r="L271" s="2"/>
      <c r="M271" s="2"/>
      <c r="N271" s="2"/>
      <c r="O271" s="2"/>
      <c r="P271" s="2"/>
      <c r="Q271" s="2"/>
      <c r="R271" s="2"/>
      <c r="S271" s="2"/>
      <c r="T271" s="2"/>
    </row>
    <row r="272" spans="1:20" ht="12.75" customHeight="1" x14ac:dyDescent="0.2">
      <c r="A272" s="2"/>
      <c r="B272" s="2"/>
      <c r="C272" s="2"/>
      <c r="D272" s="2"/>
      <c r="E272" s="2"/>
      <c r="F272" s="2"/>
      <c r="G272" s="2"/>
      <c r="H272" s="2"/>
      <c r="I272" s="2"/>
      <c r="J272" s="2"/>
      <c r="K272" s="2"/>
      <c r="L272" s="2"/>
      <c r="M272" s="2"/>
      <c r="N272" s="2"/>
      <c r="O272" s="2"/>
      <c r="P272" s="2"/>
      <c r="Q272" s="2"/>
      <c r="R272" s="2"/>
      <c r="S272" s="2"/>
      <c r="T272" s="2"/>
    </row>
    <row r="273" spans="1:20" ht="12.75" customHeight="1" x14ac:dyDescent="0.2">
      <c r="A273" s="2"/>
      <c r="B273" s="2"/>
      <c r="C273" s="2"/>
      <c r="D273" s="2"/>
      <c r="E273" s="2"/>
      <c r="F273" s="2"/>
      <c r="G273" s="2"/>
      <c r="H273" s="2"/>
      <c r="I273" s="2"/>
      <c r="J273" s="2"/>
      <c r="K273" s="2"/>
      <c r="L273" s="2"/>
      <c r="M273" s="2"/>
      <c r="N273" s="2"/>
      <c r="O273" s="2"/>
      <c r="P273" s="2"/>
      <c r="Q273" s="2"/>
      <c r="R273" s="2"/>
      <c r="S273" s="2"/>
      <c r="T273" s="2"/>
    </row>
    <row r="274" spans="1:20" ht="12.75" customHeight="1" x14ac:dyDescent="0.2">
      <c r="A274" s="2"/>
      <c r="B274" s="2"/>
      <c r="C274" s="2"/>
      <c r="D274" s="2"/>
      <c r="E274" s="2"/>
      <c r="F274" s="2"/>
      <c r="G274" s="2"/>
      <c r="H274" s="2"/>
      <c r="I274" s="2"/>
      <c r="J274" s="2"/>
      <c r="K274" s="2"/>
      <c r="L274" s="2"/>
      <c r="M274" s="2"/>
      <c r="N274" s="2"/>
      <c r="O274" s="2"/>
      <c r="P274" s="2"/>
      <c r="Q274" s="2"/>
      <c r="R274" s="2"/>
      <c r="S274" s="2"/>
      <c r="T274" s="2"/>
    </row>
    <row r="275" spans="1:20" ht="12.75" customHeight="1" x14ac:dyDescent="0.2">
      <c r="A275" s="2"/>
      <c r="B275" s="2"/>
      <c r="C275" s="2"/>
      <c r="D275" s="2"/>
      <c r="E275" s="2"/>
      <c r="F275" s="2"/>
      <c r="G275" s="2"/>
      <c r="H275" s="2"/>
      <c r="I275" s="2"/>
      <c r="J275" s="2"/>
      <c r="K275" s="2"/>
      <c r="L275" s="2"/>
      <c r="M275" s="2"/>
      <c r="N275" s="2"/>
      <c r="O275" s="2"/>
      <c r="P275" s="2"/>
      <c r="Q275" s="2"/>
      <c r="R275" s="2"/>
      <c r="S275" s="2"/>
      <c r="T275" s="2"/>
    </row>
    <row r="276" spans="1:20" ht="12.75" customHeight="1" x14ac:dyDescent="0.2">
      <c r="A276" s="2"/>
      <c r="B276" s="2"/>
      <c r="C276" s="2"/>
      <c r="D276" s="2"/>
      <c r="E276" s="2"/>
      <c r="F276" s="2"/>
      <c r="G276" s="2"/>
      <c r="H276" s="2"/>
      <c r="I276" s="2"/>
      <c r="J276" s="2"/>
      <c r="K276" s="2"/>
      <c r="L276" s="2"/>
      <c r="M276" s="2"/>
      <c r="N276" s="2"/>
      <c r="O276" s="2"/>
      <c r="P276" s="2"/>
      <c r="Q276" s="2"/>
      <c r="R276" s="2"/>
      <c r="S276" s="2"/>
      <c r="T276" s="2"/>
    </row>
    <row r="277" spans="1:20" ht="12.75" customHeight="1" x14ac:dyDescent="0.2">
      <c r="A277" s="2"/>
      <c r="B277" s="2"/>
      <c r="C277" s="2"/>
      <c r="D277" s="2"/>
      <c r="E277" s="2"/>
      <c r="F277" s="2"/>
      <c r="G277" s="2"/>
      <c r="H277" s="2"/>
      <c r="I277" s="2"/>
      <c r="J277" s="2"/>
      <c r="K277" s="2"/>
      <c r="L277" s="2"/>
      <c r="M277" s="2"/>
      <c r="N277" s="2"/>
      <c r="O277" s="2"/>
      <c r="P277" s="2"/>
      <c r="Q277" s="2"/>
      <c r="R277" s="2"/>
      <c r="S277" s="2"/>
      <c r="T277" s="2"/>
    </row>
    <row r="278" spans="1:20" ht="12.75" customHeight="1" x14ac:dyDescent="0.2">
      <c r="A278" s="2"/>
      <c r="B278" s="2"/>
      <c r="C278" s="2"/>
      <c r="D278" s="2"/>
      <c r="E278" s="2"/>
      <c r="F278" s="2"/>
      <c r="G278" s="2"/>
      <c r="H278" s="2"/>
      <c r="I278" s="2"/>
      <c r="J278" s="2"/>
      <c r="K278" s="2"/>
      <c r="L278" s="2"/>
      <c r="M278" s="2"/>
      <c r="N278" s="2"/>
      <c r="O278" s="2"/>
      <c r="P278" s="2"/>
      <c r="Q278" s="2"/>
      <c r="R278" s="2"/>
      <c r="S278" s="2"/>
      <c r="T278" s="2"/>
    </row>
    <row r="279" spans="1:20" ht="12.75" customHeight="1" x14ac:dyDescent="0.2">
      <c r="A279" s="2"/>
      <c r="B279" s="2"/>
      <c r="C279" s="2"/>
      <c r="D279" s="2"/>
      <c r="E279" s="2"/>
      <c r="F279" s="2"/>
      <c r="G279" s="2"/>
      <c r="H279" s="2"/>
      <c r="I279" s="2"/>
      <c r="J279" s="2"/>
      <c r="K279" s="2"/>
      <c r="L279" s="2"/>
      <c r="M279" s="2"/>
      <c r="N279" s="2"/>
      <c r="O279" s="2"/>
      <c r="P279" s="2"/>
      <c r="Q279" s="2"/>
      <c r="R279" s="2"/>
      <c r="S279" s="2"/>
      <c r="T279" s="2"/>
    </row>
    <row r="280" spans="1:20" ht="12.75" customHeight="1" x14ac:dyDescent="0.2">
      <c r="A280" s="2"/>
      <c r="B280" s="2"/>
      <c r="C280" s="2"/>
      <c r="D280" s="2"/>
      <c r="E280" s="2"/>
      <c r="F280" s="2"/>
      <c r="G280" s="2"/>
      <c r="H280" s="2"/>
      <c r="I280" s="2"/>
      <c r="J280" s="2"/>
      <c r="K280" s="2"/>
      <c r="L280" s="2"/>
      <c r="M280" s="2"/>
      <c r="N280" s="2"/>
      <c r="O280" s="2"/>
      <c r="P280" s="2"/>
      <c r="Q280" s="2"/>
      <c r="R280" s="2"/>
      <c r="S280" s="2"/>
      <c r="T280" s="2"/>
    </row>
    <row r="281" spans="1:20" ht="12.75" customHeight="1" x14ac:dyDescent="0.2">
      <c r="A281" s="2"/>
      <c r="B281" s="2"/>
      <c r="C281" s="2"/>
      <c r="D281" s="2"/>
      <c r="E281" s="2"/>
      <c r="F281" s="2"/>
      <c r="G281" s="2"/>
      <c r="H281" s="2"/>
      <c r="I281" s="2"/>
      <c r="J281" s="2"/>
      <c r="K281" s="2"/>
      <c r="L281" s="2"/>
      <c r="M281" s="2"/>
      <c r="N281" s="2"/>
      <c r="O281" s="2"/>
      <c r="P281" s="2"/>
      <c r="Q281" s="2"/>
      <c r="R281" s="2"/>
      <c r="S281" s="2"/>
      <c r="T281" s="2"/>
    </row>
    <row r="282" spans="1:20" ht="12.75" customHeight="1" x14ac:dyDescent="0.2">
      <c r="A282" s="2"/>
      <c r="B282" s="2"/>
      <c r="C282" s="2"/>
      <c r="D282" s="2"/>
      <c r="E282" s="2"/>
      <c r="F282" s="2"/>
      <c r="G282" s="2"/>
      <c r="H282" s="2"/>
      <c r="I282" s="2"/>
      <c r="J282" s="2"/>
      <c r="K282" s="2"/>
      <c r="L282" s="2"/>
      <c r="M282" s="2"/>
      <c r="N282" s="2"/>
      <c r="O282" s="2"/>
      <c r="P282" s="2"/>
      <c r="Q282" s="2"/>
      <c r="R282" s="2"/>
      <c r="S282" s="2"/>
      <c r="T282" s="2"/>
    </row>
    <row r="283" spans="1:20" ht="12.75" customHeight="1" x14ac:dyDescent="0.2">
      <c r="A283" s="2"/>
      <c r="B283" s="2"/>
      <c r="C283" s="2"/>
      <c r="D283" s="2"/>
      <c r="E283" s="2"/>
      <c r="F283" s="2"/>
      <c r="G283" s="2"/>
      <c r="H283" s="2"/>
      <c r="I283" s="2"/>
      <c r="J283" s="2"/>
      <c r="K283" s="2"/>
      <c r="L283" s="2"/>
      <c r="M283" s="2"/>
      <c r="N283" s="2"/>
      <c r="O283" s="2"/>
      <c r="P283" s="2"/>
      <c r="Q283" s="2"/>
      <c r="R283" s="2"/>
      <c r="S283" s="2"/>
      <c r="T283" s="2"/>
    </row>
    <row r="284" spans="1:20" ht="12.75" customHeight="1" x14ac:dyDescent="0.2">
      <c r="A284" s="2"/>
      <c r="B284" s="2"/>
      <c r="C284" s="2"/>
      <c r="D284" s="2"/>
      <c r="E284" s="2"/>
      <c r="F284" s="2"/>
      <c r="G284" s="2"/>
      <c r="H284" s="2"/>
      <c r="I284" s="2"/>
      <c r="J284" s="2"/>
      <c r="K284" s="2"/>
      <c r="L284" s="2"/>
      <c r="M284" s="2"/>
      <c r="N284" s="2"/>
      <c r="O284" s="2"/>
      <c r="P284" s="2"/>
      <c r="Q284" s="2"/>
      <c r="R284" s="2"/>
      <c r="S284" s="2"/>
      <c r="T284" s="2"/>
    </row>
    <row r="285" spans="1:20" ht="12.75" customHeight="1" x14ac:dyDescent="0.2">
      <c r="A285" s="2"/>
      <c r="B285" s="2"/>
      <c r="C285" s="2"/>
      <c r="D285" s="2"/>
      <c r="E285" s="2"/>
      <c r="F285" s="2"/>
      <c r="G285" s="2"/>
      <c r="H285" s="2"/>
      <c r="I285" s="2"/>
      <c r="J285" s="2"/>
      <c r="K285" s="2"/>
      <c r="L285" s="2"/>
      <c r="M285" s="2"/>
      <c r="N285" s="2"/>
      <c r="O285" s="2"/>
      <c r="P285" s="2"/>
      <c r="Q285" s="2"/>
      <c r="R285" s="2"/>
      <c r="S285" s="2"/>
      <c r="T285" s="2"/>
    </row>
    <row r="286" spans="1:20" ht="12.75" customHeight="1" x14ac:dyDescent="0.2">
      <c r="A286" s="2"/>
      <c r="B286" s="2"/>
      <c r="C286" s="2"/>
      <c r="D286" s="2"/>
      <c r="E286" s="2"/>
      <c r="F286" s="2"/>
      <c r="G286" s="2"/>
      <c r="H286" s="2"/>
      <c r="I286" s="2"/>
      <c r="J286" s="2"/>
      <c r="K286" s="2"/>
      <c r="L286" s="2"/>
      <c r="M286" s="2"/>
      <c r="N286" s="2"/>
      <c r="O286" s="2"/>
      <c r="P286" s="2"/>
      <c r="Q286" s="2"/>
      <c r="R286" s="2"/>
      <c r="S286" s="2"/>
      <c r="T286" s="2"/>
    </row>
    <row r="287" spans="1:20" ht="12.75" customHeight="1" x14ac:dyDescent="0.2">
      <c r="A287" s="2"/>
      <c r="B287" s="2"/>
      <c r="C287" s="2"/>
      <c r="D287" s="2"/>
      <c r="E287" s="2"/>
      <c r="F287" s="2"/>
      <c r="G287" s="2"/>
      <c r="H287" s="2"/>
      <c r="I287" s="2"/>
      <c r="J287" s="2"/>
      <c r="K287" s="2"/>
      <c r="L287" s="2"/>
      <c r="M287" s="2"/>
      <c r="N287" s="2"/>
      <c r="O287" s="2"/>
      <c r="P287" s="2"/>
      <c r="Q287" s="2"/>
      <c r="R287" s="2"/>
      <c r="S287" s="2"/>
      <c r="T287" s="2"/>
    </row>
    <row r="288" spans="1:20" ht="12.75" customHeight="1" x14ac:dyDescent="0.2">
      <c r="A288" s="2"/>
      <c r="B288" s="2"/>
      <c r="C288" s="2"/>
      <c r="D288" s="2"/>
      <c r="E288" s="2"/>
      <c r="F288" s="2"/>
      <c r="G288" s="2"/>
      <c r="H288" s="2"/>
      <c r="I288" s="2"/>
      <c r="J288" s="2"/>
      <c r="K288" s="2"/>
      <c r="L288" s="2"/>
      <c r="M288" s="2"/>
      <c r="N288" s="2"/>
      <c r="O288" s="2"/>
      <c r="P288" s="2"/>
      <c r="Q288" s="2"/>
      <c r="R288" s="2"/>
      <c r="S288" s="2"/>
      <c r="T288" s="2"/>
    </row>
    <row r="289" spans="1:20" ht="12.75" customHeight="1" x14ac:dyDescent="0.2">
      <c r="A289" s="2"/>
      <c r="B289" s="2"/>
      <c r="C289" s="2"/>
      <c r="D289" s="2"/>
      <c r="E289" s="2"/>
      <c r="F289" s="2"/>
      <c r="G289" s="2"/>
      <c r="H289" s="2"/>
      <c r="I289" s="2"/>
      <c r="J289" s="2"/>
      <c r="K289" s="2"/>
      <c r="L289" s="2"/>
      <c r="M289" s="2"/>
      <c r="N289" s="2"/>
      <c r="O289" s="2"/>
      <c r="P289" s="2"/>
      <c r="Q289" s="2"/>
      <c r="R289" s="2"/>
      <c r="S289" s="2"/>
      <c r="T289" s="2"/>
    </row>
    <row r="290" spans="1:20" ht="12.75" customHeight="1" x14ac:dyDescent="0.2">
      <c r="A290" s="2"/>
      <c r="B290" s="2"/>
      <c r="C290" s="2"/>
      <c r="D290" s="2"/>
      <c r="E290" s="2"/>
      <c r="F290" s="2"/>
      <c r="G290" s="2"/>
      <c r="H290" s="2"/>
      <c r="I290" s="2"/>
      <c r="J290" s="2"/>
      <c r="K290" s="2"/>
      <c r="L290" s="2"/>
      <c r="M290" s="2"/>
      <c r="N290" s="2"/>
      <c r="O290" s="2"/>
      <c r="P290" s="2"/>
      <c r="Q290" s="2"/>
      <c r="R290" s="2"/>
      <c r="S290" s="2"/>
      <c r="T290" s="2"/>
    </row>
    <row r="291" spans="1:20" ht="12.75" customHeight="1" x14ac:dyDescent="0.2">
      <c r="A291" s="2"/>
      <c r="B291" s="2"/>
      <c r="C291" s="2"/>
      <c r="D291" s="2"/>
      <c r="E291" s="2"/>
      <c r="F291" s="2"/>
      <c r="G291" s="2"/>
      <c r="H291" s="2"/>
      <c r="I291" s="2"/>
      <c r="J291" s="2"/>
      <c r="K291" s="2"/>
      <c r="L291" s="2"/>
      <c r="M291" s="2"/>
      <c r="N291" s="2"/>
      <c r="O291" s="2"/>
      <c r="P291" s="2"/>
      <c r="Q291" s="2"/>
      <c r="R291" s="2"/>
      <c r="S291" s="2"/>
      <c r="T291" s="2"/>
    </row>
    <row r="292" spans="1:20" ht="12.75" customHeight="1" x14ac:dyDescent="0.2">
      <c r="A292" s="2"/>
      <c r="B292" s="2"/>
      <c r="C292" s="2"/>
      <c r="D292" s="2"/>
      <c r="E292" s="2"/>
      <c r="F292" s="2"/>
      <c r="G292" s="2"/>
      <c r="H292" s="2"/>
      <c r="I292" s="2"/>
      <c r="J292" s="2"/>
      <c r="K292" s="2"/>
      <c r="L292" s="2"/>
      <c r="M292" s="2"/>
      <c r="N292" s="2"/>
      <c r="O292" s="2"/>
      <c r="P292" s="2"/>
      <c r="Q292" s="2"/>
      <c r="R292" s="2"/>
      <c r="S292" s="2"/>
      <c r="T292" s="2"/>
    </row>
    <row r="293" spans="1:20" ht="12.75" customHeight="1" x14ac:dyDescent="0.2">
      <c r="A293" s="2"/>
      <c r="B293" s="2"/>
      <c r="C293" s="2"/>
      <c r="D293" s="2"/>
      <c r="E293" s="2"/>
      <c r="F293" s="2"/>
      <c r="G293" s="2"/>
      <c r="H293" s="2"/>
      <c r="I293" s="2"/>
      <c r="J293" s="2"/>
      <c r="K293" s="2"/>
      <c r="L293" s="2"/>
      <c r="M293" s="2"/>
      <c r="N293" s="2"/>
      <c r="O293" s="2"/>
      <c r="P293" s="2"/>
      <c r="Q293" s="2"/>
      <c r="R293" s="2"/>
      <c r="S293" s="2"/>
      <c r="T293" s="2"/>
    </row>
    <row r="294" spans="1:20" ht="12.75" customHeight="1" x14ac:dyDescent="0.2">
      <c r="A294" s="2"/>
      <c r="B294" s="2"/>
      <c r="C294" s="2"/>
      <c r="D294" s="2"/>
      <c r="E294" s="2"/>
      <c r="F294" s="2"/>
      <c r="G294" s="2"/>
      <c r="H294" s="2"/>
      <c r="I294" s="2"/>
      <c r="J294" s="2"/>
      <c r="K294" s="2"/>
      <c r="L294" s="2"/>
      <c r="M294" s="2"/>
      <c r="N294" s="2"/>
      <c r="O294" s="2"/>
      <c r="P294" s="2"/>
      <c r="Q294" s="2"/>
      <c r="R294" s="2"/>
      <c r="S294" s="2"/>
      <c r="T294" s="2"/>
    </row>
    <row r="295" spans="1:20" ht="12.75" customHeight="1" x14ac:dyDescent="0.2">
      <c r="A295" s="2"/>
      <c r="B295" s="2"/>
      <c r="C295" s="2"/>
      <c r="D295" s="2"/>
      <c r="E295" s="2"/>
      <c r="F295" s="2"/>
      <c r="G295" s="2"/>
      <c r="H295" s="2"/>
      <c r="I295" s="2"/>
      <c r="J295" s="2"/>
      <c r="K295" s="2"/>
      <c r="L295" s="2"/>
      <c r="M295" s="2"/>
      <c r="N295" s="2"/>
      <c r="O295" s="2"/>
      <c r="P295" s="2"/>
      <c r="Q295" s="2"/>
      <c r="R295" s="2"/>
      <c r="S295" s="2"/>
      <c r="T295" s="2"/>
    </row>
    <row r="296" spans="1:20" ht="12.75" customHeight="1" x14ac:dyDescent="0.2">
      <c r="A296" s="2"/>
      <c r="B296" s="2"/>
      <c r="C296" s="2"/>
      <c r="D296" s="2"/>
      <c r="E296" s="2"/>
      <c r="F296" s="2"/>
      <c r="G296" s="2"/>
      <c r="H296" s="2"/>
      <c r="I296" s="2"/>
      <c r="J296" s="2"/>
      <c r="K296" s="2"/>
      <c r="L296" s="2"/>
      <c r="M296" s="2"/>
      <c r="N296" s="2"/>
      <c r="O296" s="2"/>
      <c r="P296" s="2"/>
      <c r="Q296" s="2"/>
      <c r="R296" s="2"/>
      <c r="S296" s="2"/>
      <c r="T296" s="2"/>
    </row>
    <row r="297" spans="1:20" ht="12.75" customHeight="1" x14ac:dyDescent="0.2">
      <c r="A297" s="2"/>
      <c r="B297" s="2"/>
      <c r="C297" s="2"/>
      <c r="D297" s="2"/>
      <c r="E297" s="2"/>
      <c r="F297" s="2"/>
      <c r="G297" s="2"/>
      <c r="H297" s="2"/>
      <c r="I297" s="2"/>
      <c r="J297" s="2"/>
      <c r="K297" s="2"/>
      <c r="L297" s="2"/>
      <c r="M297" s="2"/>
      <c r="N297" s="2"/>
      <c r="O297" s="2"/>
      <c r="P297" s="2"/>
      <c r="Q297" s="2"/>
      <c r="R297" s="2"/>
      <c r="S297" s="2"/>
      <c r="T297" s="2"/>
    </row>
    <row r="298" spans="1:20" ht="12.75" customHeight="1" x14ac:dyDescent="0.2">
      <c r="A298" s="2"/>
      <c r="B298" s="2"/>
      <c r="C298" s="2"/>
      <c r="D298" s="2"/>
      <c r="E298" s="2"/>
      <c r="F298" s="2"/>
      <c r="G298" s="2"/>
      <c r="H298" s="2"/>
      <c r="I298" s="2"/>
      <c r="J298" s="2"/>
      <c r="K298" s="2"/>
      <c r="L298" s="2"/>
      <c r="M298" s="2"/>
      <c r="N298" s="2"/>
      <c r="O298" s="2"/>
      <c r="P298" s="2"/>
      <c r="Q298" s="2"/>
      <c r="R298" s="2"/>
      <c r="S298" s="2"/>
      <c r="T298" s="2"/>
    </row>
    <row r="299" spans="1:20" ht="12.75" customHeight="1" x14ac:dyDescent="0.2">
      <c r="A299" s="2"/>
      <c r="B299" s="2"/>
      <c r="C299" s="2"/>
      <c r="D299" s="2"/>
      <c r="E299" s="2"/>
      <c r="F299" s="2"/>
      <c r="G299" s="2"/>
      <c r="H299" s="2"/>
      <c r="I299" s="2"/>
      <c r="J299" s="2"/>
      <c r="K299" s="2"/>
      <c r="L299" s="2"/>
      <c r="M299" s="2"/>
      <c r="N299" s="2"/>
      <c r="O299" s="2"/>
      <c r="P299" s="2"/>
      <c r="Q299" s="2"/>
      <c r="R299" s="2"/>
      <c r="S299" s="2"/>
      <c r="T299" s="2"/>
    </row>
    <row r="300" spans="1:20" ht="12.75" customHeight="1" x14ac:dyDescent="0.2">
      <c r="A300" s="2"/>
      <c r="B300" s="2"/>
      <c r="C300" s="2"/>
      <c r="D300" s="2"/>
      <c r="E300" s="2"/>
      <c r="F300" s="2"/>
      <c r="G300" s="2"/>
      <c r="H300" s="2"/>
      <c r="I300" s="2"/>
      <c r="J300" s="2"/>
      <c r="K300" s="2"/>
      <c r="L300" s="2"/>
      <c r="M300" s="2"/>
      <c r="N300" s="2"/>
      <c r="O300" s="2"/>
      <c r="P300" s="2"/>
      <c r="Q300" s="2"/>
      <c r="R300" s="2"/>
      <c r="S300" s="2"/>
      <c r="T300" s="2"/>
    </row>
    <row r="301" spans="1:20" ht="12.75" customHeight="1" x14ac:dyDescent="0.2">
      <c r="A301" s="2"/>
      <c r="B301" s="2"/>
      <c r="C301" s="2"/>
      <c r="D301" s="2"/>
      <c r="E301" s="2"/>
      <c r="F301" s="2"/>
      <c r="G301" s="2"/>
      <c r="H301" s="2"/>
      <c r="I301" s="2"/>
      <c r="J301" s="2"/>
      <c r="K301" s="2"/>
      <c r="L301" s="2"/>
      <c r="M301" s="2"/>
      <c r="N301" s="2"/>
      <c r="O301" s="2"/>
      <c r="P301" s="2"/>
      <c r="Q301" s="2"/>
      <c r="R301" s="2"/>
      <c r="S301" s="2"/>
      <c r="T301" s="2"/>
    </row>
    <row r="302" spans="1:20" ht="12.75" customHeight="1" x14ac:dyDescent="0.2">
      <c r="A302" s="2"/>
      <c r="B302" s="2"/>
      <c r="C302" s="2"/>
      <c r="D302" s="2"/>
      <c r="E302" s="2"/>
      <c r="F302" s="2"/>
      <c r="G302" s="2"/>
      <c r="H302" s="2"/>
      <c r="I302" s="2"/>
      <c r="J302" s="2"/>
      <c r="K302" s="2"/>
      <c r="L302" s="2"/>
      <c r="M302" s="2"/>
      <c r="N302" s="2"/>
      <c r="O302" s="2"/>
      <c r="P302" s="2"/>
      <c r="Q302" s="2"/>
      <c r="R302" s="2"/>
      <c r="S302" s="2"/>
      <c r="T302" s="2"/>
    </row>
    <row r="303" spans="1:20" ht="12.75" customHeight="1" x14ac:dyDescent="0.2">
      <c r="A303" s="2"/>
      <c r="B303" s="2"/>
      <c r="C303" s="2"/>
      <c r="D303" s="2"/>
      <c r="E303" s="2"/>
      <c r="F303" s="2"/>
      <c r="G303" s="2"/>
      <c r="H303" s="2"/>
      <c r="I303" s="2"/>
      <c r="J303" s="2"/>
      <c r="K303" s="2"/>
      <c r="L303" s="2"/>
      <c r="M303" s="2"/>
      <c r="N303" s="2"/>
      <c r="O303" s="2"/>
      <c r="P303" s="2"/>
      <c r="Q303" s="2"/>
      <c r="R303" s="2"/>
      <c r="S303" s="2"/>
      <c r="T303" s="2"/>
    </row>
    <row r="304" spans="1:20" ht="12.75" customHeight="1" x14ac:dyDescent="0.2">
      <c r="A304" s="2"/>
      <c r="B304" s="2"/>
      <c r="C304" s="2"/>
      <c r="D304" s="2"/>
      <c r="E304" s="2"/>
      <c r="F304" s="2"/>
      <c r="G304" s="2"/>
      <c r="H304" s="2"/>
      <c r="I304" s="2"/>
      <c r="J304" s="2"/>
      <c r="K304" s="2"/>
      <c r="L304" s="2"/>
      <c r="M304" s="2"/>
      <c r="N304" s="2"/>
      <c r="O304" s="2"/>
      <c r="P304" s="2"/>
      <c r="Q304" s="2"/>
      <c r="R304" s="2"/>
      <c r="S304" s="2"/>
      <c r="T304" s="2"/>
    </row>
    <row r="305" spans="1:20" ht="12.75" customHeight="1" x14ac:dyDescent="0.2">
      <c r="A305" s="2"/>
      <c r="B305" s="2"/>
      <c r="C305" s="2"/>
      <c r="D305" s="2"/>
      <c r="E305" s="2"/>
      <c r="F305" s="2"/>
      <c r="G305" s="2"/>
      <c r="H305" s="2"/>
      <c r="I305" s="2"/>
      <c r="J305" s="2"/>
      <c r="K305" s="2"/>
      <c r="L305" s="2"/>
      <c r="M305" s="2"/>
      <c r="N305" s="2"/>
      <c r="O305" s="2"/>
      <c r="P305" s="2"/>
      <c r="Q305" s="2"/>
      <c r="R305" s="2"/>
      <c r="S305" s="2"/>
      <c r="T305" s="2"/>
    </row>
    <row r="306" spans="1:20" ht="12.75" customHeight="1" x14ac:dyDescent="0.2">
      <c r="A306" s="2"/>
      <c r="B306" s="2"/>
      <c r="C306" s="2"/>
      <c r="D306" s="2"/>
      <c r="E306" s="2"/>
      <c r="F306" s="2"/>
      <c r="G306" s="2"/>
      <c r="H306" s="2"/>
      <c r="I306" s="2"/>
      <c r="J306" s="2"/>
      <c r="K306" s="2"/>
      <c r="L306" s="2"/>
      <c r="M306" s="2"/>
      <c r="N306" s="2"/>
      <c r="O306" s="2"/>
      <c r="P306" s="2"/>
      <c r="Q306" s="2"/>
      <c r="R306" s="2"/>
      <c r="S306" s="2"/>
      <c r="T306" s="2"/>
    </row>
    <row r="307" spans="1:20" ht="12.75" customHeight="1" x14ac:dyDescent="0.2">
      <c r="A307" s="2"/>
      <c r="B307" s="2"/>
      <c r="C307" s="2"/>
      <c r="D307" s="2"/>
      <c r="E307" s="2"/>
      <c r="F307" s="2"/>
      <c r="G307" s="2"/>
      <c r="H307" s="2"/>
      <c r="I307" s="2"/>
      <c r="J307" s="2"/>
      <c r="K307" s="2"/>
      <c r="L307" s="2"/>
      <c r="M307" s="2"/>
      <c r="N307" s="2"/>
      <c r="O307" s="2"/>
      <c r="P307" s="2"/>
      <c r="Q307" s="2"/>
      <c r="R307" s="2"/>
      <c r="S307" s="2"/>
      <c r="T307" s="2"/>
    </row>
    <row r="308" spans="1:20" ht="12.75" customHeight="1" x14ac:dyDescent="0.2">
      <c r="A308" s="2"/>
      <c r="B308" s="2"/>
      <c r="C308" s="2"/>
      <c r="D308" s="2"/>
      <c r="E308" s="2"/>
      <c r="F308" s="2"/>
      <c r="G308" s="2"/>
      <c r="H308" s="2"/>
      <c r="I308" s="2"/>
      <c r="J308" s="2"/>
      <c r="K308" s="2"/>
      <c r="L308" s="2"/>
      <c r="M308" s="2"/>
      <c r="N308" s="2"/>
      <c r="O308" s="2"/>
      <c r="P308" s="2"/>
      <c r="Q308" s="2"/>
      <c r="R308" s="2"/>
      <c r="S308" s="2"/>
      <c r="T308" s="2"/>
    </row>
    <row r="309" spans="1:20" ht="12.75" customHeight="1" x14ac:dyDescent="0.2">
      <c r="A309" s="2"/>
      <c r="B309" s="2"/>
      <c r="C309" s="2"/>
      <c r="D309" s="2"/>
      <c r="E309" s="2"/>
      <c r="F309" s="2"/>
      <c r="G309" s="2"/>
      <c r="H309" s="2"/>
      <c r="I309" s="2"/>
      <c r="J309" s="2"/>
      <c r="K309" s="2"/>
      <c r="L309" s="2"/>
      <c r="M309" s="2"/>
      <c r="N309" s="2"/>
      <c r="O309" s="2"/>
      <c r="P309" s="2"/>
      <c r="Q309" s="2"/>
      <c r="R309" s="2"/>
      <c r="S309" s="2"/>
      <c r="T309" s="2"/>
    </row>
    <row r="310" spans="1:20" ht="12.75" customHeight="1" x14ac:dyDescent="0.2">
      <c r="A310" s="2"/>
      <c r="B310" s="2"/>
      <c r="C310" s="2"/>
      <c r="D310" s="2"/>
      <c r="E310" s="2"/>
      <c r="F310" s="2"/>
      <c r="G310" s="2"/>
      <c r="H310" s="2"/>
      <c r="I310" s="2"/>
      <c r="J310" s="2"/>
      <c r="K310" s="2"/>
      <c r="L310" s="2"/>
      <c r="M310" s="2"/>
      <c r="N310" s="2"/>
      <c r="O310" s="2"/>
      <c r="P310" s="2"/>
      <c r="Q310" s="2"/>
      <c r="R310" s="2"/>
      <c r="S310" s="2"/>
      <c r="T310" s="2"/>
    </row>
    <row r="311" spans="1:20" ht="12.75" customHeight="1" x14ac:dyDescent="0.2">
      <c r="A311" s="2"/>
      <c r="B311" s="2"/>
      <c r="C311" s="2"/>
      <c r="D311" s="2"/>
      <c r="E311" s="2"/>
      <c r="F311" s="2"/>
      <c r="G311" s="2"/>
      <c r="H311" s="2"/>
      <c r="I311" s="2"/>
      <c r="J311" s="2"/>
      <c r="K311" s="2"/>
      <c r="L311" s="2"/>
      <c r="M311" s="2"/>
      <c r="N311" s="2"/>
      <c r="O311" s="2"/>
      <c r="P311" s="2"/>
      <c r="Q311" s="2"/>
      <c r="R311" s="2"/>
      <c r="S311" s="2"/>
      <c r="T311" s="2"/>
    </row>
    <row r="312" spans="1:20" ht="12.75" customHeight="1" x14ac:dyDescent="0.2">
      <c r="A312" s="2"/>
      <c r="B312" s="2"/>
      <c r="C312" s="2"/>
      <c r="D312" s="2"/>
      <c r="E312" s="2"/>
      <c r="F312" s="2"/>
      <c r="G312" s="2"/>
      <c r="H312" s="2"/>
      <c r="I312" s="2"/>
      <c r="J312" s="2"/>
      <c r="K312" s="2"/>
      <c r="L312" s="2"/>
      <c r="M312" s="2"/>
      <c r="N312" s="2"/>
      <c r="O312" s="2"/>
      <c r="P312" s="2"/>
      <c r="Q312" s="2"/>
      <c r="R312" s="2"/>
      <c r="S312" s="2"/>
      <c r="T312" s="2"/>
    </row>
    <row r="313" spans="1:20" ht="12.75" customHeight="1" x14ac:dyDescent="0.2">
      <c r="A313" s="2"/>
      <c r="B313" s="2"/>
      <c r="C313" s="2"/>
      <c r="D313" s="2"/>
      <c r="E313" s="2"/>
      <c r="F313" s="2"/>
      <c r="G313" s="2"/>
      <c r="H313" s="2"/>
      <c r="I313" s="2"/>
      <c r="J313" s="2"/>
      <c r="K313" s="2"/>
      <c r="L313" s="2"/>
      <c r="M313" s="2"/>
      <c r="N313" s="2"/>
      <c r="O313" s="2"/>
      <c r="P313" s="2"/>
      <c r="Q313" s="2"/>
      <c r="R313" s="2"/>
      <c r="S313" s="2"/>
      <c r="T313" s="2"/>
    </row>
    <row r="314" spans="1:20" ht="12.75" customHeight="1" x14ac:dyDescent="0.2">
      <c r="A314" s="2"/>
      <c r="B314" s="2"/>
      <c r="C314" s="2"/>
      <c r="D314" s="2"/>
      <c r="E314" s="2"/>
      <c r="F314" s="2"/>
      <c r="G314" s="2"/>
      <c r="H314" s="2"/>
      <c r="I314" s="2"/>
      <c r="J314" s="2"/>
      <c r="K314" s="2"/>
      <c r="L314" s="2"/>
      <c r="M314" s="2"/>
      <c r="N314" s="2"/>
      <c r="O314" s="2"/>
      <c r="P314" s="2"/>
      <c r="Q314" s="2"/>
      <c r="R314" s="2"/>
      <c r="S314" s="2"/>
      <c r="T314" s="2"/>
    </row>
    <row r="315" spans="1:20" ht="12.75" customHeight="1" x14ac:dyDescent="0.2">
      <c r="A315" s="2"/>
      <c r="B315" s="2"/>
      <c r="C315" s="2"/>
      <c r="D315" s="2"/>
      <c r="E315" s="2"/>
      <c r="F315" s="2"/>
      <c r="G315" s="2"/>
      <c r="H315" s="2"/>
      <c r="I315" s="2"/>
      <c r="J315" s="2"/>
      <c r="K315" s="2"/>
      <c r="L315" s="2"/>
      <c r="M315" s="2"/>
      <c r="N315" s="2"/>
      <c r="O315" s="2"/>
      <c r="P315" s="2"/>
      <c r="Q315" s="2"/>
      <c r="R315" s="2"/>
      <c r="S315" s="2"/>
      <c r="T315" s="2"/>
    </row>
    <row r="316" spans="1:20" ht="12.75" customHeight="1" x14ac:dyDescent="0.2">
      <c r="A316" s="2"/>
      <c r="B316" s="2"/>
      <c r="C316" s="2"/>
      <c r="D316" s="2"/>
      <c r="E316" s="2"/>
      <c r="F316" s="2"/>
      <c r="G316" s="2"/>
      <c r="H316" s="2"/>
      <c r="I316" s="2"/>
      <c r="J316" s="2"/>
      <c r="K316" s="2"/>
      <c r="L316" s="2"/>
      <c r="M316" s="2"/>
      <c r="N316" s="2"/>
      <c r="O316" s="2"/>
      <c r="P316" s="2"/>
      <c r="Q316" s="2"/>
      <c r="R316" s="2"/>
      <c r="S316" s="2"/>
      <c r="T316" s="2"/>
    </row>
    <row r="317" spans="1:20" ht="12.75" customHeight="1" x14ac:dyDescent="0.2">
      <c r="A317" s="2"/>
      <c r="B317" s="2"/>
      <c r="C317" s="2"/>
      <c r="D317" s="2"/>
      <c r="E317" s="2"/>
      <c r="F317" s="2"/>
      <c r="G317" s="2"/>
      <c r="H317" s="2"/>
      <c r="I317" s="2"/>
      <c r="J317" s="2"/>
      <c r="K317" s="2"/>
      <c r="L317" s="2"/>
      <c r="M317" s="2"/>
      <c r="N317" s="2"/>
      <c r="O317" s="2"/>
      <c r="P317" s="2"/>
      <c r="Q317" s="2"/>
      <c r="R317" s="2"/>
      <c r="S317" s="2"/>
      <c r="T317" s="2"/>
    </row>
    <row r="318" spans="1:20" ht="12.75" customHeight="1" x14ac:dyDescent="0.2">
      <c r="A318" s="2"/>
      <c r="B318" s="2"/>
      <c r="C318" s="2"/>
      <c r="D318" s="2"/>
      <c r="E318" s="2"/>
      <c r="F318" s="2"/>
      <c r="G318" s="2"/>
      <c r="H318" s="2"/>
      <c r="I318" s="2"/>
      <c r="J318" s="2"/>
      <c r="K318" s="2"/>
      <c r="L318" s="2"/>
      <c r="M318" s="2"/>
      <c r="N318" s="2"/>
      <c r="O318" s="2"/>
      <c r="P318" s="2"/>
      <c r="Q318" s="2"/>
      <c r="R318" s="2"/>
      <c r="S318" s="2"/>
      <c r="T318" s="2"/>
    </row>
    <row r="319" spans="1:20" ht="12.75" customHeight="1" x14ac:dyDescent="0.2">
      <c r="A319" s="2"/>
      <c r="B319" s="2"/>
      <c r="C319" s="2"/>
      <c r="D319" s="2"/>
      <c r="E319" s="2"/>
      <c r="F319" s="2"/>
      <c r="G319" s="2"/>
      <c r="H319" s="2"/>
      <c r="I319" s="2"/>
      <c r="J319" s="2"/>
      <c r="K319" s="2"/>
      <c r="L319" s="2"/>
      <c r="M319" s="2"/>
      <c r="N319" s="2"/>
      <c r="O319" s="2"/>
      <c r="P319" s="2"/>
      <c r="Q319" s="2"/>
      <c r="R319" s="2"/>
      <c r="S319" s="2"/>
      <c r="T319" s="2"/>
    </row>
    <row r="320" spans="1:20" ht="12.75" customHeight="1" x14ac:dyDescent="0.2">
      <c r="A320" s="2"/>
      <c r="B320" s="2"/>
      <c r="C320" s="2"/>
      <c r="D320" s="2"/>
      <c r="E320" s="2"/>
      <c r="F320" s="2"/>
      <c r="G320" s="2"/>
      <c r="H320" s="2"/>
      <c r="I320" s="2"/>
      <c r="J320" s="2"/>
      <c r="K320" s="2"/>
      <c r="L320" s="2"/>
      <c r="M320" s="2"/>
      <c r="N320" s="2"/>
      <c r="O320" s="2"/>
      <c r="P320" s="2"/>
      <c r="Q320" s="2"/>
      <c r="R320" s="2"/>
      <c r="S320" s="2"/>
      <c r="T320" s="2"/>
    </row>
    <row r="321" spans="1:20" ht="12.75" customHeight="1" x14ac:dyDescent="0.2">
      <c r="A321" s="2"/>
      <c r="B321" s="2"/>
      <c r="C321" s="2"/>
      <c r="D321" s="2"/>
      <c r="E321" s="2"/>
      <c r="F321" s="2"/>
      <c r="G321" s="2"/>
      <c r="H321" s="2"/>
      <c r="I321" s="2"/>
      <c r="J321" s="2"/>
      <c r="K321" s="2"/>
      <c r="L321" s="2"/>
      <c r="M321" s="2"/>
      <c r="N321" s="2"/>
      <c r="O321" s="2"/>
      <c r="P321" s="2"/>
      <c r="Q321" s="2"/>
      <c r="R321" s="2"/>
      <c r="S321" s="2"/>
      <c r="T321" s="2"/>
    </row>
    <row r="322" spans="1:20" ht="12.75" customHeight="1" x14ac:dyDescent="0.2">
      <c r="A322" s="2"/>
      <c r="B322" s="2"/>
      <c r="C322" s="2"/>
      <c r="D322" s="2"/>
      <c r="E322" s="2"/>
      <c r="F322" s="2"/>
      <c r="G322" s="2"/>
      <c r="H322" s="2"/>
      <c r="I322" s="2"/>
      <c r="J322" s="2"/>
      <c r="K322" s="2"/>
      <c r="L322" s="2"/>
      <c r="M322" s="2"/>
      <c r="N322" s="2"/>
      <c r="O322" s="2"/>
      <c r="P322" s="2"/>
      <c r="Q322" s="2"/>
      <c r="R322" s="2"/>
      <c r="S322" s="2"/>
      <c r="T322" s="2"/>
    </row>
    <row r="323" spans="1:20" ht="12.75" customHeight="1" x14ac:dyDescent="0.2">
      <c r="A323" s="2"/>
      <c r="B323" s="2"/>
      <c r="C323" s="2"/>
      <c r="D323" s="2"/>
      <c r="E323" s="2"/>
      <c r="F323" s="2"/>
      <c r="G323" s="2"/>
      <c r="H323" s="2"/>
      <c r="I323" s="2"/>
      <c r="J323" s="2"/>
      <c r="K323" s="2"/>
      <c r="L323" s="2"/>
      <c r="M323" s="2"/>
      <c r="N323" s="2"/>
      <c r="O323" s="2"/>
      <c r="P323" s="2"/>
      <c r="Q323" s="2"/>
      <c r="R323" s="2"/>
      <c r="S323" s="2"/>
      <c r="T323" s="2"/>
    </row>
    <row r="324" spans="1:20" ht="12.75" customHeight="1" x14ac:dyDescent="0.2">
      <c r="A324" s="2"/>
      <c r="B324" s="2"/>
      <c r="C324" s="2"/>
      <c r="D324" s="2"/>
      <c r="E324" s="2"/>
      <c r="F324" s="2"/>
      <c r="G324" s="2"/>
      <c r="H324" s="2"/>
      <c r="I324" s="2"/>
      <c r="J324" s="2"/>
      <c r="K324" s="2"/>
      <c r="L324" s="2"/>
      <c r="M324" s="2"/>
      <c r="N324" s="2"/>
      <c r="O324" s="2"/>
      <c r="P324" s="2"/>
      <c r="Q324" s="2"/>
      <c r="R324" s="2"/>
      <c r="S324" s="2"/>
      <c r="T324" s="2"/>
    </row>
    <row r="325" spans="1:20" ht="12.75" customHeight="1" x14ac:dyDescent="0.2">
      <c r="A325" s="2"/>
      <c r="B325" s="2"/>
      <c r="C325" s="2"/>
      <c r="D325" s="2"/>
      <c r="E325" s="2"/>
      <c r="F325" s="2"/>
      <c r="G325" s="2"/>
      <c r="H325" s="2"/>
      <c r="I325" s="2"/>
      <c r="J325" s="2"/>
      <c r="K325" s="2"/>
      <c r="L325" s="2"/>
      <c r="M325" s="2"/>
      <c r="N325" s="2"/>
      <c r="O325" s="2"/>
      <c r="P325" s="2"/>
      <c r="Q325" s="2"/>
      <c r="R325" s="2"/>
      <c r="S325" s="2"/>
      <c r="T325" s="2"/>
    </row>
    <row r="326" spans="1:20" ht="12.75" customHeight="1" x14ac:dyDescent="0.2">
      <c r="A326" s="2"/>
      <c r="B326" s="2"/>
      <c r="C326" s="2"/>
      <c r="D326" s="2"/>
      <c r="E326" s="2"/>
      <c r="F326" s="2"/>
      <c r="G326" s="2"/>
      <c r="H326" s="2"/>
      <c r="I326" s="2"/>
      <c r="J326" s="2"/>
      <c r="K326" s="2"/>
      <c r="L326" s="2"/>
      <c r="M326" s="2"/>
      <c r="N326" s="2"/>
      <c r="O326" s="2"/>
      <c r="P326" s="2"/>
      <c r="Q326" s="2"/>
      <c r="R326" s="2"/>
      <c r="S326" s="2"/>
      <c r="T326" s="2"/>
    </row>
    <row r="327" spans="1:20" ht="12.75" customHeight="1" x14ac:dyDescent="0.2">
      <c r="A327" s="2"/>
      <c r="B327" s="2"/>
      <c r="C327" s="2"/>
      <c r="D327" s="2"/>
      <c r="E327" s="2"/>
      <c r="F327" s="2"/>
      <c r="G327" s="2"/>
      <c r="H327" s="2"/>
      <c r="I327" s="2"/>
      <c r="J327" s="2"/>
      <c r="K327" s="2"/>
      <c r="L327" s="2"/>
      <c r="M327" s="2"/>
      <c r="N327" s="2"/>
      <c r="O327" s="2"/>
      <c r="P327" s="2"/>
      <c r="Q327" s="2"/>
      <c r="R327" s="2"/>
      <c r="S327" s="2"/>
      <c r="T327" s="2"/>
    </row>
    <row r="328" spans="1:20" ht="12.75" customHeight="1" x14ac:dyDescent="0.2">
      <c r="A328" s="2"/>
      <c r="B328" s="2"/>
      <c r="C328" s="2"/>
      <c r="D328" s="2"/>
      <c r="E328" s="2"/>
      <c r="F328" s="2"/>
      <c r="G328" s="2"/>
      <c r="H328" s="2"/>
      <c r="I328" s="2"/>
      <c r="J328" s="2"/>
      <c r="K328" s="2"/>
      <c r="L328" s="2"/>
      <c r="M328" s="2"/>
      <c r="N328" s="2"/>
      <c r="O328" s="2"/>
      <c r="P328" s="2"/>
      <c r="Q328" s="2"/>
      <c r="R328" s="2"/>
      <c r="S328" s="2"/>
      <c r="T328" s="2"/>
    </row>
    <row r="329" spans="1:20" ht="12.75" customHeight="1" x14ac:dyDescent="0.2">
      <c r="A329" s="2"/>
      <c r="B329" s="2"/>
      <c r="C329" s="2"/>
      <c r="D329" s="2"/>
      <c r="E329" s="2"/>
      <c r="F329" s="2"/>
      <c r="G329" s="2"/>
      <c r="H329" s="2"/>
      <c r="I329" s="2"/>
      <c r="J329" s="2"/>
      <c r="K329" s="2"/>
      <c r="L329" s="2"/>
      <c r="M329" s="2"/>
      <c r="N329" s="2"/>
      <c r="O329" s="2"/>
      <c r="P329" s="2"/>
      <c r="Q329" s="2"/>
      <c r="R329" s="2"/>
      <c r="S329" s="2"/>
      <c r="T329" s="2"/>
    </row>
    <row r="330" spans="1:20" ht="12.75" customHeight="1" x14ac:dyDescent="0.2">
      <c r="A330" s="2"/>
      <c r="B330" s="2"/>
      <c r="C330" s="2"/>
      <c r="D330" s="2"/>
      <c r="E330" s="2"/>
      <c r="F330" s="2"/>
      <c r="G330" s="2"/>
      <c r="H330" s="2"/>
      <c r="I330" s="2"/>
      <c r="J330" s="2"/>
      <c r="K330" s="2"/>
      <c r="L330" s="2"/>
      <c r="M330" s="2"/>
      <c r="N330" s="2"/>
      <c r="O330" s="2"/>
      <c r="P330" s="2"/>
      <c r="Q330" s="2"/>
      <c r="R330" s="2"/>
      <c r="S330" s="2"/>
      <c r="T330" s="2"/>
    </row>
    <row r="331" spans="1:20" ht="12.75" customHeight="1" x14ac:dyDescent="0.2">
      <c r="A331" s="2"/>
      <c r="B331" s="2"/>
      <c r="C331" s="2"/>
      <c r="D331" s="2"/>
      <c r="E331" s="2"/>
      <c r="F331" s="2"/>
      <c r="G331" s="2"/>
      <c r="H331" s="2"/>
      <c r="I331" s="2"/>
      <c r="J331" s="2"/>
      <c r="K331" s="2"/>
      <c r="L331" s="2"/>
      <c r="M331" s="2"/>
      <c r="N331" s="2"/>
      <c r="O331" s="2"/>
      <c r="P331" s="2"/>
      <c r="Q331" s="2"/>
      <c r="R331" s="2"/>
      <c r="S331" s="2"/>
      <c r="T331" s="2"/>
    </row>
    <row r="332" spans="1:20" ht="12.75" customHeight="1" x14ac:dyDescent="0.2">
      <c r="A332" s="2"/>
      <c r="B332" s="2"/>
      <c r="C332" s="2"/>
      <c r="D332" s="2"/>
      <c r="E332" s="2"/>
      <c r="F332" s="2"/>
      <c r="G332" s="2"/>
      <c r="H332" s="2"/>
      <c r="I332" s="2"/>
      <c r="J332" s="2"/>
      <c r="K332" s="2"/>
      <c r="L332" s="2"/>
      <c r="M332" s="2"/>
      <c r="N332" s="2"/>
      <c r="O332" s="2"/>
      <c r="P332" s="2"/>
      <c r="Q332" s="2"/>
      <c r="R332" s="2"/>
      <c r="S332" s="2"/>
      <c r="T332" s="2"/>
    </row>
    <row r="333" spans="1:20" ht="12.75" customHeight="1" x14ac:dyDescent="0.2">
      <c r="A333" s="2"/>
      <c r="B333" s="2"/>
      <c r="C333" s="2"/>
      <c r="D333" s="2"/>
      <c r="E333" s="2"/>
      <c r="F333" s="2"/>
      <c r="G333" s="2"/>
      <c r="H333" s="2"/>
      <c r="I333" s="2"/>
      <c r="J333" s="2"/>
      <c r="K333" s="2"/>
      <c r="L333" s="2"/>
      <c r="M333" s="2"/>
      <c r="N333" s="2"/>
      <c r="O333" s="2"/>
      <c r="P333" s="2"/>
      <c r="Q333" s="2"/>
      <c r="R333" s="2"/>
      <c r="S333" s="2"/>
      <c r="T333" s="2"/>
    </row>
    <row r="334" spans="1:20" ht="12.75" customHeight="1" x14ac:dyDescent="0.2">
      <c r="A334" s="2"/>
      <c r="B334" s="2"/>
      <c r="C334" s="2"/>
      <c r="D334" s="2"/>
      <c r="E334" s="2"/>
      <c r="F334" s="2"/>
      <c r="G334" s="2"/>
      <c r="H334" s="2"/>
      <c r="I334" s="2"/>
      <c r="J334" s="2"/>
      <c r="K334" s="2"/>
      <c r="L334" s="2"/>
      <c r="M334" s="2"/>
      <c r="N334" s="2"/>
      <c r="O334" s="2"/>
      <c r="P334" s="2"/>
      <c r="Q334" s="2"/>
      <c r="R334" s="2"/>
      <c r="S334" s="2"/>
      <c r="T334" s="2"/>
    </row>
    <row r="335" spans="1:20" ht="12.75" customHeight="1" x14ac:dyDescent="0.2">
      <c r="A335" s="2"/>
      <c r="B335" s="2"/>
      <c r="C335" s="2"/>
      <c r="D335" s="2"/>
      <c r="E335" s="2"/>
      <c r="F335" s="2"/>
      <c r="G335" s="2"/>
      <c r="H335" s="2"/>
      <c r="I335" s="2"/>
      <c r="J335" s="2"/>
      <c r="K335" s="2"/>
      <c r="L335" s="2"/>
      <c r="M335" s="2"/>
      <c r="N335" s="2"/>
      <c r="O335" s="2"/>
      <c r="P335" s="2"/>
      <c r="Q335" s="2"/>
      <c r="R335" s="2"/>
      <c r="S335" s="2"/>
      <c r="T335" s="2"/>
    </row>
    <row r="336" spans="1:20" ht="12.75" customHeight="1" x14ac:dyDescent="0.2">
      <c r="A336" s="2"/>
      <c r="B336" s="2"/>
      <c r="C336" s="2"/>
      <c r="D336" s="2"/>
      <c r="E336" s="2"/>
      <c r="F336" s="2"/>
      <c r="G336" s="2"/>
      <c r="H336" s="2"/>
      <c r="I336" s="2"/>
      <c r="J336" s="2"/>
      <c r="K336" s="2"/>
      <c r="L336" s="2"/>
      <c r="M336" s="2"/>
      <c r="N336" s="2"/>
      <c r="O336" s="2"/>
      <c r="P336" s="2"/>
      <c r="Q336" s="2"/>
      <c r="R336" s="2"/>
      <c r="S336" s="2"/>
      <c r="T336" s="2"/>
    </row>
    <row r="337" spans="1:20" ht="12.75" customHeight="1" x14ac:dyDescent="0.2">
      <c r="A337" s="2"/>
      <c r="B337" s="2"/>
      <c r="C337" s="2"/>
      <c r="D337" s="2"/>
      <c r="E337" s="2"/>
      <c r="F337" s="2"/>
      <c r="G337" s="2"/>
      <c r="H337" s="2"/>
      <c r="I337" s="2"/>
      <c r="J337" s="2"/>
      <c r="K337" s="2"/>
      <c r="L337" s="2"/>
      <c r="M337" s="2"/>
      <c r="N337" s="2"/>
      <c r="O337" s="2"/>
      <c r="P337" s="2"/>
      <c r="Q337" s="2"/>
      <c r="R337" s="2"/>
      <c r="S337" s="2"/>
      <c r="T337" s="2"/>
    </row>
    <row r="338" spans="1:20" ht="12.75" customHeight="1" x14ac:dyDescent="0.2">
      <c r="A338" s="2"/>
      <c r="B338" s="2"/>
      <c r="C338" s="2"/>
      <c r="D338" s="2"/>
      <c r="E338" s="2"/>
      <c r="F338" s="2"/>
      <c r="G338" s="2"/>
      <c r="H338" s="2"/>
      <c r="I338" s="2"/>
      <c r="J338" s="2"/>
      <c r="K338" s="2"/>
      <c r="L338" s="2"/>
      <c r="M338" s="2"/>
      <c r="N338" s="2"/>
      <c r="O338" s="2"/>
      <c r="P338" s="2"/>
      <c r="Q338" s="2"/>
      <c r="R338" s="2"/>
      <c r="S338" s="2"/>
      <c r="T338" s="2"/>
    </row>
    <row r="339" spans="1:20" ht="12.75" customHeight="1" x14ac:dyDescent="0.2">
      <c r="A339" s="2"/>
      <c r="B339" s="2"/>
      <c r="C339" s="2"/>
      <c r="D339" s="2"/>
      <c r="E339" s="2"/>
      <c r="F339" s="2"/>
      <c r="G339" s="2"/>
      <c r="H339" s="2"/>
      <c r="I339" s="2"/>
      <c r="J339" s="2"/>
      <c r="K339" s="2"/>
      <c r="L339" s="2"/>
      <c r="M339" s="2"/>
      <c r="N339" s="2"/>
      <c r="O339" s="2"/>
      <c r="P339" s="2"/>
      <c r="Q339" s="2"/>
      <c r="R339" s="2"/>
      <c r="S339" s="2"/>
      <c r="T339" s="2"/>
    </row>
    <row r="340" spans="1:20" ht="12.75" customHeight="1" x14ac:dyDescent="0.2">
      <c r="A340" s="2"/>
      <c r="B340" s="2"/>
      <c r="C340" s="2"/>
      <c r="D340" s="2"/>
      <c r="E340" s="2"/>
      <c r="F340" s="2"/>
      <c r="G340" s="2"/>
      <c r="H340" s="2"/>
      <c r="I340" s="2"/>
      <c r="J340" s="2"/>
      <c r="K340" s="2"/>
      <c r="L340" s="2"/>
      <c r="M340" s="2"/>
      <c r="N340" s="2"/>
      <c r="O340" s="2"/>
      <c r="P340" s="2"/>
      <c r="Q340" s="2"/>
      <c r="R340" s="2"/>
      <c r="S340" s="2"/>
      <c r="T340" s="2"/>
    </row>
    <row r="341" spans="1:20" ht="12.75" customHeight="1" x14ac:dyDescent="0.2">
      <c r="A341" s="2"/>
      <c r="B341" s="2"/>
      <c r="C341" s="2"/>
      <c r="D341" s="2"/>
      <c r="E341" s="2"/>
      <c r="F341" s="2"/>
      <c r="G341" s="2"/>
      <c r="H341" s="2"/>
      <c r="I341" s="2"/>
      <c r="J341" s="2"/>
      <c r="K341" s="2"/>
      <c r="L341" s="2"/>
      <c r="M341" s="2"/>
      <c r="N341" s="2"/>
      <c r="O341" s="2"/>
      <c r="P341" s="2"/>
      <c r="Q341" s="2"/>
      <c r="R341" s="2"/>
      <c r="S341" s="2"/>
      <c r="T341" s="2"/>
    </row>
    <row r="342" spans="1:20" ht="12.75" customHeight="1" x14ac:dyDescent="0.2">
      <c r="A342" s="2"/>
      <c r="B342" s="2"/>
      <c r="C342" s="2"/>
      <c r="D342" s="2"/>
      <c r="E342" s="2"/>
      <c r="F342" s="2"/>
      <c r="G342" s="2"/>
      <c r="H342" s="2"/>
      <c r="I342" s="2"/>
      <c r="J342" s="2"/>
      <c r="K342" s="2"/>
      <c r="L342" s="2"/>
      <c r="M342" s="2"/>
      <c r="N342" s="2"/>
      <c r="O342" s="2"/>
      <c r="P342" s="2"/>
      <c r="Q342" s="2"/>
      <c r="R342" s="2"/>
      <c r="S342" s="2"/>
      <c r="T342" s="2"/>
    </row>
    <row r="343" spans="1:20" ht="12.75" customHeight="1" x14ac:dyDescent="0.2">
      <c r="A343" s="2"/>
      <c r="B343" s="2"/>
      <c r="C343" s="2"/>
      <c r="D343" s="2"/>
      <c r="E343" s="2"/>
      <c r="F343" s="2"/>
      <c r="G343" s="2"/>
      <c r="H343" s="2"/>
      <c r="I343" s="2"/>
      <c r="J343" s="2"/>
      <c r="K343" s="2"/>
      <c r="L343" s="2"/>
      <c r="M343" s="2"/>
      <c r="N343" s="2"/>
      <c r="O343" s="2"/>
      <c r="P343" s="2"/>
      <c r="Q343" s="2"/>
      <c r="R343" s="2"/>
      <c r="S343" s="2"/>
      <c r="T343" s="2"/>
    </row>
    <row r="344" spans="1:20" ht="12.75" customHeight="1" x14ac:dyDescent="0.2">
      <c r="A344" s="2"/>
      <c r="B344" s="2"/>
      <c r="C344" s="2"/>
      <c r="D344" s="2"/>
      <c r="E344" s="2"/>
      <c r="F344" s="2"/>
      <c r="G344" s="2"/>
      <c r="H344" s="2"/>
      <c r="I344" s="2"/>
      <c r="J344" s="2"/>
      <c r="K344" s="2"/>
      <c r="L344" s="2"/>
      <c r="M344" s="2"/>
      <c r="N344" s="2"/>
      <c r="O344" s="2"/>
      <c r="P344" s="2"/>
      <c r="Q344" s="2"/>
      <c r="R344" s="2"/>
      <c r="S344" s="2"/>
      <c r="T344" s="2"/>
    </row>
    <row r="345" spans="1:20" ht="12.75" customHeight="1" x14ac:dyDescent="0.2">
      <c r="A345" s="2"/>
      <c r="B345" s="2"/>
      <c r="C345" s="2"/>
      <c r="D345" s="2"/>
      <c r="E345" s="2"/>
      <c r="F345" s="2"/>
      <c r="G345" s="2"/>
      <c r="H345" s="2"/>
      <c r="I345" s="2"/>
      <c r="J345" s="2"/>
      <c r="K345" s="2"/>
      <c r="L345" s="2"/>
      <c r="M345" s="2"/>
      <c r="N345" s="2"/>
      <c r="O345" s="2"/>
      <c r="P345" s="2"/>
      <c r="Q345" s="2"/>
      <c r="R345" s="2"/>
      <c r="S345" s="2"/>
      <c r="T345" s="2"/>
    </row>
    <row r="346" spans="1:20" ht="12.75" customHeight="1" x14ac:dyDescent="0.2">
      <c r="A346" s="2"/>
      <c r="B346" s="2"/>
      <c r="C346" s="2"/>
      <c r="D346" s="2"/>
      <c r="E346" s="2"/>
      <c r="F346" s="2"/>
      <c r="G346" s="2"/>
      <c r="H346" s="2"/>
      <c r="I346" s="2"/>
      <c r="J346" s="2"/>
      <c r="K346" s="2"/>
      <c r="L346" s="2"/>
      <c r="M346" s="2"/>
      <c r="N346" s="2"/>
      <c r="O346" s="2"/>
      <c r="P346" s="2"/>
      <c r="Q346" s="2"/>
      <c r="R346" s="2"/>
      <c r="S346" s="2"/>
      <c r="T346" s="2"/>
    </row>
    <row r="347" spans="1:20" ht="12.75" customHeight="1" x14ac:dyDescent="0.2">
      <c r="A347" s="2"/>
      <c r="B347" s="2"/>
      <c r="C347" s="2"/>
      <c r="D347" s="2"/>
      <c r="E347" s="2"/>
      <c r="F347" s="2"/>
      <c r="G347" s="2"/>
      <c r="H347" s="2"/>
      <c r="I347" s="2"/>
      <c r="J347" s="2"/>
      <c r="K347" s="2"/>
      <c r="L347" s="2"/>
      <c r="M347" s="2"/>
      <c r="N347" s="2"/>
      <c r="O347" s="2"/>
      <c r="P347" s="2"/>
      <c r="Q347" s="2"/>
      <c r="R347" s="2"/>
      <c r="S347" s="2"/>
      <c r="T347" s="2"/>
    </row>
    <row r="348" spans="1:20" ht="12.75" customHeight="1" x14ac:dyDescent="0.2">
      <c r="A348" s="2"/>
      <c r="B348" s="2"/>
      <c r="C348" s="2"/>
      <c r="D348" s="2"/>
      <c r="E348" s="2"/>
      <c r="F348" s="2"/>
      <c r="G348" s="2"/>
      <c r="H348" s="2"/>
      <c r="I348" s="2"/>
      <c r="J348" s="2"/>
      <c r="K348" s="2"/>
      <c r="L348" s="2"/>
      <c r="M348" s="2"/>
      <c r="N348" s="2"/>
      <c r="O348" s="2"/>
      <c r="P348" s="2"/>
      <c r="Q348" s="2"/>
      <c r="R348" s="2"/>
      <c r="S348" s="2"/>
      <c r="T348" s="2"/>
    </row>
    <row r="349" spans="1:20" ht="12.75" customHeight="1" x14ac:dyDescent="0.2">
      <c r="A349" s="2"/>
      <c r="B349" s="2"/>
      <c r="C349" s="2"/>
      <c r="D349" s="2"/>
      <c r="E349" s="2"/>
      <c r="F349" s="2"/>
      <c r="G349" s="2"/>
      <c r="H349" s="2"/>
      <c r="I349" s="2"/>
      <c r="J349" s="2"/>
      <c r="K349" s="2"/>
      <c r="L349" s="2"/>
      <c r="M349" s="2"/>
      <c r="N349" s="2"/>
      <c r="O349" s="2"/>
      <c r="P349" s="2"/>
      <c r="Q349" s="2"/>
      <c r="R349" s="2"/>
      <c r="S349" s="2"/>
      <c r="T349" s="2"/>
    </row>
    <row r="350" spans="1:20" ht="12.75" customHeight="1" x14ac:dyDescent="0.2">
      <c r="A350" s="2"/>
      <c r="B350" s="2"/>
      <c r="C350" s="2"/>
      <c r="D350" s="2"/>
      <c r="E350" s="2"/>
      <c r="F350" s="2"/>
      <c r="G350" s="2"/>
      <c r="H350" s="2"/>
      <c r="I350" s="2"/>
      <c r="J350" s="2"/>
      <c r="K350" s="2"/>
      <c r="L350" s="2"/>
      <c r="M350" s="2"/>
      <c r="N350" s="2"/>
      <c r="O350" s="2"/>
      <c r="P350" s="2"/>
      <c r="Q350" s="2"/>
      <c r="R350" s="2"/>
      <c r="S350" s="2"/>
      <c r="T350" s="2"/>
    </row>
    <row r="351" spans="1:20" ht="12.75" customHeight="1" x14ac:dyDescent="0.2">
      <c r="A351" s="2"/>
      <c r="B351" s="2"/>
      <c r="C351" s="2"/>
      <c r="D351" s="2"/>
      <c r="E351" s="2"/>
      <c r="F351" s="2"/>
      <c r="G351" s="2"/>
      <c r="H351" s="2"/>
      <c r="I351" s="2"/>
      <c r="J351" s="2"/>
      <c r="K351" s="2"/>
      <c r="L351" s="2"/>
      <c r="M351" s="2"/>
      <c r="N351" s="2"/>
      <c r="O351" s="2"/>
      <c r="P351" s="2"/>
      <c r="Q351" s="2"/>
      <c r="R351" s="2"/>
      <c r="S351" s="2"/>
      <c r="T351" s="2"/>
    </row>
    <row r="352" spans="1:20" ht="12.75" customHeight="1" x14ac:dyDescent="0.2">
      <c r="A352" s="2"/>
      <c r="B352" s="2"/>
      <c r="C352" s="2"/>
      <c r="D352" s="2"/>
      <c r="E352" s="2"/>
      <c r="F352" s="2"/>
      <c r="G352" s="2"/>
      <c r="H352" s="2"/>
      <c r="I352" s="2"/>
      <c r="J352" s="2"/>
      <c r="K352" s="2"/>
      <c r="L352" s="2"/>
      <c r="M352" s="2"/>
      <c r="N352" s="2"/>
      <c r="O352" s="2"/>
      <c r="P352" s="2"/>
      <c r="Q352" s="2"/>
      <c r="R352" s="2"/>
      <c r="S352" s="2"/>
      <c r="T352" s="2"/>
    </row>
    <row r="353" spans="1:20" ht="12.75" customHeight="1" x14ac:dyDescent="0.2">
      <c r="A353" s="2"/>
      <c r="B353" s="2"/>
      <c r="C353" s="2"/>
      <c r="D353" s="2"/>
      <c r="E353" s="2"/>
      <c r="F353" s="2"/>
      <c r="G353" s="2"/>
      <c r="H353" s="2"/>
      <c r="I353" s="2"/>
      <c r="J353" s="2"/>
      <c r="K353" s="2"/>
      <c r="L353" s="2"/>
      <c r="M353" s="2"/>
      <c r="N353" s="2"/>
      <c r="O353" s="2"/>
      <c r="P353" s="2"/>
      <c r="Q353" s="2"/>
      <c r="R353" s="2"/>
      <c r="S353" s="2"/>
      <c r="T353" s="2"/>
    </row>
    <row r="354" spans="1:20" ht="12.75" customHeight="1" x14ac:dyDescent="0.2">
      <c r="A354" s="2"/>
      <c r="B354" s="2"/>
      <c r="C354" s="2"/>
      <c r="D354" s="2"/>
      <c r="E354" s="2"/>
      <c r="F354" s="2"/>
      <c r="G354" s="2"/>
      <c r="H354" s="2"/>
      <c r="I354" s="2"/>
      <c r="J354" s="2"/>
      <c r="K354" s="2"/>
      <c r="L354" s="2"/>
      <c r="M354" s="2"/>
      <c r="N354" s="2"/>
      <c r="O354" s="2"/>
      <c r="P354" s="2"/>
      <c r="Q354" s="2"/>
      <c r="R354" s="2"/>
      <c r="S354" s="2"/>
      <c r="T354" s="2"/>
    </row>
    <row r="355" spans="1:20" ht="12.75" customHeight="1" x14ac:dyDescent="0.2">
      <c r="A355" s="2"/>
      <c r="B355" s="2"/>
      <c r="C355" s="2"/>
      <c r="D355" s="2"/>
      <c r="E355" s="2"/>
      <c r="F355" s="2"/>
      <c r="G355" s="2"/>
      <c r="H355" s="2"/>
      <c r="I355" s="2"/>
      <c r="J355" s="2"/>
      <c r="K355" s="2"/>
      <c r="L355" s="2"/>
      <c r="M355" s="2"/>
      <c r="N355" s="2"/>
      <c r="O355" s="2"/>
      <c r="P355" s="2"/>
      <c r="Q355" s="2"/>
      <c r="R355" s="2"/>
      <c r="S355" s="2"/>
      <c r="T355" s="2"/>
    </row>
    <row r="356" spans="1:20" ht="12.75" customHeight="1" x14ac:dyDescent="0.2">
      <c r="A356" s="2"/>
      <c r="B356" s="2"/>
      <c r="C356" s="2"/>
      <c r="D356" s="2"/>
      <c r="E356" s="2"/>
      <c r="F356" s="2"/>
      <c r="G356" s="2"/>
      <c r="H356" s="2"/>
      <c r="I356" s="2"/>
      <c r="J356" s="2"/>
      <c r="K356" s="2"/>
      <c r="L356" s="2"/>
      <c r="M356" s="2"/>
      <c r="N356" s="2"/>
      <c r="O356" s="2"/>
      <c r="P356" s="2"/>
      <c r="Q356" s="2"/>
      <c r="R356" s="2"/>
      <c r="S356" s="2"/>
      <c r="T356" s="2"/>
    </row>
    <row r="357" spans="1:20" ht="12.75" customHeight="1" x14ac:dyDescent="0.2">
      <c r="A357" s="2"/>
      <c r="B357" s="2"/>
      <c r="C357" s="2"/>
      <c r="D357" s="2"/>
      <c r="E357" s="2"/>
      <c r="F357" s="2"/>
      <c r="G357" s="2"/>
      <c r="H357" s="2"/>
      <c r="I357" s="2"/>
      <c r="J357" s="2"/>
      <c r="K357" s="2"/>
      <c r="L357" s="2"/>
      <c r="M357" s="2"/>
      <c r="N357" s="2"/>
      <c r="O357" s="2"/>
      <c r="P357" s="2"/>
      <c r="Q357" s="2"/>
      <c r="R357" s="2"/>
      <c r="S357" s="2"/>
      <c r="T357" s="2"/>
    </row>
    <row r="358" spans="1:20" ht="12.75" customHeight="1" x14ac:dyDescent="0.2">
      <c r="A358" s="2"/>
      <c r="B358" s="2"/>
      <c r="C358" s="2"/>
      <c r="D358" s="2"/>
      <c r="E358" s="2"/>
      <c r="F358" s="2"/>
      <c r="G358" s="2"/>
      <c r="H358" s="2"/>
      <c r="I358" s="2"/>
      <c r="J358" s="2"/>
      <c r="K358" s="2"/>
      <c r="L358" s="2"/>
      <c r="M358" s="2"/>
      <c r="N358" s="2"/>
      <c r="O358" s="2"/>
      <c r="P358" s="2"/>
      <c r="Q358" s="2"/>
      <c r="R358" s="2"/>
      <c r="S358" s="2"/>
      <c r="T358" s="2"/>
    </row>
    <row r="359" spans="1:20" ht="12.75" customHeight="1" x14ac:dyDescent="0.2">
      <c r="A359" s="2"/>
      <c r="B359" s="2"/>
      <c r="C359" s="2"/>
      <c r="D359" s="2"/>
      <c r="E359" s="2"/>
      <c r="F359" s="2"/>
      <c r="G359" s="2"/>
      <c r="H359" s="2"/>
      <c r="I359" s="2"/>
      <c r="J359" s="2"/>
      <c r="K359" s="2"/>
      <c r="L359" s="2"/>
      <c r="M359" s="2"/>
      <c r="N359" s="2"/>
      <c r="O359" s="2"/>
      <c r="P359" s="2"/>
      <c r="Q359" s="2"/>
      <c r="R359" s="2"/>
      <c r="S359" s="2"/>
      <c r="T359" s="2"/>
    </row>
    <row r="360" spans="1:20" ht="12.75" customHeight="1" x14ac:dyDescent="0.2">
      <c r="A360" s="2"/>
      <c r="B360" s="2"/>
      <c r="C360" s="2"/>
      <c r="D360" s="2"/>
      <c r="E360" s="2"/>
      <c r="F360" s="2"/>
      <c r="G360" s="2"/>
      <c r="H360" s="2"/>
      <c r="I360" s="2"/>
      <c r="J360" s="2"/>
      <c r="K360" s="2"/>
      <c r="L360" s="2"/>
      <c r="M360" s="2"/>
      <c r="N360" s="2"/>
      <c r="O360" s="2"/>
      <c r="P360" s="2"/>
      <c r="Q360" s="2"/>
      <c r="R360" s="2"/>
      <c r="S360" s="2"/>
      <c r="T360" s="2"/>
    </row>
    <row r="361" spans="1:20" ht="12.75" customHeight="1" x14ac:dyDescent="0.2">
      <c r="A361" s="2"/>
      <c r="B361" s="2"/>
      <c r="C361" s="2"/>
      <c r="D361" s="2"/>
      <c r="E361" s="2"/>
      <c r="F361" s="2"/>
      <c r="G361" s="2"/>
      <c r="H361" s="2"/>
      <c r="I361" s="2"/>
      <c r="J361" s="2"/>
      <c r="K361" s="2"/>
      <c r="L361" s="2"/>
      <c r="M361" s="2"/>
      <c r="N361" s="2"/>
      <c r="O361" s="2"/>
      <c r="P361" s="2"/>
      <c r="Q361" s="2"/>
      <c r="R361" s="2"/>
      <c r="S361" s="2"/>
      <c r="T361" s="2"/>
    </row>
    <row r="362" spans="1:20" ht="12.75" customHeight="1" x14ac:dyDescent="0.2">
      <c r="A362" s="2"/>
      <c r="B362" s="2"/>
      <c r="C362" s="2"/>
      <c r="D362" s="2"/>
      <c r="E362" s="2"/>
      <c r="F362" s="2"/>
      <c r="G362" s="2"/>
      <c r="H362" s="2"/>
      <c r="I362" s="2"/>
      <c r="J362" s="2"/>
      <c r="K362" s="2"/>
      <c r="L362" s="2"/>
      <c r="M362" s="2"/>
      <c r="N362" s="2"/>
      <c r="O362" s="2"/>
      <c r="P362" s="2"/>
      <c r="Q362" s="2"/>
      <c r="R362" s="2"/>
      <c r="S362" s="2"/>
      <c r="T362" s="2"/>
    </row>
    <row r="363" spans="1:20" ht="12.75" customHeight="1" x14ac:dyDescent="0.2">
      <c r="A363" s="2"/>
      <c r="B363" s="2"/>
      <c r="C363" s="2"/>
      <c r="D363" s="2"/>
      <c r="E363" s="2"/>
      <c r="F363" s="2"/>
      <c r="G363" s="2"/>
      <c r="H363" s="2"/>
      <c r="I363" s="2"/>
      <c r="J363" s="2"/>
      <c r="K363" s="2"/>
      <c r="L363" s="2"/>
      <c r="M363" s="2"/>
      <c r="N363" s="2"/>
      <c r="O363" s="2"/>
      <c r="P363" s="2"/>
      <c r="Q363" s="2"/>
      <c r="R363" s="2"/>
      <c r="S363" s="2"/>
      <c r="T363" s="2"/>
    </row>
    <row r="364" spans="1:20" ht="12.75" customHeight="1" x14ac:dyDescent="0.2">
      <c r="A364" s="2"/>
      <c r="B364" s="2"/>
      <c r="C364" s="2"/>
      <c r="D364" s="2"/>
      <c r="E364" s="2"/>
      <c r="F364" s="2"/>
      <c r="G364" s="2"/>
      <c r="H364" s="2"/>
      <c r="I364" s="2"/>
      <c r="J364" s="2"/>
      <c r="K364" s="2"/>
      <c r="L364" s="2"/>
      <c r="M364" s="2"/>
      <c r="N364" s="2"/>
      <c r="O364" s="2"/>
      <c r="P364" s="2"/>
      <c r="Q364" s="2"/>
      <c r="R364" s="2"/>
      <c r="S364" s="2"/>
      <c r="T364" s="2"/>
    </row>
    <row r="365" spans="1:20" ht="12.75" customHeight="1" x14ac:dyDescent="0.2">
      <c r="A365" s="2"/>
      <c r="B365" s="2"/>
      <c r="C365" s="2"/>
      <c r="D365" s="2"/>
      <c r="E365" s="2"/>
      <c r="F365" s="2"/>
      <c r="G365" s="2"/>
      <c r="H365" s="2"/>
      <c r="I365" s="2"/>
      <c r="J365" s="2"/>
      <c r="K365" s="2"/>
      <c r="L365" s="2"/>
      <c r="M365" s="2"/>
      <c r="N365" s="2"/>
      <c r="O365" s="2"/>
      <c r="P365" s="2"/>
      <c r="Q365" s="2"/>
      <c r="R365" s="2"/>
      <c r="S365" s="2"/>
      <c r="T365" s="2"/>
    </row>
    <row r="366" spans="1:20" ht="12.75" customHeight="1" x14ac:dyDescent="0.2">
      <c r="A366" s="2"/>
      <c r="B366" s="2"/>
      <c r="C366" s="2"/>
      <c r="D366" s="2"/>
      <c r="E366" s="2"/>
      <c r="F366" s="2"/>
      <c r="G366" s="2"/>
      <c r="H366" s="2"/>
      <c r="I366" s="2"/>
      <c r="J366" s="2"/>
      <c r="K366" s="2"/>
      <c r="L366" s="2"/>
      <c r="M366" s="2"/>
      <c r="N366" s="2"/>
      <c r="O366" s="2"/>
      <c r="P366" s="2"/>
      <c r="Q366" s="2"/>
      <c r="R366" s="2"/>
      <c r="S366" s="2"/>
      <c r="T366" s="2"/>
    </row>
    <row r="367" spans="1:20" ht="12.75" customHeight="1" x14ac:dyDescent="0.2">
      <c r="A367" s="2"/>
      <c r="B367" s="2"/>
      <c r="C367" s="2"/>
      <c r="D367" s="2"/>
      <c r="E367" s="2"/>
      <c r="F367" s="2"/>
      <c r="G367" s="2"/>
      <c r="H367" s="2"/>
      <c r="I367" s="2"/>
      <c r="J367" s="2"/>
      <c r="K367" s="2"/>
      <c r="L367" s="2"/>
      <c r="M367" s="2"/>
      <c r="N367" s="2"/>
      <c r="O367" s="2"/>
      <c r="P367" s="2"/>
      <c r="Q367" s="2"/>
      <c r="R367" s="2"/>
      <c r="S367" s="2"/>
      <c r="T367" s="2"/>
    </row>
    <row r="368" spans="1:20" ht="12.75" customHeight="1" x14ac:dyDescent="0.2">
      <c r="A368" s="2"/>
      <c r="B368" s="2"/>
      <c r="C368" s="2"/>
      <c r="D368" s="2"/>
      <c r="E368" s="2"/>
      <c r="F368" s="2"/>
      <c r="G368" s="2"/>
      <c r="H368" s="2"/>
      <c r="I368" s="2"/>
      <c r="J368" s="2"/>
      <c r="K368" s="2"/>
      <c r="L368" s="2"/>
      <c r="M368" s="2"/>
      <c r="N368" s="2"/>
      <c r="O368" s="2"/>
      <c r="P368" s="2"/>
      <c r="Q368" s="2"/>
      <c r="R368" s="2"/>
      <c r="S368" s="2"/>
      <c r="T368" s="2"/>
    </row>
    <row r="369" spans="1:20" ht="12.75" customHeight="1" x14ac:dyDescent="0.2">
      <c r="A369" s="2"/>
      <c r="B369" s="2"/>
      <c r="C369" s="2"/>
      <c r="D369" s="2"/>
      <c r="E369" s="2"/>
      <c r="F369" s="2"/>
      <c r="G369" s="2"/>
      <c r="H369" s="2"/>
      <c r="I369" s="2"/>
      <c r="J369" s="2"/>
      <c r="K369" s="2"/>
      <c r="L369" s="2"/>
      <c r="M369" s="2"/>
      <c r="N369" s="2"/>
      <c r="O369" s="2"/>
      <c r="P369" s="2"/>
      <c r="Q369" s="2"/>
      <c r="R369" s="2"/>
      <c r="S369" s="2"/>
      <c r="T369" s="2"/>
    </row>
    <row r="370" spans="1:20" ht="12.75" customHeight="1" x14ac:dyDescent="0.2">
      <c r="A370" s="2"/>
      <c r="B370" s="2"/>
      <c r="C370" s="2"/>
      <c r="D370" s="2"/>
      <c r="E370" s="2"/>
      <c r="F370" s="2"/>
      <c r="G370" s="2"/>
      <c r="H370" s="2"/>
      <c r="I370" s="2"/>
      <c r="J370" s="2"/>
      <c r="K370" s="2"/>
      <c r="L370" s="2"/>
      <c r="M370" s="2"/>
      <c r="N370" s="2"/>
      <c r="O370" s="2"/>
      <c r="P370" s="2"/>
      <c r="Q370" s="2"/>
      <c r="R370" s="2"/>
      <c r="S370" s="2"/>
      <c r="T370" s="2"/>
    </row>
    <row r="371" spans="1:20" ht="12.75" customHeight="1" x14ac:dyDescent="0.2">
      <c r="A371" s="2"/>
      <c r="B371" s="2"/>
      <c r="C371" s="2"/>
      <c r="D371" s="2"/>
      <c r="E371" s="2"/>
      <c r="F371" s="2"/>
      <c r="G371" s="2"/>
      <c r="H371" s="2"/>
      <c r="I371" s="2"/>
      <c r="J371" s="2"/>
      <c r="K371" s="2"/>
      <c r="L371" s="2"/>
      <c r="M371" s="2"/>
      <c r="N371" s="2"/>
      <c r="O371" s="2"/>
      <c r="P371" s="2"/>
      <c r="Q371" s="2"/>
      <c r="R371" s="2"/>
      <c r="S371" s="2"/>
      <c r="T371" s="2"/>
    </row>
    <row r="372" spans="1:20" ht="12.75" customHeight="1" x14ac:dyDescent="0.2">
      <c r="A372" s="2"/>
      <c r="B372" s="2"/>
      <c r="C372" s="2"/>
      <c r="D372" s="2"/>
      <c r="E372" s="2"/>
      <c r="F372" s="2"/>
      <c r="G372" s="2"/>
      <c r="H372" s="2"/>
      <c r="I372" s="2"/>
      <c r="J372" s="2"/>
      <c r="K372" s="2"/>
      <c r="L372" s="2"/>
      <c r="M372" s="2"/>
      <c r="N372" s="2"/>
      <c r="O372" s="2"/>
      <c r="P372" s="2"/>
      <c r="Q372" s="2"/>
      <c r="R372" s="2"/>
      <c r="S372" s="2"/>
      <c r="T372" s="2"/>
    </row>
    <row r="373" spans="1:20" ht="12.75" customHeight="1" x14ac:dyDescent="0.2">
      <c r="A373" s="2"/>
      <c r="B373" s="2"/>
      <c r="C373" s="2"/>
      <c r="D373" s="2"/>
      <c r="E373" s="2"/>
      <c r="F373" s="2"/>
      <c r="G373" s="2"/>
      <c r="H373" s="2"/>
      <c r="I373" s="2"/>
      <c r="J373" s="2"/>
      <c r="K373" s="2"/>
      <c r="L373" s="2"/>
      <c r="M373" s="2"/>
      <c r="N373" s="2"/>
      <c r="O373" s="2"/>
      <c r="P373" s="2"/>
      <c r="Q373" s="2"/>
      <c r="R373" s="2"/>
      <c r="S373" s="2"/>
      <c r="T373" s="2"/>
    </row>
    <row r="374" spans="1:20" ht="12.75" customHeight="1" x14ac:dyDescent="0.2">
      <c r="A374" s="2"/>
      <c r="B374" s="2"/>
      <c r="C374" s="2"/>
      <c r="D374" s="2"/>
      <c r="E374" s="2"/>
      <c r="F374" s="2"/>
      <c r="G374" s="2"/>
      <c r="H374" s="2"/>
      <c r="I374" s="2"/>
      <c r="J374" s="2"/>
      <c r="K374" s="2"/>
      <c r="L374" s="2"/>
      <c r="M374" s="2"/>
      <c r="N374" s="2"/>
      <c r="O374" s="2"/>
      <c r="P374" s="2"/>
      <c r="Q374" s="2"/>
      <c r="R374" s="2"/>
      <c r="S374" s="2"/>
      <c r="T374" s="2"/>
    </row>
    <row r="375" spans="1:20" ht="12.75" customHeight="1" x14ac:dyDescent="0.2">
      <c r="A375" s="2"/>
      <c r="B375" s="2"/>
      <c r="C375" s="2"/>
      <c r="D375" s="2"/>
      <c r="E375" s="2"/>
      <c r="F375" s="2"/>
      <c r="G375" s="2"/>
      <c r="H375" s="2"/>
      <c r="I375" s="2"/>
      <c r="J375" s="2"/>
      <c r="K375" s="2"/>
      <c r="L375" s="2"/>
      <c r="M375" s="2"/>
      <c r="N375" s="2"/>
      <c r="O375" s="2"/>
      <c r="P375" s="2"/>
      <c r="Q375" s="2"/>
      <c r="R375" s="2"/>
      <c r="S375" s="2"/>
      <c r="T375" s="2"/>
    </row>
    <row r="376" spans="1:20" ht="12.75" customHeight="1" x14ac:dyDescent="0.2">
      <c r="A376" s="2"/>
      <c r="B376" s="2"/>
      <c r="C376" s="2"/>
      <c r="D376" s="2"/>
      <c r="E376" s="2"/>
      <c r="F376" s="2"/>
      <c r="G376" s="2"/>
      <c r="H376" s="2"/>
      <c r="I376" s="2"/>
      <c r="J376" s="2"/>
      <c r="K376" s="2"/>
      <c r="L376" s="2"/>
      <c r="M376" s="2"/>
      <c r="N376" s="2"/>
      <c r="O376" s="2"/>
      <c r="P376" s="2"/>
      <c r="Q376" s="2"/>
      <c r="R376" s="2"/>
      <c r="S376" s="2"/>
      <c r="T376" s="2"/>
    </row>
    <row r="377" spans="1:20" ht="12.75" customHeight="1" x14ac:dyDescent="0.2">
      <c r="A377" s="2"/>
      <c r="B377" s="2"/>
      <c r="C377" s="2"/>
      <c r="D377" s="2"/>
      <c r="E377" s="2"/>
      <c r="F377" s="2"/>
      <c r="G377" s="2"/>
      <c r="H377" s="2"/>
      <c r="I377" s="2"/>
      <c r="J377" s="2"/>
      <c r="K377" s="2"/>
      <c r="L377" s="2"/>
      <c r="M377" s="2"/>
      <c r="N377" s="2"/>
      <c r="O377" s="2"/>
      <c r="P377" s="2"/>
      <c r="Q377" s="2"/>
      <c r="R377" s="2"/>
      <c r="S377" s="2"/>
      <c r="T377" s="2"/>
    </row>
    <row r="378" spans="1:20" ht="12.75" customHeight="1" x14ac:dyDescent="0.2">
      <c r="A378" s="2"/>
      <c r="B378" s="2"/>
      <c r="C378" s="2"/>
      <c r="D378" s="2"/>
      <c r="E378" s="2"/>
      <c r="F378" s="2"/>
      <c r="G378" s="2"/>
      <c r="H378" s="2"/>
      <c r="I378" s="2"/>
      <c r="J378" s="2"/>
      <c r="K378" s="2"/>
      <c r="L378" s="2"/>
      <c r="M378" s="2"/>
      <c r="N378" s="2"/>
      <c r="O378" s="2"/>
      <c r="P378" s="2"/>
      <c r="Q378" s="2"/>
      <c r="R378" s="2"/>
      <c r="S378" s="2"/>
      <c r="T378" s="2"/>
    </row>
    <row r="379" spans="1:20" ht="12.75" customHeight="1" x14ac:dyDescent="0.2">
      <c r="A379" s="2"/>
      <c r="B379" s="2"/>
      <c r="C379" s="2"/>
      <c r="D379" s="2"/>
      <c r="E379" s="2"/>
      <c r="F379" s="2"/>
      <c r="G379" s="2"/>
      <c r="H379" s="2"/>
      <c r="I379" s="2"/>
      <c r="J379" s="2"/>
      <c r="K379" s="2"/>
      <c r="L379" s="2"/>
      <c r="M379" s="2"/>
      <c r="N379" s="2"/>
      <c r="O379" s="2"/>
      <c r="P379" s="2"/>
      <c r="Q379" s="2"/>
      <c r="R379" s="2"/>
      <c r="S379" s="2"/>
      <c r="T379" s="2"/>
    </row>
    <row r="380" spans="1:20" ht="12.75" customHeight="1" x14ac:dyDescent="0.2">
      <c r="A380" s="2"/>
      <c r="B380" s="2"/>
      <c r="C380" s="2"/>
      <c r="D380" s="2"/>
      <c r="E380" s="2"/>
      <c r="F380" s="2"/>
      <c r="G380" s="2"/>
      <c r="H380" s="2"/>
      <c r="I380" s="2"/>
      <c r="J380" s="2"/>
      <c r="K380" s="2"/>
      <c r="L380" s="2"/>
      <c r="M380" s="2"/>
      <c r="N380" s="2"/>
      <c r="O380" s="2"/>
      <c r="P380" s="2"/>
      <c r="Q380" s="2"/>
      <c r="R380" s="2"/>
      <c r="S380" s="2"/>
      <c r="T380" s="2"/>
    </row>
    <row r="381" spans="1:20" ht="12.75" customHeight="1" x14ac:dyDescent="0.2">
      <c r="A381" s="2"/>
      <c r="B381" s="2"/>
      <c r="C381" s="2"/>
      <c r="D381" s="2"/>
      <c r="E381" s="2"/>
      <c r="F381" s="2"/>
      <c r="G381" s="2"/>
      <c r="H381" s="2"/>
      <c r="I381" s="2"/>
      <c r="J381" s="2"/>
      <c r="K381" s="2"/>
      <c r="L381" s="2"/>
      <c r="M381" s="2"/>
      <c r="N381" s="2"/>
      <c r="O381" s="2"/>
      <c r="P381" s="2"/>
      <c r="Q381" s="2"/>
      <c r="R381" s="2"/>
      <c r="S381" s="2"/>
      <c r="T381" s="2"/>
    </row>
    <row r="382" spans="1:20" ht="12.75" customHeight="1" x14ac:dyDescent="0.2">
      <c r="A382" s="2"/>
      <c r="B382" s="2"/>
      <c r="C382" s="2"/>
      <c r="D382" s="2"/>
      <c r="E382" s="2"/>
      <c r="F382" s="2"/>
      <c r="G382" s="2"/>
      <c r="H382" s="2"/>
      <c r="I382" s="2"/>
      <c r="J382" s="2"/>
      <c r="K382" s="2"/>
      <c r="L382" s="2"/>
      <c r="M382" s="2"/>
      <c r="N382" s="2"/>
      <c r="O382" s="2"/>
      <c r="P382" s="2"/>
      <c r="Q382" s="2"/>
      <c r="R382" s="2"/>
      <c r="S382" s="2"/>
      <c r="T382" s="2"/>
    </row>
    <row r="383" spans="1:20" ht="12.75" customHeight="1" x14ac:dyDescent="0.2">
      <c r="A383" s="2"/>
      <c r="B383" s="2"/>
      <c r="C383" s="2"/>
      <c r="D383" s="2"/>
      <c r="E383" s="2"/>
      <c r="F383" s="2"/>
      <c r="G383" s="2"/>
      <c r="H383" s="2"/>
      <c r="I383" s="2"/>
      <c r="J383" s="2"/>
      <c r="K383" s="2"/>
      <c r="L383" s="2"/>
      <c r="M383" s="2"/>
      <c r="N383" s="2"/>
      <c r="O383" s="2"/>
      <c r="P383" s="2"/>
      <c r="Q383" s="2"/>
      <c r="R383" s="2"/>
      <c r="S383" s="2"/>
      <c r="T383" s="2"/>
    </row>
    <row r="384" spans="1:20" ht="12.75" customHeight="1" x14ac:dyDescent="0.2">
      <c r="A384" s="2"/>
      <c r="B384" s="2"/>
      <c r="C384" s="2"/>
      <c r="D384" s="2"/>
      <c r="E384" s="2"/>
      <c r="F384" s="2"/>
      <c r="G384" s="2"/>
      <c r="H384" s="2"/>
      <c r="I384" s="2"/>
      <c r="J384" s="2"/>
      <c r="K384" s="2"/>
      <c r="L384" s="2"/>
      <c r="M384" s="2"/>
      <c r="N384" s="2"/>
      <c r="O384" s="2"/>
      <c r="P384" s="2"/>
      <c r="Q384" s="2"/>
      <c r="R384" s="2"/>
      <c r="S384" s="2"/>
      <c r="T384" s="2"/>
    </row>
    <row r="385" spans="1:20" ht="12.75" customHeight="1" x14ac:dyDescent="0.2">
      <c r="A385" s="2"/>
      <c r="B385" s="2"/>
      <c r="C385" s="2"/>
      <c r="D385" s="2"/>
      <c r="E385" s="2"/>
      <c r="F385" s="2"/>
      <c r="G385" s="2"/>
      <c r="H385" s="2"/>
      <c r="I385" s="2"/>
      <c r="J385" s="2"/>
      <c r="K385" s="2"/>
      <c r="L385" s="2"/>
      <c r="M385" s="2"/>
      <c r="N385" s="2"/>
      <c r="O385" s="2"/>
      <c r="P385" s="2"/>
      <c r="Q385" s="2"/>
      <c r="R385" s="2"/>
      <c r="S385" s="2"/>
      <c r="T385" s="2"/>
    </row>
    <row r="386" spans="1:20" ht="12.75" customHeight="1" x14ac:dyDescent="0.2">
      <c r="A386" s="2"/>
      <c r="B386" s="2"/>
      <c r="C386" s="2"/>
      <c r="D386" s="2"/>
      <c r="E386" s="2"/>
      <c r="F386" s="2"/>
      <c r="G386" s="2"/>
      <c r="H386" s="2"/>
      <c r="I386" s="2"/>
      <c r="J386" s="2"/>
      <c r="K386" s="2"/>
      <c r="L386" s="2"/>
      <c r="M386" s="2"/>
      <c r="N386" s="2"/>
      <c r="O386" s="2"/>
      <c r="P386" s="2"/>
      <c r="Q386" s="2"/>
      <c r="R386" s="2"/>
      <c r="S386" s="2"/>
      <c r="T386" s="2"/>
    </row>
    <row r="387" spans="1:20" ht="12.75" customHeight="1" x14ac:dyDescent="0.2">
      <c r="A387" s="2"/>
      <c r="B387" s="2"/>
      <c r="C387" s="2"/>
      <c r="D387" s="2"/>
      <c r="E387" s="2"/>
      <c r="F387" s="2"/>
      <c r="G387" s="2"/>
      <c r="H387" s="2"/>
      <c r="I387" s="2"/>
      <c r="J387" s="2"/>
      <c r="K387" s="2"/>
      <c r="L387" s="2"/>
      <c r="M387" s="2"/>
      <c r="N387" s="2"/>
      <c r="O387" s="2"/>
      <c r="P387" s="2"/>
      <c r="Q387" s="2"/>
      <c r="R387" s="2"/>
      <c r="S387" s="2"/>
      <c r="T387" s="2"/>
    </row>
    <row r="388" spans="1:20" ht="12.75" customHeight="1" x14ac:dyDescent="0.2">
      <c r="A388" s="2"/>
      <c r="B388" s="2"/>
      <c r="C388" s="2"/>
      <c r="D388" s="2"/>
      <c r="E388" s="2"/>
      <c r="F388" s="2"/>
      <c r="G388" s="2"/>
      <c r="H388" s="2"/>
      <c r="I388" s="2"/>
      <c r="J388" s="2"/>
      <c r="K388" s="2"/>
      <c r="L388" s="2"/>
      <c r="M388" s="2"/>
      <c r="N388" s="2"/>
      <c r="O388" s="2"/>
      <c r="P388" s="2"/>
      <c r="Q388" s="2"/>
      <c r="R388" s="2"/>
      <c r="S388" s="2"/>
      <c r="T388" s="2"/>
    </row>
    <row r="389" spans="1:20" ht="12.75" customHeight="1" x14ac:dyDescent="0.2">
      <c r="A389" s="2"/>
      <c r="B389" s="2"/>
      <c r="C389" s="2"/>
      <c r="D389" s="2"/>
      <c r="E389" s="2"/>
      <c r="F389" s="2"/>
      <c r="G389" s="2"/>
      <c r="H389" s="2"/>
      <c r="I389" s="2"/>
      <c r="J389" s="2"/>
      <c r="K389" s="2"/>
      <c r="L389" s="2"/>
      <c r="M389" s="2"/>
      <c r="N389" s="2"/>
      <c r="O389" s="2"/>
      <c r="P389" s="2"/>
      <c r="Q389" s="2"/>
      <c r="R389" s="2"/>
      <c r="S389" s="2"/>
      <c r="T389" s="2"/>
    </row>
    <row r="390" spans="1:20" ht="12.75" customHeight="1" x14ac:dyDescent="0.2">
      <c r="A390" s="2"/>
      <c r="B390" s="2"/>
      <c r="C390" s="2"/>
      <c r="D390" s="2"/>
      <c r="E390" s="2"/>
      <c r="F390" s="2"/>
      <c r="G390" s="2"/>
      <c r="H390" s="2"/>
      <c r="I390" s="2"/>
      <c r="J390" s="2"/>
      <c r="K390" s="2"/>
      <c r="L390" s="2"/>
      <c r="M390" s="2"/>
      <c r="N390" s="2"/>
      <c r="O390" s="2"/>
      <c r="P390" s="2"/>
      <c r="Q390" s="2"/>
      <c r="R390" s="2"/>
      <c r="S390" s="2"/>
      <c r="T390" s="2"/>
    </row>
    <row r="391" spans="1:20" ht="12.75" customHeight="1" x14ac:dyDescent="0.2">
      <c r="A391" s="2"/>
      <c r="B391" s="2"/>
      <c r="C391" s="2"/>
      <c r="D391" s="2"/>
      <c r="E391" s="2"/>
      <c r="F391" s="2"/>
      <c r="G391" s="2"/>
      <c r="H391" s="2"/>
      <c r="I391" s="2"/>
      <c r="J391" s="2"/>
      <c r="K391" s="2"/>
      <c r="L391" s="2"/>
      <c r="M391" s="2"/>
      <c r="N391" s="2"/>
      <c r="O391" s="2"/>
      <c r="P391" s="2"/>
      <c r="Q391" s="2"/>
      <c r="R391" s="2"/>
      <c r="S391" s="2"/>
      <c r="T391" s="2"/>
    </row>
    <row r="392" spans="1:20" ht="12.75" customHeight="1" x14ac:dyDescent="0.2">
      <c r="A392" s="2"/>
      <c r="B392" s="2"/>
      <c r="C392" s="2"/>
      <c r="D392" s="2"/>
      <c r="E392" s="2"/>
      <c r="F392" s="2"/>
      <c r="G392" s="2"/>
      <c r="H392" s="2"/>
      <c r="I392" s="2"/>
      <c r="J392" s="2"/>
      <c r="K392" s="2"/>
      <c r="L392" s="2"/>
      <c r="M392" s="2"/>
      <c r="N392" s="2"/>
      <c r="O392" s="2"/>
      <c r="P392" s="2"/>
      <c r="Q392" s="2"/>
      <c r="R392" s="2"/>
      <c r="S392" s="2"/>
      <c r="T392" s="2"/>
    </row>
    <row r="393" spans="1:20" ht="12.75" customHeight="1" x14ac:dyDescent="0.2">
      <c r="A393" s="2"/>
      <c r="B393" s="2"/>
      <c r="C393" s="2"/>
      <c r="D393" s="2"/>
      <c r="E393" s="2"/>
      <c r="F393" s="2"/>
      <c r="G393" s="2"/>
      <c r="H393" s="2"/>
      <c r="I393" s="2"/>
      <c r="J393" s="2"/>
      <c r="K393" s="2"/>
      <c r="L393" s="2"/>
      <c r="M393" s="2"/>
      <c r="N393" s="2"/>
      <c r="O393" s="2"/>
      <c r="P393" s="2"/>
      <c r="Q393" s="2"/>
      <c r="R393" s="2"/>
      <c r="S393" s="2"/>
      <c r="T393" s="2"/>
    </row>
    <row r="394" spans="1:20" ht="12.75" customHeight="1" x14ac:dyDescent="0.2">
      <c r="A394" s="2"/>
      <c r="B394" s="2"/>
      <c r="C394" s="2"/>
      <c r="D394" s="2"/>
      <c r="E394" s="2"/>
      <c r="F394" s="2"/>
      <c r="G394" s="2"/>
      <c r="H394" s="2"/>
      <c r="I394" s="2"/>
      <c r="J394" s="2"/>
      <c r="K394" s="2"/>
      <c r="L394" s="2"/>
      <c r="M394" s="2"/>
      <c r="N394" s="2"/>
      <c r="O394" s="2"/>
      <c r="P394" s="2"/>
      <c r="Q394" s="2"/>
      <c r="R394" s="2"/>
      <c r="S394" s="2"/>
      <c r="T394" s="2"/>
    </row>
    <row r="395" spans="1:20" ht="12.75" customHeight="1" x14ac:dyDescent="0.2">
      <c r="A395" s="2"/>
      <c r="B395" s="2"/>
      <c r="C395" s="2"/>
      <c r="D395" s="2"/>
      <c r="E395" s="2"/>
      <c r="F395" s="2"/>
      <c r="G395" s="2"/>
      <c r="H395" s="2"/>
      <c r="I395" s="2"/>
      <c r="J395" s="2"/>
      <c r="K395" s="2"/>
      <c r="L395" s="2"/>
      <c r="M395" s="2"/>
      <c r="N395" s="2"/>
      <c r="O395" s="2"/>
      <c r="P395" s="2"/>
      <c r="Q395" s="2"/>
      <c r="R395" s="2"/>
      <c r="S395" s="2"/>
      <c r="T395" s="2"/>
    </row>
    <row r="396" spans="1:20" ht="12.75" customHeight="1" x14ac:dyDescent="0.2">
      <c r="A396" s="2"/>
      <c r="B396" s="2"/>
      <c r="C396" s="2"/>
      <c r="D396" s="2"/>
      <c r="E396" s="2"/>
      <c r="F396" s="2"/>
      <c r="G396" s="2"/>
      <c r="H396" s="2"/>
      <c r="I396" s="2"/>
      <c r="J396" s="2"/>
      <c r="K396" s="2"/>
      <c r="L396" s="2"/>
      <c r="M396" s="2"/>
      <c r="N396" s="2"/>
      <c r="O396" s="2"/>
      <c r="P396" s="2"/>
      <c r="Q396" s="2"/>
      <c r="R396" s="2"/>
      <c r="S396" s="2"/>
      <c r="T396" s="2"/>
    </row>
    <row r="397" spans="1:20" ht="12.75" customHeight="1" x14ac:dyDescent="0.2">
      <c r="A397" s="2"/>
      <c r="B397" s="2"/>
      <c r="C397" s="2"/>
      <c r="D397" s="2"/>
      <c r="E397" s="2"/>
      <c r="F397" s="2"/>
      <c r="G397" s="2"/>
      <c r="H397" s="2"/>
      <c r="I397" s="2"/>
      <c r="J397" s="2"/>
      <c r="K397" s="2"/>
      <c r="L397" s="2"/>
      <c r="M397" s="2"/>
      <c r="N397" s="2"/>
      <c r="O397" s="2"/>
      <c r="P397" s="2"/>
      <c r="Q397" s="2"/>
      <c r="R397" s="2"/>
      <c r="S397" s="2"/>
      <c r="T397" s="2"/>
    </row>
    <row r="398" spans="1:20" ht="12.75" customHeight="1" x14ac:dyDescent="0.2">
      <c r="A398" s="2"/>
      <c r="B398" s="2"/>
      <c r="C398" s="2"/>
      <c r="D398" s="2"/>
      <c r="E398" s="2"/>
      <c r="F398" s="2"/>
      <c r="G398" s="2"/>
      <c r="H398" s="2"/>
      <c r="I398" s="2"/>
      <c r="J398" s="2"/>
      <c r="K398" s="2"/>
      <c r="L398" s="2"/>
      <c r="M398" s="2"/>
      <c r="N398" s="2"/>
      <c r="O398" s="2"/>
      <c r="P398" s="2"/>
      <c r="Q398" s="2"/>
      <c r="R398" s="2"/>
      <c r="S398" s="2"/>
      <c r="T398" s="2"/>
    </row>
    <row r="399" spans="1:20" ht="12.75" customHeight="1" x14ac:dyDescent="0.2">
      <c r="A399" s="2"/>
      <c r="B399" s="2"/>
      <c r="C399" s="2"/>
      <c r="D399" s="2"/>
      <c r="E399" s="2"/>
      <c r="F399" s="2"/>
      <c r="G399" s="2"/>
      <c r="H399" s="2"/>
      <c r="I399" s="2"/>
      <c r="J399" s="2"/>
      <c r="K399" s="2"/>
      <c r="L399" s="2"/>
      <c r="M399" s="2"/>
      <c r="N399" s="2"/>
      <c r="O399" s="2"/>
      <c r="P399" s="2"/>
      <c r="Q399" s="2"/>
      <c r="R399" s="2"/>
      <c r="S399" s="2"/>
      <c r="T399" s="2"/>
    </row>
    <row r="400" spans="1:20" ht="12.75" customHeight="1" x14ac:dyDescent="0.2">
      <c r="A400" s="2"/>
      <c r="B400" s="2"/>
      <c r="C400" s="2"/>
      <c r="D400" s="2"/>
      <c r="E400" s="2"/>
      <c r="F400" s="2"/>
      <c r="G400" s="2"/>
      <c r="H400" s="2"/>
      <c r="I400" s="2"/>
      <c r="J400" s="2"/>
      <c r="K400" s="2"/>
      <c r="L400" s="2"/>
      <c r="M400" s="2"/>
      <c r="N400" s="2"/>
      <c r="O400" s="2"/>
      <c r="P400" s="2"/>
      <c r="Q400" s="2"/>
      <c r="R400" s="2"/>
      <c r="S400" s="2"/>
      <c r="T400" s="2"/>
    </row>
    <row r="401" spans="1:20" ht="12.75" customHeight="1" x14ac:dyDescent="0.2">
      <c r="A401" s="2"/>
      <c r="B401" s="2"/>
      <c r="C401" s="2"/>
      <c r="D401" s="2"/>
      <c r="E401" s="2"/>
      <c r="F401" s="2"/>
      <c r="G401" s="2"/>
      <c r="H401" s="2"/>
      <c r="I401" s="2"/>
      <c r="J401" s="2"/>
      <c r="K401" s="2"/>
      <c r="L401" s="2"/>
      <c r="M401" s="2"/>
      <c r="N401" s="2"/>
      <c r="O401" s="2"/>
      <c r="P401" s="2"/>
      <c r="Q401" s="2"/>
      <c r="R401" s="2"/>
      <c r="S401" s="2"/>
      <c r="T401" s="2"/>
    </row>
    <row r="402" spans="1:20" ht="12.75" customHeight="1" x14ac:dyDescent="0.2">
      <c r="A402" s="2"/>
      <c r="B402" s="2"/>
      <c r="C402" s="2"/>
      <c r="D402" s="2"/>
      <c r="E402" s="2"/>
      <c r="F402" s="2"/>
      <c r="G402" s="2"/>
      <c r="H402" s="2"/>
      <c r="I402" s="2"/>
      <c r="J402" s="2"/>
      <c r="K402" s="2"/>
      <c r="L402" s="2"/>
      <c r="M402" s="2"/>
      <c r="N402" s="2"/>
      <c r="O402" s="2"/>
      <c r="P402" s="2"/>
      <c r="Q402" s="2"/>
      <c r="R402" s="2"/>
      <c r="S402" s="2"/>
      <c r="T402" s="2"/>
    </row>
    <row r="403" spans="1:20" ht="12.75" customHeight="1" x14ac:dyDescent="0.2">
      <c r="A403" s="2"/>
      <c r="B403" s="2"/>
      <c r="C403" s="2"/>
      <c r="D403" s="2"/>
      <c r="E403" s="2"/>
      <c r="F403" s="2"/>
      <c r="G403" s="2"/>
      <c r="H403" s="2"/>
      <c r="I403" s="2"/>
      <c r="J403" s="2"/>
      <c r="K403" s="2"/>
      <c r="L403" s="2"/>
      <c r="M403" s="2"/>
      <c r="N403" s="2"/>
      <c r="O403" s="2"/>
      <c r="P403" s="2"/>
      <c r="Q403" s="2"/>
      <c r="R403" s="2"/>
      <c r="S403" s="2"/>
      <c r="T403" s="2"/>
    </row>
    <row r="404" spans="1:20" ht="12.75" customHeight="1" x14ac:dyDescent="0.2">
      <c r="A404" s="2"/>
      <c r="B404" s="2"/>
      <c r="C404" s="2"/>
      <c r="D404" s="2"/>
      <c r="E404" s="2"/>
      <c r="F404" s="2"/>
      <c r="G404" s="2"/>
      <c r="H404" s="2"/>
      <c r="I404" s="2"/>
      <c r="J404" s="2"/>
      <c r="K404" s="2"/>
      <c r="L404" s="2"/>
      <c r="M404" s="2"/>
      <c r="N404" s="2"/>
      <c r="O404" s="2"/>
      <c r="P404" s="2"/>
      <c r="Q404" s="2"/>
      <c r="R404" s="2"/>
      <c r="S404" s="2"/>
      <c r="T404" s="2"/>
    </row>
    <row r="405" spans="1:20" ht="12.75" customHeight="1" x14ac:dyDescent="0.2">
      <c r="A405" s="2"/>
      <c r="B405" s="2"/>
      <c r="C405" s="2"/>
      <c r="D405" s="2"/>
      <c r="E405" s="2"/>
      <c r="F405" s="2"/>
      <c r="G405" s="2"/>
      <c r="H405" s="2"/>
      <c r="I405" s="2"/>
      <c r="J405" s="2"/>
      <c r="K405" s="2"/>
      <c r="L405" s="2"/>
      <c r="M405" s="2"/>
      <c r="N405" s="2"/>
      <c r="O405" s="2"/>
      <c r="P405" s="2"/>
      <c r="Q405" s="2"/>
      <c r="R405" s="2"/>
      <c r="S405" s="2"/>
      <c r="T405" s="2"/>
    </row>
    <row r="406" spans="1:20" ht="12.75" customHeight="1" x14ac:dyDescent="0.2">
      <c r="A406" s="2"/>
      <c r="B406" s="2"/>
      <c r="C406" s="2"/>
      <c r="D406" s="2"/>
      <c r="E406" s="2"/>
      <c r="F406" s="2"/>
      <c r="G406" s="2"/>
      <c r="H406" s="2"/>
      <c r="I406" s="2"/>
      <c r="J406" s="2"/>
      <c r="K406" s="2"/>
      <c r="L406" s="2"/>
      <c r="M406" s="2"/>
      <c r="N406" s="2"/>
      <c r="O406" s="2"/>
      <c r="P406" s="2"/>
      <c r="Q406" s="2"/>
      <c r="R406" s="2"/>
      <c r="S406" s="2"/>
      <c r="T406" s="2"/>
    </row>
    <row r="407" spans="1:20" ht="12.75" customHeight="1" x14ac:dyDescent="0.2">
      <c r="A407" s="2"/>
      <c r="B407" s="2"/>
      <c r="C407" s="2"/>
      <c r="D407" s="2"/>
      <c r="E407" s="2"/>
      <c r="F407" s="2"/>
      <c r="G407" s="2"/>
      <c r="H407" s="2"/>
      <c r="I407" s="2"/>
      <c r="J407" s="2"/>
      <c r="K407" s="2"/>
      <c r="L407" s="2"/>
      <c r="M407" s="2"/>
      <c r="N407" s="2"/>
      <c r="O407" s="2"/>
      <c r="P407" s="2"/>
      <c r="Q407" s="2"/>
      <c r="R407" s="2"/>
      <c r="S407" s="2"/>
      <c r="T407" s="2"/>
    </row>
    <row r="408" spans="1:20" ht="12.75" customHeight="1" x14ac:dyDescent="0.2">
      <c r="A408" s="2"/>
      <c r="B408" s="2"/>
      <c r="C408" s="2"/>
      <c r="D408" s="2"/>
      <c r="E408" s="2"/>
      <c r="F408" s="2"/>
      <c r="G408" s="2"/>
      <c r="H408" s="2"/>
      <c r="I408" s="2"/>
      <c r="J408" s="2"/>
      <c r="K408" s="2"/>
      <c r="L408" s="2"/>
      <c r="M408" s="2"/>
      <c r="N408" s="2"/>
      <c r="O408" s="2"/>
      <c r="P408" s="2"/>
      <c r="Q408" s="2"/>
      <c r="R408" s="2"/>
      <c r="S408" s="2"/>
      <c r="T408" s="2"/>
    </row>
    <row r="409" spans="1:20" ht="12.75" customHeight="1" x14ac:dyDescent="0.2">
      <c r="A409" s="2"/>
      <c r="B409" s="2"/>
      <c r="C409" s="2"/>
      <c r="D409" s="2"/>
      <c r="E409" s="2"/>
      <c r="F409" s="2"/>
      <c r="G409" s="2"/>
      <c r="H409" s="2"/>
      <c r="I409" s="2"/>
      <c r="J409" s="2"/>
      <c r="K409" s="2"/>
      <c r="L409" s="2"/>
      <c r="M409" s="2"/>
      <c r="N409" s="2"/>
      <c r="O409" s="2"/>
      <c r="P409" s="2"/>
      <c r="Q409" s="2"/>
      <c r="R409" s="2"/>
      <c r="S409" s="2"/>
      <c r="T409" s="2"/>
    </row>
    <row r="410" spans="1:20" ht="12.75" customHeight="1" x14ac:dyDescent="0.2">
      <c r="A410" s="2"/>
      <c r="B410" s="2"/>
      <c r="C410" s="2"/>
      <c r="D410" s="2"/>
      <c r="E410" s="2"/>
      <c r="F410" s="2"/>
      <c r="G410" s="2"/>
      <c r="H410" s="2"/>
      <c r="I410" s="2"/>
      <c r="J410" s="2"/>
      <c r="K410" s="2"/>
      <c r="L410" s="2"/>
      <c r="M410" s="2"/>
      <c r="N410" s="2"/>
      <c r="O410" s="2"/>
      <c r="P410" s="2"/>
      <c r="Q410" s="2"/>
      <c r="R410" s="2"/>
      <c r="S410" s="2"/>
      <c r="T410" s="2"/>
    </row>
    <row r="411" spans="1:20" ht="12.75" customHeight="1" x14ac:dyDescent="0.2">
      <c r="A411" s="2"/>
      <c r="B411" s="2"/>
      <c r="C411" s="2"/>
      <c r="D411" s="2"/>
      <c r="E411" s="2"/>
      <c r="F411" s="2"/>
      <c r="G411" s="2"/>
      <c r="H411" s="2"/>
      <c r="I411" s="2"/>
      <c r="J411" s="2"/>
      <c r="K411" s="2"/>
      <c r="L411" s="2"/>
      <c r="M411" s="2"/>
      <c r="N411" s="2"/>
      <c r="O411" s="2"/>
      <c r="P411" s="2"/>
      <c r="Q411" s="2"/>
      <c r="R411" s="2"/>
      <c r="S411" s="2"/>
      <c r="T411" s="2"/>
    </row>
    <row r="412" spans="1:20" ht="12.75" customHeight="1" x14ac:dyDescent="0.2">
      <c r="A412" s="2"/>
      <c r="B412" s="2"/>
      <c r="C412" s="2"/>
      <c r="D412" s="2"/>
      <c r="E412" s="2"/>
      <c r="F412" s="2"/>
      <c r="G412" s="2"/>
      <c r="H412" s="2"/>
      <c r="I412" s="2"/>
      <c r="J412" s="2"/>
      <c r="K412" s="2"/>
      <c r="L412" s="2"/>
      <c r="M412" s="2"/>
      <c r="N412" s="2"/>
      <c r="O412" s="2"/>
      <c r="P412" s="2"/>
      <c r="Q412" s="2"/>
      <c r="R412" s="2"/>
      <c r="S412" s="2"/>
      <c r="T412" s="2"/>
    </row>
    <row r="413" spans="1:20" ht="12.75" customHeight="1" x14ac:dyDescent="0.2">
      <c r="A413" s="2"/>
      <c r="B413" s="2"/>
      <c r="C413" s="2"/>
      <c r="D413" s="2"/>
      <c r="E413" s="2"/>
      <c r="F413" s="2"/>
      <c r="G413" s="2"/>
      <c r="H413" s="2"/>
      <c r="I413" s="2"/>
      <c r="J413" s="2"/>
      <c r="K413" s="2"/>
      <c r="L413" s="2"/>
      <c r="M413" s="2"/>
      <c r="N413" s="2"/>
      <c r="O413" s="2"/>
      <c r="P413" s="2"/>
      <c r="Q413" s="2"/>
      <c r="R413" s="2"/>
      <c r="S413" s="2"/>
      <c r="T413" s="2"/>
    </row>
    <row r="414" spans="1:20" ht="12.75" customHeight="1" x14ac:dyDescent="0.2">
      <c r="A414" s="2"/>
      <c r="B414" s="2"/>
      <c r="C414" s="2"/>
      <c r="D414" s="2"/>
      <c r="E414" s="2"/>
      <c r="F414" s="2"/>
      <c r="G414" s="2"/>
      <c r="H414" s="2"/>
      <c r="I414" s="2"/>
      <c r="J414" s="2"/>
      <c r="K414" s="2"/>
      <c r="L414" s="2"/>
      <c r="M414" s="2"/>
      <c r="N414" s="2"/>
      <c r="O414" s="2"/>
      <c r="P414" s="2"/>
      <c r="Q414" s="2"/>
      <c r="R414" s="2"/>
      <c r="S414" s="2"/>
      <c r="T414" s="2"/>
    </row>
    <row r="415" spans="1:20" ht="12.75" customHeight="1" x14ac:dyDescent="0.2">
      <c r="A415" s="2"/>
      <c r="B415" s="2"/>
      <c r="C415" s="2"/>
      <c r="D415" s="2"/>
      <c r="E415" s="2"/>
      <c r="F415" s="2"/>
      <c r="G415" s="2"/>
      <c r="H415" s="2"/>
      <c r="I415" s="2"/>
      <c r="J415" s="2"/>
      <c r="K415" s="2"/>
      <c r="L415" s="2"/>
      <c r="M415" s="2"/>
      <c r="N415" s="2"/>
      <c r="O415" s="2"/>
      <c r="P415" s="2"/>
      <c r="Q415" s="2"/>
      <c r="R415" s="2"/>
      <c r="S415" s="2"/>
      <c r="T415" s="2"/>
    </row>
    <row r="416" spans="1:20" ht="12.75" customHeight="1" x14ac:dyDescent="0.2">
      <c r="A416" s="2"/>
      <c r="B416" s="2"/>
      <c r="C416" s="2"/>
      <c r="D416" s="2"/>
      <c r="E416" s="2"/>
      <c r="F416" s="2"/>
      <c r="G416" s="2"/>
      <c r="H416" s="2"/>
      <c r="I416" s="2"/>
      <c r="J416" s="2"/>
      <c r="K416" s="2"/>
      <c r="L416" s="2"/>
      <c r="M416" s="2"/>
      <c r="N416" s="2"/>
      <c r="O416" s="2"/>
      <c r="P416" s="2"/>
      <c r="Q416" s="2"/>
      <c r="R416" s="2"/>
      <c r="S416" s="2"/>
      <c r="T416" s="2"/>
    </row>
    <row r="417" spans="1:20" ht="12.75" customHeight="1" x14ac:dyDescent="0.2">
      <c r="A417" s="2"/>
      <c r="B417" s="2"/>
      <c r="C417" s="2"/>
      <c r="D417" s="2"/>
      <c r="E417" s="2"/>
      <c r="F417" s="2"/>
      <c r="G417" s="2"/>
      <c r="H417" s="2"/>
      <c r="I417" s="2"/>
      <c r="J417" s="2"/>
      <c r="K417" s="2"/>
      <c r="L417" s="2"/>
      <c r="M417" s="2"/>
      <c r="N417" s="2"/>
      <c r="O417" s="2"/>
      <c r="P417" s="2"/>
      <c r="Q417" s="2"/>
      <c r="R417" s="2"/>
      <c r="S417" s="2"/>
      <c r="T417" s="2"/>
    </row>
    <row r="418" spans="1:20" ht="12.75" customHeight="1" x14ac:dyDescent="0.2">
      <c r="A418" s="2"/>
      <c r="B418" s="2"/>
      <c r="C418" s="2"/>
      <c r="D418" s="2"/>
      <c r="E418" s="2"/>
      <c r="F418" s="2"/>
      <c r="G418" s="2"/>
      <c r="H418" s="2"/>
      <c r="I418" s="2"/>
      <c r="J418" s="2"/>
      <c r="K418" s="2"/>
      <c r="L418" s="2"/>
      <c r="M418" s="2"/>
      <c r="N418" s="2"/>
      <c r="O418" s="2"/>
      <c r="P418" s="2"/>
      <c r="Q418" s="2"/>
      <c r="R418" s="2"/>
      <c r="S418" s="2"/>
      <c r="T418" s="2"/>
    </row>
    <row r="419" spans="1:20" ht="12.75" customHeight="1" x14ac:dyDescent="0.2">
      <c r="A419" s="2"/>
      <c r="B419" s="2"/>
      <c r="C419" s="2"/>
      <c r="D419" s="2"/>
      <c r="E419" s="2"/>
      <c r="F419" s="2"/>
      <c r="G419" s="2"/>
      <c r="H419" s="2"/>
      <c r="I419" s="2"/>
      <c r="J419" s="2"/>
      <c r="K419" s="2"/>
      <c r="L419" s="2"/>
      <c r="M419" s="2"/>
      <c r="N419" s="2"/>
      <c r="O419" s="2"/>
      <c r="P419" s="2"/>
      <c r="Q419" s="2"/>
      <c r="R419" s="2"/>
      <c r="S419" s="2"/>
      <c r="T419" s="2"/>
    </row>
    <row r="420" spans="1:20" ht="12.75" customHeight="1" x14ac:dyDescent="0.2">
      <c r="A420" s="2"/>
      <c r="B420" s="2"/>
      <c r="C420" s="2"/>
      <c r="D420" s="2"/>
      <c r="E420" s="2"/>
      <c r="F420" s="2"/>
      <c r="G420" s="2"/>
      <c r="H420" s="2"/>
      <c r="I420" s="2"/>
      <c r="J420" s="2"/>
      <c r="K420" s="2"/>
      <c r="L420" s="2"/>
      <c r="M420" s="2"/>
      <c r="N420" s="2"/>
      <c r="O420" s="2"/>
      <c r="P420" s="2"/>
      <c r="Q420" s="2"/>
      <c r="R420" s="2"/>
      <c r="S420" s="2"/>
      <c r="T420" s="2"/>
    </row>
    <row r="421" spans="1:20" ht="12.75" customHeight="1" x14ac:dyDescent="0.2">
      <c r="A421" s="2"/>
      <c r="B421" s="2"/>
      <c r="C421" s="2"/>
      <c r="D421" s="2"/>
      <c r="E421" s="2"/>
      <c r="F421" s="2"/>
      <c r="G421" s="2"/>
      <c r="H421" s="2"/>
      <c r="I421" s="2"/>
      <c r="J421" s="2"/>
      <c r="K421" s="2"/>
      <c r="L421" s="2"/>
      <c r="M421" s="2"/>
      <c r="N421" s="2"/>
      <c r="O421" s="2"/>
      <c r="P421" s="2"/>
      <c r="Q421" s="2"/>
      <c r="R421" s="2"/>
      <c r="S421" s="2"/>
      <c r="T421" s="2"/>
    </row>
    <row r="422" spans="1:20" ht="12.75" customHeight="1" x14ac:dyDescent="0.2">
      <c r="A422" s="2"/>
      <c r="B422" s="2"/>
      <c r="C422" s="2"/>
      <c r="D422" s="2"/>
      <c r="E422" s="2"/>
      <c r="F422" s="2"/>
      <c r="G422" s="2"/>
      <c r="H422" s="2"/>
      <c r="I422" s="2"/>
      <c r="J422" s="2"/>
      <c r="K422" s="2"/>
      <c r="L422" s="2"/>
      <c r="M422" s="2"/>
      <c r="N422" s="2"/>
      <c r="O422" s="2"/>
      <c r="P422" s="2"/>
      <c r="Q422" s="2"/>
      <c r="R422" s="2"/>
      <c r="S422" s="2"/>
      <c r="T422" s="2"/>
    </row>
    <row r="423" spans="1:20" ht="12.75" customHeight="1" x14ac:dyDescent="0.2">
      <c r="A423" s="2"/>
      <c r="B423" s="2"/>
      <c r="C423" s="2"/>
      <c r="D423" s="2"/>
      <c r="E423" s="2"/>
      <c r="F423" s="2"/>
      <c r="G423" s="2"/>
      <c r="H423" s="2"/>
      <c r="I423" s="2"/>
      <c r="J423" s="2"/>
      <c r="K423" s="2"/>
      <c r="L423" s="2"/>
      <c r="M423" s="2"/>
      <c r="N423" s="2"/>
      <c r="O423" s="2"/>
      <c r="P423" s="2"/>
      <c r="Q423" s="2"/>
      <c r="R423" s="2"/>
      <c r="S423" s="2"/>
      <c r="T423" s="2"/>
    </row>
    <row r="424" spans="1:20" ht="12.75" customHeight="1" x14ac:dyDescent="0.2">
      <c r="A424" s="2"/>
      <c r="B424" s="2"/>
      <c r="C424" s="2"/>
      <c r="D424" s="2"/>
      <c r="E424" s="2"/>
      <c r="F424" s="2"/>
      <c r="G424" s="2"/>
      <c r="H424" s="2"/>
      <c r="I424" s="2"/>
      <c r="J424" s="2"/>
      <c r="K424" s="2"/>
      <c r="L424" s="2"/>
      <c r="M424" s="2"/>
      <c r="N424" s="2"/>
      <c r="O424" s="2"/>
      <c r="P424" s="2"/>
      <c r="Q424" s="2"/>
      <c r="R424" s="2"/>
      <c r="S424" s="2"/>
      <c r="T424" s="2"/>
    </row>
    <row r="425" spans="1:20" ht="12.75" customHeight="1" x14ac:dyDescent="0.2">
      <c r="A425" s="2"/>
      <c r="B425" s="2"/>
      <c r="C425" s="2"/>
      <c r="D425" s="2"/>
      <c r="E425" s="2"/>
      <c r="F425" s="2"/>
      <c r="G425" s="2"/>
      <c r="H425" s="2"/>
      <c r="I425" s="2"/>
      <c r="J425" s="2"/>
      <c r="K425" s="2"/>
      <c r="L425" s="2"/>
      <c r="M425" s="2"/>
      <c r="N425" s="2"/>
      <c r="O425" s="2"/>
      <c r="P425" s="2"/>
      <c r="Q425" s="2"/>
      <c r="R425" s="2"/>
      <c r="S425" s="2"/>
      <c r="T425" s="2"/>
    </row>
    <row r="426" spans="1:20" ht="12.75" customHeight="1" x14ac:dyDescent="0.2">
      <c r="A426" s="2"/>
      <c r="B426" s="2"/>
      <c r="C426" s="2"/>
      <c r="D426" s="2"/>
      <c r="E426" s="2"/>
      <c r="F426" s="2"/>
      <c r="G426" s="2"/>
      <c r="H426" s="2"/>
      <c r="I426" s="2"/>
      <c r="J426" s="2"/>
      <c r="K426" s="2"/>
      <c r="L426" s="2"/>
      <c r="M426" s="2"/>
      <c r="N426" s="2"/>
      <c r="O426" s="2"/>
      <c r="P426" s="2"/>
      <c r="Q426" s="2"/>
      <c r="R426" s="2"/>
      <c r="S426" s="2"/>
      <c r="T426" s="2"/>
    </row>
    <row r="427" spans="1:20" ht="12.75" customHeight="1" x14ac:dyDescent="0.2">
      <c r="A427" s="2"/>
      <c r="B427" s="2"/>
      <c r="C427" s="2"/>
      <c r="D427" s="2"/>
      <c r="E427" s="2"/>
      <c r="F427" s="2"/>
      <c r="G427" s="2"/>
      <c r="H427" s="2"/>
      <c r="I427" s="2"/>
      <c r="J427" s="2"/>
      <c r="K427" s="2"/>
      <c r="L427" s="2"/>
      <c r="M427" s="2"/>
      <c r="N427" s="2"/>
      <c r="O427" s="2"/>
      <c r="P427" s="2"/>
      <c r="Q427" s="2"/>
      <c r="R427" s="2"/>
      <c r="S427" s="2"/>
      <c r="T427" s="2"/>
    </row>
    <row r="428" spans="1:20" ht="12.75" customHeight="1" x14ac:dyDescent="0.2">
      <c r="A428" s="2"/>
      <c r="B428" s="2"/>
      <c r="C428" s="2"/>
      <c r="D428" s="2"/>
      <c r="E428" s="2"/>
      <c r="F428" s="2"/>
      <c r="G428" s="2"/>
      <c r="H428" s="2"/>
      <c r="I428" s="2"/>
      <c r="J428" s="2"/>
      <c r="K428" s="2"/>
      <c r="L428" s="2"/>
      <c r="M428" s="2"/>
      <c r="N428" s="2"/>
      <c r="O428" s="2"/>
      <c r="P428" s="2"/>
      <c r="Q428" s="2"/>
      <c r="R428" s="2"/>
      <c r="S428" s="2"/>
      <c r="T428" s="2"/>
    </row>
    <row r="429" spans="1:20" ht="12.75" customHeight="1" x14ac:dyDescent="0.2">
      <c r="A429" s="2"/>
      <c r="B429" s="2"/>
      <c r="C429" s="2"/>
      <c r="D429" s="2"/>
      <c r="E429" s="2"/>
      <c r="F429" s="2"/>
      <c r="G429" s="2"/>
      <c r="H429" s="2"/>
      <c r="I429" s="2"/>
      <c r="J429" s="2"/>
      <c r="K429" s="2"/>
      <c r="L429" s="2"/>
      <c r="M429" s="2"/>
      <c r="N429" s="2"/>
      <c r="O429" s="2"/>
      <c r="P429" s="2"/>
      <c r="Q429" s="2"/>
      <c r="R429" s="2"/>
      <c r="S429" s="2"/>
      <c r="T429" s="2"/>
    </row>
    <row r="430" spans="1:20" ht="12.75" customHeight="1" x14ac:dyDescent="0.2">
      <c r="A430" s="2"/>
      <c r="B430" s="2"/>
      <c r="C430" s="2"/>
      <c r="D430" s="2"/>
      <c r="E430" s="2"/>
      <c r="F430" s="2"/>
      <c r="G430" s="2"/>
      <c r="H430" s="2"/>
      <c r="I430" s="2"/>
      <c r="J430" s="2"/>
      <c r="K430" s="2"/>
      <c r="L430" s="2"/>
      <c r="M430" s="2"/>
      <c r="N430" s="2"/>
      <c r="O430" s="2"/>
      <c r="P430" s="2"/>
      <c r="Q430" s="2"/>
      <c r="R430" s="2"/>
      <c r="S430" s="2"/>
      <c r="T430" s="2"/>
    </row>
    <row r="431" spans="1:20" ht="12.75" customHeight="1" x14ac:dyDescent="0.2">
      <c r="A431" s="2"/>
      <c r="B431" s="2"/>
      <c r="C431" s="2"/>
      <c r="D431" s="2"/>
      <c r="E431" s="2"/>
      <c r="F431" s="2"/>
      <c r="G431" s="2"/>
      <c r="H431" s="2"/>
      <c r="I431" s="2"/>
      <c r="J431" s="2"/>
      <c r="K431" s="2"/>
      <c r="L431" s="2"/>
      <c r="M431" s="2"/>
      <c r="N431" s="2"/>
      <c r="O431" s="2"/>
      <c r="P431" s="2"/>
      <c r="Q431" s="2"/>
      <c r="R431" s="2"/>
      <c r="S431" s="2"/>
      <c r="T431" s="2"/>
    </row>
    <row r="432" spans="1:20" ht="12.75" customHeight="1" x14ac:dyDescent="0.2">
      <c r="A432" s="2"/>
      <c r="B432" s="2"/>
      <c r="C432" s="2"/>
      <c r="D432" s="2"/>
      <c r="E432" s="2"/>
      <c r="F432" s="2"/>
      <c r="G432" s="2"/>
      <c r="H432" s="2"/>
      <c r="I432" s="2"/>
      <c r="J432" s="2"/>
      <c r="K432" s="2"/>
      <c r="L432" s="2"/>
      <c r="M432" s="2"/>
      <c r="N432" s="2"/>
      <c r="O432" s="2"/>
      <c r="P432" s="2"/>
      <c r="Q432" s="2"/>
      <c r="R432" s="2"/>
      <c r="S432" s="2"/>
      <c r="T432" s="2"/>
    </row>
    <row r="433" spans="1:20" ht="12.75" customHeight="1" x14ac:dyDescent="0.2">
      <c r="A433" s="2"/>
      <c r="B433" s="2"/>
      <c r="C433" s="2"/>
      <c r="D433" s="2"/>
      <c r="E433" s="2"/>
      <c r="F433" s="2"/>
      <c r="G433" s="2"/>
      <c r="H433" s="2"/>
      <c r="I433" s="2"/>
      <c r="J433" s="2"/>
      <c r="K433" s="2"/>
      <c r="L433" s="2"/>
      <c r="M433" s="2"/>
      <c r="N433" s="2"/>
      <c r="O433" s="2"/>
      <c r="P433" s="2"/>
      <c r="Q433" s="2"/>
      <c r="R433" s="2"/>
      <c r="S433" s="2"/>
      <c r="T433" s="2"/>
    </row>
    <row r="434" spans="1:20" ht="12.75" customHeight="1" x14ac:dyDescent="0.2">
      <c r="A434" s="2"/>
      <c r="B434" s="2"/>
      <c r="C434" s="2"/>
      <c r="D434" s="2"/>
      <c r="E434" s="2"/>
      <c r="F434" s="2"/>
      <c r="G434" s="2"/>
      <c r="H434" s="2"/>
      <c r="I434" s="2"/>
      <c r="J434" s="2"/>
      <c r="K434" s="2"/>
      <c r="L434" s="2"/>
      <c r="M434" s="2"/>
      <c r="N434" s="2"/>
      <c r="O434" s="2"/>
      <c r="P434" s="2"/>
      <c r="Q434" s="2"/>
      <c r="R434" s="2"/>
      <c r="S434" s="2"/>
      <c r="T434" s="2"/>
    </row>
    <row r="435" spans="1:20" ht="12.75" customHeight="1" x14ac:dyDescent="0.2">
      <c r="A435" s="2"/>
      <c r="B435" s="2"/>
      <c r="C435" s="2"/>
      <c r="D435" s="2"/>
      <c r="E435" s="2"/>
      <c r="F435" s="2"/>
      <c r="G435" s="2"/>
      <c r="H435" s="2"/>
      <c r="I435" s="2"/>
      <c r="J435" s="2"/>
      <c r="K435" s="2"/>
      <c r="L435" s="2"/>
      <c r="M435" s="2"/>
      <c r="N435" s="2"/>
      <c r="O435" s="2"/>
      <c r="P435" s="2"/>
      <c r="Q435" s="2"/>
      <c r="R435" s="2"/>
      <c r="S435" s="2"/>
      <c r="T435" s="2"/>
    </row>
    <row r="436" spans="1:20" ht="12.75" customHeight="1" x14ac:dyDescent="0.2">
      <c r="A436" s="2"/>
      <c r="B436" s="2"/>
      <c r="C436" s="2"/>
      <c r="D436" s="2"/>
      <c r="E436" s="2"/>
      <c r="F436" s="2"/>
      <c r="G436" s="2"/>
      <c r="H436" s="2"/>
      <c r="I436" s="2"/>
      <c r="J436" s="2"/>
      <c r="K436" s="2"/>
      <c r="L436" s="2"/>
      <c r="M436" s="2"/>
      <c r="N436" s="2"/>
      <c r="O436" s="2"/>
      <c r="P436" s="2"/>
      <c r="Q436" s="2"/>
      <c r="R436" s="2"/>
      <c r="S436" s="2"/>
      <c r="T436" s="2"/>
    </row>
    <row r="437" spans="1:20" ht="12.75" customHeight="1" x14ac:dyDescent="0.2">
      <c r="A437" s="2"/>
      <c r="B437" s="2"/>
      <c r="C437" s="2"/>
      <c r="D437" s="2"/>
      <c r="E437" s="2"/>
      <c r="F437" s="2"/>
      <c r="G437" s="2"/>
      <c r="H437" s="2"/>
      <c r="I437" s="2"/>
      <c r="J437" s="2"/>
      <c r="K437" s="2"/>
      <c r="L437" s="2"/>
      <c r="M437" s="2"/>
      <c r="N437" s="2"/>
      <c r="O437" s="2"/>
      <c r="P437" s="2"/>
      <c r="Q437" s="2"/>
      <c r="R437" s="2"/>
      <c r="S437" s="2"/>
      <c r="T437" s="2"/>
    </row>
    <row r="438" spans="1:20" ht="12.75" customHeight="1" x14ac:dyDescent="0.2">
      <c r="A438" s="2"/>
      <c r="B438" s="2"/>
      <c r="C438" s="2"/>
      <c r="D438" s="2"/>
      <c r="E438" s="2"/>
      <c r="F438" s="2"/>
      <c r="G438" s="2"/>
      <c r="H438" s="2"/>
      <c r="I438" s="2"/>
      <c r="J438" s="2"/>
      <c r="K438" s="2"/>
      <c r="L438" s="2"/>
      <c r="M438" s="2"/>
      <c r="N438" s="2"/>
      <c r="O438" s="2"/>
      <c r="P438" s="2"/>
      <c r="Q438" s="2"/>
      <c r="R438" s="2"/>
      <c r="S438" s="2"/>
      <c r="T438" s="2"/>
    </row>
    <row r="439" spans="1:20" ht="12.75" customHeight="1" x14ac:dyDescent="0.2">
      <c r="A439" s="2"/>
      <c r="B439" s="2"/>
      <c r="C439" s="2"/>
      <c r="D439" s="2"/>
      <c r="E439" s="2"/>
      <c r="F439" s="2"/>
      <c r="G439" s="2"/>
      <c r="H439" s="2"/>
      <c r="I439" s="2"/>
      <c r="J439" s="2"/>
      <c r="K439" s="2"/>
      <c r="L439" s="2"/>
      <c r="M439" s="2"/>
      <c r="N439" s="2"/>
      <c r="O439" s="2"/>
      <c r="P439" s="2"/>
      <c r="Q439" s="2"/>
      <c r="R439" s="2"/>
      <c r="S439" s="2"/>
      <c r="T439" s="2"/>
    </row>
    <row r="440" spans="1:20" ht="12.75" customHeight="1" x14ac:dyDescent="0.2">
      <c r="A440" s="2"/>
      <c r="B440" s="2"/>
      <c r="C440" s="2"/>
      <c r="D440" s="2"/>
      <c r="E440" s="2"/>
      <c r="F440" s="2"/>
      <c r="G440" s="2"/>
      <c r="H440" s="2"/>
      <c r="I440" s="2"/>
      <c r="J440" s="2"/>
      <c r="K440" s="2"/>
      <c r="L440" s="2"/>
      <c r="M440" s="2"/>
      <c r="N440" s="2"/>
      <c r="O440" s="2"/>
      <c r="P440" s="2"/>
      <c r="Q440" s="2"/>
      <c r="R440" s="2"/>
      <c r="S440" s="2"/>
      <c r="T440" s="2"/>
    </row>
    <row r="441" spans="1:20" ht="12.75" customHeight="1" x14ac:dyDescent="0.2">
      <c r="A441" s="2"/>
      <c r="B441" s="2"/>
      <c r="C441" s="2"/>
      <c r="D441" s="2"/>
      <c r="E441" s="2"/>
      <c r="F441" s="2"/>
      <c r="G441" s="2"/>
      <c r="H441" s="2"/>
      <c r="I441" s="2"/>
      <c r="J441" s="2"/>
      <c r="K441" s="2"/>
      <c r="L441" s="2"/>
      <c r="M441" s="2"/>
      <c r="N441" s="2"/>
      <c r="O441" s="2"/>
      <c r="P441" s="2"/>
      <c r="Q441" s="2"/>
      <c r="R441" s="2"/>
      <c r="S441" s="2"/>
      <c r="T441" s="2"/>
    </row>
    <row r="442" spans="1:20" ht="12.75" customHeight="1" x14ac:dyDescent="0.2">
      <c r="A442" s="2"/>
      <c r="B442" s="2"/>
      <c r="C442" s="2"/>
      <c r="D442" s="2"/>
      <c r="E442" s="2"/>
      <c r="F442" s="2"/>
      <c r="G442" s="2"/>
      <c r="H442" s="2"/>
      <c r="I442" s="2"/>
      <c r="J442" s="2"/>
      <c r="K442" s="2"/>
      <c r="L442" s="2"/>
      <c r="M442" s="2"/>
      <c r="N442" s="2"/>
      <c r="O442" s="2"/>
      <c r="P442" s="2"/>
      <c r="Q442" s="2"/>
      <c r="R442" s="2"/>
      <c r="S442" s="2"/>
      <c r="T442" s="2"/>
    </row>
    <row r="443" spans="1:20" ht="12.75" customHeight="1" x14ac:dyDescent="0.2">
      <c r="A443" s="2"/>
      <c r="B443" s="2"/>
      <c r="C443" s="2"/>
      <c r="D443" s="2"/>
      <c r="E443" s="2"/>
      <c r="F443" s="2"/>
      <c r="G443" s="2"/>
      <c r="H443" s="2"/>
      <c r="I443" s="2"/>
      <c r="J443" s="2"/>
      <c r="K443" s="2"/>
      <c r="L443" s="2"/>
      <c r="M443" s="2"/>
      <c r="N443" s="2"/>
      <c r="O443" s="2"/>
      <c r="P443" s="2"/>
      <c r="Q443" s="2"/>
      <c r="R443" s="2"/>
      <c r="S443" s="2"/>
      <c r="T443" s="2"/>
    </row>
    <row r="444" spans="1:20" ht="12.75" customHeight="1" x14ac:dyDescent="0.2">
      <c r="A444" s="2"/>
      <c r="B444" s="2"/>
      <c r="C444" s="2"/>
      <c r="D444" s="2"/>
      <c r="E444" s="2"/>
      <c r="F444" s="2"/>
      <c r="G444" s="2"/>
      <c r="H444" s="2"/>
      <c r="I444" s="2"/>
      <c r="J444" s="2"/>
      <c r="K444" s="2"/>
      <c r="L444" s="2"/>
      <c r="M444" s="2"/>
      <c r="N444" s="2"/>
      <c r="O444" s="2"/>
      <c r="P444" s="2"/>
      <c r="Q444" s="2"/>
      <c r="R444" s="2"/>
      <c r="S444" s="2"/>
      <c r="T444" s="2"/>
    </row>
    <row r="445" spans="1:20" ht="12.75" customHeight="1" x14ac:dyDescent="0.2">
      <c r="A445" s="2"/>
      <c r="B445" s="2"/>
      <c r="C445" s="2"/>
      <c r="D445" s="2"/>
      <c r="E445" s="2"/>
      <c r="F445" s="2"/>
      <c r="G445" s="2"/>
      <c r="H445" s="2"/>
      <c r="I445" s="2"/>
      <c r="J445" s="2"/>
      <c r="K445" s="2"/>
      <c r="L445" s="2"/>
      <c r="M445" s="2"/>
      <c r="N445" s="2"/>
      <c r="O445" s="2"/>
      <c r="P445" s="2"/>
      <c r="Q445" s="2"/>
      <c r="R445" s="2"/>
      <c r="S445" s="2"/>
      <c r="T445" s="2"/>
    </row>
    <row r="446" spans="1:20" ht="12.75" customHeight="1" x14ac:dyDescent="0.2">
      <c r="A446" s="2"/>
      <c r="B446" s="2"/>
      <c r="C446" s="2"/>
      <c r="D446" s="2"/>
      <c r="E446" s="2"/>
      <c r="F446" s="2"/>
      <c r="G446" s="2"/>
      <c r="H446" s="2"/>
      <c r="I446" s="2"/>
      <c r="J446" s="2"/>
      <c r="K446" s="2"/>
      <c r="L446" s="2"/>
      <c r="M446" s="2"/>
      <c r="N446" s="2"/>
      <c r="O446" s="2"/>
      <c r="P446" s="2"/>
      <c r="Q446" s="2"/>
      <c r="R446" s="2"/>
      <c r="S446" s="2"/>
      <c r="T446" s="2"/>
    </row>
    <row r="447" spans="1:20" ht="12.75" customHeight="1" x14ac:dyDescent="0.2">
      <c r="A447" s="2"/>
      <c r="B447" s="2"/>
      <c r="C447" s="2"/>
      <c r="D447" s="2"/>
      <c r="E447" s="2"/>
      <c r="F447" s="2"/>
      <c r="G447" s="2"/>
      <c r="H447" s="2"/>
      <c r="I447" s="2"/>
      <c r="J447" s="2"/>
      <c r="K447" s="2"/>
      <c r="L447" s="2"/>
      <c r="M447" s="2"/>
      <c r="N447" s="2"/>
      <c r="O447" s="2"/>
      <c r="P447" s="2"/>
      <c r="Q447" s="2"/>
      <c r="R447" s="2"/>
      <c r="S447" s="2"/>
      <c r="T447" s="2"/>
    </row>
    <row r="448" spans="1:20" ht="12.75" customHeight="1" x14ac:dyDescent="0.2">
      <c r="A448" s="2"/>
      <c r="B448" s="2"/>
      <c r="C448" s="2"/>
      <c r="D448" s="2"/>
      <c r="E448" s="2"/>
      <c r="F448" s="2"/>
      <c r="G448" s="2"/>
      <c r="H448" s="2"/>
      <c r="I448" s="2"/>
      <c r="J448" s="2"/>
      <c r="K448" s="2"/>
      <c r="L448" s="2"/>
      <c r="M448" s="2"/>
      <c r="N448" s="2"/>
      <c r="O448" s="2"/>
      <c r="P448" s="2"/>
      <c r="Q448" s="2"/>
      <c r="R448" s="2"/>
      <c r="S448" s="2"/>
      <c r="T448" s="2"/>
    </row>
    <row r="449" spans="1:20" ht="12.75" customHeight="1" x14ac:dyDescent="0.2">
      <c r="A449" s="2"/>
      <c r="B449" s="2"/>
      <c r="C449" s="2"/>
      <c r="D449" s="2"/>
      <c r="E449" s="2"/>
      <c r="F449" s="2"/>
      <c r="G449" s="2"/>
      <c r="H449" s="2"/>
      <c r="I449" s="2"/>
      <c r="J449" s="2"/>
      <c r="K449" s="2"/>
      <c r="L449" s="2"/>
      <c r="M449" s="2"/>
      <c r="N449" s="2"/>
      <c r="O449" s="2"/>
      <c r="P449" s="2"/>
      <c r="Q449" s="2"/>
      <c r="R449" s="2"/>
      <c r="S449" s="2"/>
      <c r="T449" s="2"/>
    </row>
    <row r="450" spans="1:20" ht="12.75" customHeight="1" x14ac:dyDescent="0.2">
      <c r="A450" s="2"/>
      <c r="B450" s="2"/>
      <c r="C450" s="2"/>
      <c r="D450" s="2"/>
      <c r="E450" s="2"/>
      <c r="F450" s="2"/>
      <c r="G450" s="2"/>
      <c r="H450" s="2"/>
      <c r="I450" s="2"/>
      <c r="J450" s="2"/>
      <c r="K450" s="2"/>
      <c r="L450" s="2"/>
      <c r="M450" s="2"/>
      <c r="N450" s="2"/>
      <c r="O450" s="2"/>
      <c r="P450" s="2"/>
      <c r="Q450" s="2"/>
      <c r="R450" s="2"/>
      <c r="S450" s="2"/>
      <c r="T450" s="2"/>
    </row>
    <row r="451" spans="1:20" ht="12.75" customHeight="1" x14ac:dyDescent="0.2">
      <c r="A451" s="2"/>
      <c r="B451" s="2"/>
      <c r="C451" s="2"/>
      <c r="D451" s="2"/>
      <c r="E451" s="2"/>
      <c r="F451" s="2"/>
      <c r="G451" s="2"/>
      <c r="H451" s="2"/>
      <c r="I451" s="2"/>
      <c r="J451" s="2"/>
      <c r="K451" s="2"/>
      <c r="L451" s="2"/>
      <c r="M451" s="2"/>
      <c r="N451" s="2"/>
      <c r="O451" s="2"/>
      <c r="P451" s="2"/>
      <c r="Q451" s="2"/>
      <c r="R451" s="2"/>
      <c r="S451" s="2"/>
      <c r="T451" s="2"/>
    </row>
    <row r="452" spans="1:20" ht="12.75" customHeight="1" x14ac:dyDescent="0.2">
      <c r="A452" s="2"/>
      <c r="B452" s="2"/>
      <c r="C452" s="2"/>
      <c r="D452" s="2"/>
      <c r="E452" s="2"/>
      <c r="F452" s="2"/>
      <c r="G452" s="2"/>
      <c r="H452" s="2"/>
      <c r="I452" s="2"/>
      <c r="J452" s="2"/>
      <c r="K452" s="2"/>
      <c r="L452" s="2"/>
      <c r="M452" s="2"/>
      <c r="N452" s="2"/>
      <c r="O452" s="2"/>
      <c r="P452" s="2"/>
      <c r="Q452" s="2"/>
      <c r="R452" s="2"/>
      <c r="S452" s="2"/>
      <c r="T452" s="2"/>
    </row>
    <row r="453" spans="1:20" ht="12.75" customHeight="1" x14ac:dyDescent="0.2">
      <c r="A453" s="2"/>
      <c r="B453" s="2"/>
      <c r="C453" s="2"/>
      <c r="D453" s="2"/>
      <c r="E453" s="2"/>
      <c r="F453" s="2"/>
      <c r="G453" s="2"/>
      <c r="H453" s="2"/>
      <c r="I453" s="2"/>
      <c r="J453" s="2"/>
      <c r="K453" s="2"/>
      <c r="L453" s="2"/>
      <c r="M453" s="2"/>
      <c r="N453" s="2"/>
      <c r="O453" s="2"/>
      <c r="P453" s="2"/>
      <c r="Q453" s="2"/>
      <c r="R453" s="2"/>
      <c r="S453" s="2"/>
      <c r="T453" s="2"/>
    </row>
    <row r="454" spans="1:20" ht="12.75" customHeight="1" x14ac:dyDescent="0.2">
      <c r="A454" s="2"/>
      <c r="B454" s="2"/>
      <c r="C454" s="2"/>
      <c r="D454" s="2"/>
      <c r="E454" s="2"/>
      <c r="F454" s="2"/>
      <c r="G454" s="2"/>
      <c r="H454" s="2"/>
      <c r="I454" s="2"/>
      <c r="J454" s="2"/>
      <c r="K454" s="2"/>
      <c r="L454" s="2"/>
      <c r="M454" s="2"/>
      <c r="N454" s="2"/>
      <c r="O454" s="2"/>
      <c r="P454" s="2"/>
      <c r="Q454" s="2"/>
      <c r="R454" s="2"/>
      <c r="S454" s="2"/>
      <c r="T454" s="2"/>
    </row>
    <row r="455" spans="1:20" ht="12.75" customHeight="1" x14ac:dyDescent="0.2">
      <c r="A455" s="2"/>
      <c r="B455" s="2"/>
      <c r="C455" s="2"/>
      <c r="D455" s="2"/>
      <c r="E455" s="2"/>
      <c r="F455" s="2"/>
      <c r="G455" s="2"/>
      <c r="H455" s="2"/>
      <c r="I455" s="2"/>
      <c r="J455" s="2"/>
      <c r="K455" s="2"/>
      <c r="L455" s="2"/>
      <c r="M455" s="2"/>
      <c r="N455" s="2"/>
      <c r="O455" s="2"/>
      <c r="P455" s="2"/>
      <c r="Q455" s="2"/>
      <c r="R455" s="2"/>
      <c r="S455" s="2"/>
      <c r="T455" s="2"/>
    </row>
    <row r="456" spans="1:20" ht="12.75" customHeight="1" x14ac:dyDescent="0.2">
      <c r="A456" s="2"/>
      <c r="B456" s="2"/>
      <c r="C456" s="2"/>
      <c r="D456" s="2"/>
      <c r="E456" s="2"/>
      <c r="F456" s="2"/>
      <c r="G456" s="2"/>
      <c r="H456" s="2"/>
      <c r="I456" s="2"/>
      <c r="J456" s="2"/>
      <c r="K456" s="2"/>
      <c r="L456" s="2"/>
      <c r="M456" s="2"/>
      <c r="N456" s="2"/>
      <c r="O456" s="2"/>
      <c r="P456" s="2"/>
      <c r="Q456" s="2"/>
      <c r="R456" s="2"/>
      <c r="S456" s="2"/>
      <c r="T456" s="2"/>
    </row>
    <row r="457" spans="1:20" ht="12.75" customHeight="1" x14ac:dyDescent="0.2">
      <c r="A457" s="2"/>
      <c r="B457" s="2"/>
      <c r="C457" s="2"/>
      <c r="D457" s="2"/>
      <c r="E457" s="2"/>
      <c r="F457" s="2"/>
      <c r="G457" s="2"/>
      <c r="H457" s="2"/>
      <c r="I457" s="2"/>
      <c r="J457" s="2"/>
      <c r="K457" s="2"/>
      <c r="L457" s="2"/>
      <c r="M457" s="2"/>
      <c r="N457" s="2"/>
      <c r="O457" s="2"/>
      <c r="P457" s="2"/>
      <c r="Q457" s="2"/>
      <c r="R457" s="2"/>
      <c r="S457" s="2"/>
      <c r="T457" s="2"/>
    </row>
    <row r="458" spans="1:20" ht="12.75" customHeight="1" x14ac:dyDescent="0.2">
      <c r="A458" s="2"/>
      <c r="B458" s="2"/>
      <c r="C458" s="2"/>
      <c r="D458" s="2"/>
      <c r="E458" s="2"/>
      <c r="F458" s="2"/>
      <c r="G458" s="2"/>
      <c r="H458" s="2"/>
      <c r="I458" s="2"/>
      <c r="J458" s="2"/>
      <c r="K458" s="2"/>
      <c r="L458" s="2"/>
      <c r="M458" s="2"/>
      <c r="N458" s="2"/>
      <c r="O458" s="2"/>
      <c r="P458" s="2"/>
      <c r="Q458" s="2"/>
      <c r="R458" s="2"/>
      <c r="S458" s="2"/>
      <c r="T458" s="2"/>
    </row>
    <row r="459" spans="1:20" ht="12.75" customHeight="1" x14ac:dyDescent="0.2">
      <c r="A459" s="2"/>
      <c r="B459" s="2"/>
      <c r="C459" s="2"/>
      <c r="D459" s="2"/>
      <c r="E459" s="2"/>
      <c r="F459" s="2"/>
      <c r="G459" s="2"/>
      <c r="H459" s="2"/>
      <c r="I459" s="2"/>
      <c r="J459" s="2"/>
      <c r="K459" s="2"/>
      <c r="L459" s="2"/>
      <c r="M459" s="2"/>
      <c r="N459" s="2"/>
      <c r="O459" s="2"/>
      <c r="P459" s="2"/>
      <c r="Q459" s="2"/>
      <c r="R459" s="2"/>
      <c r="S459" s="2"/>
      <c r="T459" s="2"/>
    </row>
    <row r="460" spans="1:20" ht="12.75" customHeight="1" x14ac:dyDescent="0.2">
      <c r="A460" s="2"/>
      <c r="B460" s="2"/>
      <c r="C460" s="2"/>
      <c r="D460" s="2"/>
      <c r="E460" s="2"/>
      <c r="F460" s="2"/>
      <c r="G460" s="2"/>
      <c r="H460" s="2"/>
      <c r="I460" s="2"/>
      <c r="J460" s="2"/>
      <c r="K460" s="2"/>
      <c r="L460" s="2"/>
      <c r="M460" s="2"/>
      <c r="N460" s="2"/>
      <c r="O460" s="2"/>
      <c r="P460" s="2"/>
      <c r="Q460" s="2"/>
      <c r="R460" s="2"/>
      <c r="S460" s="2"/>
      <c r="T460" s="2"/>
    </row>
    <row r="461" spans="1:20" ht="12.75" customHeight="1" x14ac:dyDescent="0.2">
      <c r="A461" s="2"/>
      <c r="B461" s="2"/>
      <c r="C461" s="2"/>
      <c r="D461" s="2"/>
      <c r="E461" s="2"/>
      <c r="F461" s="2"/>
      <c r="G461" s="2"/>
      <c r="H461" s="2"/>
      <c r="I461" s="2"/>
      <c r="J461" s="2"/>
      <c r="K461" s="2"/>
      <c r="L461" s="2"/>
      <c r="M461" s="2"/>
      <c r="N461" s="2"/>
      <c r="O461" s="2"/>
      <c r="P461" s="2"/>
      <c r="Q461" s="2"/>
      <c r="R461" s="2"/>
      <c r="S461" s="2"/>
      <c r="T461" s="2"/>
    </row>
    <row r="462" spans="1:20" ht="12.75" customHeight="1" x14ac:dyDescent="0.2">
      <c r="A462" s="2"/>
      <c r="B462" s="2"/>
      <c r="C462" s="2"/>
      <c r="D462" s="2"/>
      <c r="E462" s="2"/>
      <c r="F462" s="2"/>
      <c r="G462" s="2"/>
      <c r="H462" s="2"/>
      <c r="I462" s="2"/>
      <c r="J462" s="2"/>
      <c r="K462" s="2"/>
      <c r="L462" s="2"/>
      <c r="M462" s="2"/>
      <c r="N462" s="2"/>
      <c r="O462" s="2"/>
      <c r="P462" s="2"/>
      <c r="Q462" s="2"/>
      <c r="R462" s="2"/>
      <c r="S462" s="2"/>
      <c r="T462" s="2"/>
    </row>
    <row r="463" spans="1:20" ht="12.75" customHeight="1" x14ac:dyDescent="0.2">
      <c r="A463" s="2"/>
      <c r="B463" s="2"/>
      <c r="C463" s="2"/>
      <c r="D463" s="2"/>
      <c r="E463" s="2"/>
      <c r="F463" s="2"/>
      <c r="G463" s="2"/>
      <c r="H463" s="2"/>
      <c r="I463" s="2"/>
      <c r="J463" s="2"/>
      <c r="K463" s="2"/>
      <c r="L463" s="2"/>
      <c r="M463" s="2"/>
      <c r="N463" s="2"/>
      <c r="O463" s="2"/>
      <c r="P463" s="2"/>
      <c r="Q463" s="2"/>
      <c r="R463" s="2"/>
      <c r="S463" s="2"/>
      <c r="T463" s="2"/>
    </row>
    <row r="464" spans="1:20" ht="12.75" customHeight="1" x14ac:dyDescent="0.2">
      <c r="A464" s="2"/>
      <c r="B464" s="2"/>
      <c r="C464" s="2"/>
      <c r="D464" s="2"/>
      <c r="E464" s="2"/>
      <c r="F464" s="2"/>
      <c r="G464" s="2"/>
      <c r="H464" s="2"/>
      <c r="I464" s="2"/>
      <c r="J464" s="2"/>
      <c r="K464" s="2"/>
      <c r="L464" s="2"/>
      <c r="M464" s="2"/>
      <c r="N464" s="2"/>
      <c r="O464" s="2"/>
      <c r="P464" s="2"/>
      <c r="Q464" s="2"/>
      <c r="R464" s="2"/>
      <c r="S464" s="2"/>
      <c r="T464" s="2"/>
    </row>
    <row r="465" spans="1:20" ht="12.75" customHeight="1" x14ac:dyDescent="0.2">
      <c r="A465" s="2"/>
      <c r="B465" s="2"/>
      <c r="C465" s="2"/>
      <c r="D465" s="2"/>
      <c r="E465" s="2"/>
      <c r="F465" s="2"/>
      <c r="G465" s="2"/>
      <c r="H465" s="2"/>
      <c r="I465" s="2"/>
      <c r="J465" s="2"/>
      <c r="K465" s="2"/>
      <c r="L465" s="2"/>
      <c r="M465" s="2"/>
      <c r="N465" s="2"/>
      <c r="O465" s="2"/>
      <c r="P465" s="2"/>
      <c r="Q465" s="2"/>
      <c r="R465" s="2"/>
      <c r="S465" s="2"/>
      <c r="T465" s="2"/>
    </row>
    <row r="466" spans="1:20" ht="12.75" customHeight="1" x14ac:dyDescent="0.2">
      <c r="A466" s="2"/>
      <c r="B466" s="2"/>
      <c r="C466" s="2"/>
      <c r="D466" s="2"/>
      <c r="E466" s="2"/>
      <c r="F466" s="2"/>
      <c r="G466" s="2"/>
      <c r="H466" s="2"/>
      <c r="I466" s="2"/>
      <c r="J466" s="2"/>
      <c r="K466" s="2"/>
      <c r="L466" s="2"/>
      <c r="M466" s="2"/>
      <c r="N466" s="2"/>
      <c r="O466" s="2"/>
      <c r="P466" s="2"/>
      <c r="Q466" s="2"/>
      <c r="R466" s="2"/>
      <c r="S466" s="2"/>
      <c r="T466" s="2"/>
    </row>
    <row r="467" spans="1:20" ht="12.75" customHeight="1" x14ac:dyDescent="0.2">
      <c r="A467" s="2"/>
      <c r="B467" s="2"/>
      <c r="C467" s="2"/>
      <c r="D467" s="2"/>
      <c r="E467" s="2"/>
      <c r="F467" s="2"/>
      <c r="G467" s="2"/>
      <c r="H467" s="2"/>
      <c r="I467" s="2"/>
      <c r="J467" s="2"/>
      <c r="K467" s="2"/>
      <c r="L467" s="2"/>
      <c r="M467" s="2"/>
      <c r="N467" s="2"/>
      <c r="O467" s="2"/>
      <c r="P467" s="2"/>
      <c r="Q467" s="2"/>
      <c r="R467" s="2"/>
      <c r="S467" s="2"/>
      <c r="T467" s="2"/>
    </row>
    <row r="468" spans="1:20" ht="12.75" customHeight="1" x14ac:dyDescent="0.2">
      <c r="A468" s="2"/>
      <c r="B468" s="2"/>
      <c r="C468" s="2"/>
      <c r="D468" s="2"/>
      <c r="E468" s="2"/>
      <c r="F468" s="2"/>
      <c r="G468" s="2"/>
      <c r="H468" s="2"/>
      <c r="I468" s="2"/>
      <c r="J468" s="2"/>
      <c r="K468" s="2"/>
      <c r="L468" s="2"/>
      <c r="M468" s="2"/>
      <c r="N468" s="2"/>
      <c r="O468" s="2"/>
      <c r="P468" s="2"/>
      <c r="Q468" s="2"/>
      <c r="R468" s="2"/>
      <c r="S468" s="2"/>
      <c r="T468" s="2"/>
    </row>
    <row r="469" spans="1:20" ht="12.75" customHeight="1" x14ac:dyDescent="0.2">
      <c r="A469" s="2"/>
      <c r="B469" s="2"/>
      <c r="C469" s="2"/>
      <c r="D469" s="2"/>
      <c r="E469" s="2"/>
      <c r="F469" s="2"/>
      <c r="G469" s="2"/>
      <c r="H469" s="2"/>
      <c r="I469" s="2"/>
      <c r="J469" s="2"/>
      <c r="K469" s="2"/>
      <c r="L469" s="2"/>
      <c r="M469" s="2"/>
      <c r="N469" s="2"/>
      <c r="O469" s="2"/>
      <c r="P469" s="2"/>
      <c r="Q469" s="2"/>
      <c r="R469" s="2"/>
      <c r="S469" s="2"/>
      <c r="T469" s="2"/>
    </row>
    <row r="470" spans="1:20" ht="12.75" customHeight="1" x14ac:dyDescent="0.2">
      <c r="A470" s="2"/>
      <c r="B470" s="2"/>
      <c r="C470" s="2"/>
      <c r="D470" s="2"/>
      <c r="E470" s="2"/>
      <c r="F470" s="2"/>
      <c r="G470" s="2"/>
      <c r="H470" s="2"/>
      <c r="I470" s="2"/>
      <c r="J470" s="2"/>
      <c r="K470" s="2"/>
      <c r="L470" s="2"/>
      <c r="M470" s="2"/>
      <c r="N470" s="2"/>
      <c r="O470" s="2"/>
      <c r="P470" s="2"/>
      <c r="Q470" s="2"/>
      <c r="R470" s="2"/>
      <c r="S470" s="2"/>
      <c r="T470" s="2"/>
    </row>
    <row r="471" spans="1:20" ht="12.75" customHeight="1" x14ac:dyDescent="0.2">
      <c r="A471" s="2"/>
      <c r="B471" s="2"/>
      <c r="C471" s="2"/>
      <c r="D471" s="2"/>
      <c r="E471" s="2"/>
      <c r="F471" s="2"/>
      <c r="G471" s="2"/>
      <c r="H471" s="2"/>
      <c r="I471" s="2"/>
      <c r="J471" s="2"/>
      <c r="K471" s="2"/>
      <c r="L471" s="2"/>
      <c r="M471" s="2"/>
      <c r="N471" s="2"/>
      <c r="O471" s="2"/>
      <c r="P471" s="2"/>
      <c r="Q471" s="2"/>
      <c r="R471" s="2"/>
      <c r="S471" s="2"/>
      <c r="T471" s="2"/>
    </row>
    <row r="472" spans="1:20" ht="12.75" customHeight="1" x14ac:dyDescent="0.2">
      <c r="A472" s="2"/>
      <c r="B472" s="2"/>
      <c r="C472" s="2"/>
      <c r="D472" s="2"/>
      <c r="E472" s="2"/>
      <c r="F472" s="2"/>
      <c r="G472" s="2"/>
      <c r="H472" s="2"/>
      <c r="I472" s="2"/>
      <c r="J472" s="2"/>
      <c r="K472" s="2"/>
      <c r="L472" s="2"/>
      <c r="M472" s="2"/>
      <c r="N472" s="2"/>
      <c r="O472" s="2"/>
      <c r="P472" s="2"/>
      <c r="Q472" s="2"/>
      <c r="R472" s="2"/>
      <c r="S472" s="2"/>
      <c r="T472" s="2"/>
    </row>
    <row r="473" spans="1:20" ht="12.75" customHeight="1" x14ac:dyDescent="0.2">
      <c r="A473" s="2"/>
      <c r="B473" s="2"/>
      <c r="C473" s="2"/>
      <c r="D473" s="2"/>
      <c r="E473" s="2"/>
      <c r="F473" s="2"/>
      <c r="G473" s="2"/>
      <c r="H473" s="2"/>
      <c r="I473" s="2"/>
      <c r="J473" s="2"/>
      <c r="K473" s="2"/>
      <c r="L473" s="2"/>
      <c r="M473" s="2"/>
      <c r="N473" s="2"/>
      <c r="O473" s="2"/>
      <c r="P473" s="2"/>
      <c r="Q473" s="2"/>
      <c r="R473" s="2"/>
      <c r="S473" s="2"/>
      <c r="T473" s="2"/>
    </row>
    <row r="474" spans="1:20" ht="12.75" customHeight="1" x14ac:dyDescent="0.2">
      <c r="A474" s="2"/>
      <c r="B474" s="2"/>
      <c r="C474" s="2"/>
      <c r="D474" s="2"/>
      <c r="E474" s="2"/>
      <c r="F474" s="2"/>
      <c r="G474" s="2"/>
      <c r="H474" s="2"/>
      <c r="I474" s="2"/>
      <c r="J474" s="2"/>
      <c r="K474" s="2"/>
      <c r="L474" s="2"/>
      <c r="M474" s="2"/>
      <c r="N474" s="2"/>
      <c r="O474" s="2"/>
      <c r="P474" s="2"/>
      <c r="Q474" s="2"/>
      <c r="R474" s="2"/>
      <c r="S474" s="2"/>
      <c r="T474" s="2"/>
    </row>
    <row r="475" spans="1:20" ht="12.75" customHeight="1" x14ac:dyDescent="0.2">
      <c r="A475" s="2"/>
      <c r="B475" s="2"/>
      <c r="C475" s="2"/>
      <c r="D475" s="2"/>
      <c r="E475" s="2"/>
      <c r="F475" s="2"/>
      <c r="G475" s="2"/>
      <c r="H475" s="2"/>
      <c r="I475" s="2"/>
      <c r="J475" s="2"/>
      <c r="K475" s="2"/>
      <c r="L475" s="2"/>
      <c r="M475" s="2"/>
      <c r="N475" s="2"/>
      <c r="O475" s="2"/>
      <c r="P475" s="2"/>
      <c r="Q475" s="2"/>
      <c r="R475" s="2"/>
      <c r="S475" s="2"/>
      <c r="T475" s="2"/>
    </row>
    <row r="476" spans="1:20" ht="12.75" customHeight="1" x14ac:dyDescent="0.2">
      <c r="A476" s="2"/>
      <c r="B476" s="2"/>
      <c r="C476" s="2"/>
      <c r="D476" s="2"/>
      <c r="E476" s="2"/>
      <c r="F476" s="2"/>
      <c r="G476" s="2"/>
      <c r="H476" s="2"/>
      <c r="I476" s="2"/>
      <c r="J476" s="2"/>
      <c r="K476" s="2"/>
      <c r="L476" s="2"/>
      <c r="M476" s="2"/>
      <c r="N476" s="2"/>
      <c r="O476" s="2"/>
      <c r="P476" s="2"/>
      <c r="Q476" s="2"/>
      <c r="R476" s="2"/>
      <c r="S476" s="2"/>
      <c r="T476" s="2"/>
    </row>
    <row r="477" spans="1:20" ht="12.75" customHeight="1" x14ac:dyDescent="0.2">
      <c r="A477" s="2"/>
      <c r="B477" s="2"/>
      <c r="C477" s="2"/>
      <c r="D477" s="2"/>
      <c r="E477" s="2"/>
      <c r="F477" s="2"/>
      <c r="G477" s="2"/>
      <c r="H477" s="2"/>
      <c r="I477" s="2"/>
      <c r="J477" s="2"/>
      <c r="K477" s="2"/>
      <c r="L477" s="2"/>
      <c r="M477" s="2"/>
      <c r="N477" s="2"/>
      <c r="O477" s="2"/>
      <c r="P477" s="2"/>
      <c r="Q477" s="2"/>
      <c r="R477" s="2"/>
      <c r="S477" s="2"/>
      <c r="T477" s="2"/>
    </row>
    <row r="478" spans="1:20" ht="12.75" customHeight="1" x14ac:dyDescent="0.2">
      <c r="A478" s="2"/>
      <c r="B478" s="2"/>
      <c r="C478" s="2"/>
      <c r="D478" s="2"/>
      <c r="E478" s="2"/>
      <c r="F478" s="2"/>
      <c r="G478" s="2"/>
      <c r="H478" s="2"/>
      <c r="I478" s="2"/>
      <c r="J478" s="2"/>
      <c r="K478" s="2"/>
      <c r="L478" s="2"/>
      <c r="M478" s="2"/>
      <c r="N478" s="2"/>
      <c r="O478" s="2"/>
      <c r="P478" s="2"/>
      <c r="Q478" s="2"/>
      <c r="R478" s="2"/>
      <c r="S478" s="2"/>
      <c r="T478" s="2"/>
    </row>
    <row r="479" spans="1:20" ht="12.75" customHeight="1" x14ac:dyDescent="0.2">
      <c r="A479" s="2"/>
      <c r="B479" s="2"/>
      <c r="C479" s="2"/>
      <c r="D479" s="2"/>
      <c r="E479" s="2"/>
      <c r="F479" s="2"/>
      <c r="G479" s="2"/>
      <c r="H479" s="2"/>
      <c r="I479" s="2"/>
      <c r="J479" s="2"/>
      <c r="K479" s="2"/>
      <c r="L479" s="2"/>
      <c r="M479" s="2"/>
      <c r="N479" s="2"/>
      <c r="O479" s="2"/>
      <c r="P479" s="2"/>
      <c r="Q479" s="2"/>
      <c r="R479" s="2"/>
      <c r="S479" s="2"/>
      <c r="T479" s="2"/>
    </row>
    <row r="480" spans="1:20" ht="12.75" customHeight="1" x14ac:dyDescent="0.2">
      <c r="A480" s="2"/>
      <c r="B480" s="2"/>
      <c r="C480" s="2"/>
      <c r="D480" s="2"/>
      <c r="E480" s="2"/>
      <c r="F480" s="2"/>
      <c r="G480" s="2"/>
      <c r="H480" s="2"/>
      <c r="I480" s="2"/>
      <c r="J480" s="2"/>
      <c r="K480" s="2"/>
      <c r="L480" s="2"/>
      <c r="M480" s="2"/>
      <c r="N480" s="2"/>
      <c r="O480" s="2"/>
      <c r="P480" s="2"/>
      <c r="Q480" s="2"/>
      <c r="R480" s="2"/>
      <c r="S480" s="2"/>
      <c r="T480" s="2"/>
    </row>
    <row r="481" spans="1:20" ht="12.75" customHeight="1" x14ac:dyDescent="0.2">
      <c r="A481" s="2"/>
      <c r="B481" s="2"/>
      <c r="C481" s="2"/>
      <c r="D481" s="2"/>
      <c r="E481" s="2"/>
      <c r="F481" s="2"/>
      <c r="G481" s="2"/>
      <c r="H481" s="2"/>
      <c r="I481" s="2"/>
      <c r="J481" s="2"/>
      <c r="K481" s="2"/>
      <c r="L481" s="2"/>
      <c r="M481" s="2"/>
      <c r="N481" s="2"/>
      <c r="O481" s="2"/>
      <c r="P481" s="2"/>
      <c r="Q481" s="2"/>
      <c r="R481" s="2"/>
      <c r="S481" s="2"/>
      <c r="T481" s="2"/>
    </row>
    <row r="482" spans="1:20" ht="12.75" customHeight="1" x14ac:dyDescent="0.2">
      <c r="A482" s="2"/>
      <c r="B482" s="2"/>
      <c r="C482" s="2"/>
      <c r="D482" s="2"/>
      <c r="E482" s="2"/>
      <c r="F482" s="2"/>
      <c r="G482" s="2"/>
      <c r="H482" s="2"/>
      <c r="I482" s="2"/>
      <c r="J482" s="2"/>
      <c r="K482" s="2"/>
      <c r="L482" s="2"/>
      <c r="M482" s="2"/>
      <c r="N482" s="2"/>
      <c r="O482" s="2"/>
      <c r="P482" s="2"/>
      <c r="Q482" s="2"/>
      <c r="R482" s="2"/>
      <c r="S482" s="2"/>
      <c r="T482" s="2"/>
    </row>
    <row r="483" spans="1:20" ht="12.75" customHeight="1" x14ac:dyDescent="0.2">
      <c r="A483" s="2"/>
      <c r="B483" s="2"/>
      <c r="C483" s="2"/>
      <c r="D483" s="2"/>
      <c r="E483" s="2"/>
      <c r="F483" s="2"/>
      <c r="G483" s="2"/>
      <c r="H483" s="2"/>
      <c r="I483" s="2"/>
      <c r="J483" s="2"/>
      <c r="K483" s="2"/>
      <c r="L483" s="2"/>
      <c r="M483" s="2"/>
      <c r="N483" s="2"/>
      <c r="O483" s="2"/>
      <c r="P483" s="2"/>
      <c r="Q483" s="2"/>
      <c r="R483" s="2"/>
      <c r="S483" s="2"/>
      <c r="T483" s="2"/>
    </row>
    <row r="484" spans="1:20" ht="12.75" customHeight="1" x14ac:dyDescent="0.2">
      <c r="A484" s="2"/>
      <c r="B484" s="2"/>
      <c r="C484" s="2"/>
      <c r="D484" s="2"/>
      <c r="E484" s="2"/>
      <c r="F484" s="2"/>
      <c r="G484" s="2"/>
      <c r="H484" s="2"/>
      <c r="I484" s="2"/>
      <c r="J484" s="2"/>
      <c r="K484" s="2"/>
      <c r="L484" s="2"/>
      <c r="M484" s="2"/>
      <c r="N484" s="2"/>
      <c r="O484" s="2"/>
      <c r="P484" s="2"/>
      <c r="Q484" s="2"/>
      <c r="R484" s="2"/>
      <c r="S484" s="2"/>
      <c r="T484" s="2"/>
    </row>
    <row r="485" spans="1:20" ht="12.75" customHeight="1" x14ac:dyDescent="0.2">
      <c r="A485" s="2"/>
      <c r="B485" s="2"/>
      <c r="C485" s="2"/>
      <c r="D485" s="2"/>
      <c r="E485" s="2"/>
      <c r="F485" s="2"/>
      <c r="G485" s="2"/>
      <c r="H485" s="2"/>
      <c r="I485" s="2"/>
      <c r="J485" s="2"/>
      <c r="K485" s="2"/>
      <c r="L485" s="2"/>
      <c r="M485" s="2"/>
      <c r="N485" s="2"/>
      <c r="O485" s="2"/>
      <c r="P485" s="2"/>
      <c r="Q485" s="2"/>
      <c r="R485" s="2"/>
      <c r="S485" s="2"/>
      <c r="T485" s="2"/>
    </row>
    <row r="486" spans="1:20" ht="12.75" customHeight="1" x14ac:dyDescent="0.2">
      <c r="A486" s="2"/>
      <c r="B486" s="2"/>
      <c r="C486" s="2"/>
      <c r="D486" s="2"/>
      <c r="E486" s="2"/>
      <c r="F486" s="2"/>
      <c r="G486" s="2"/>
      <c r="H486" s="2"/>
      <c r="I486" s="2"/>
      <c r="J486" s="2"/>
      <c r="K486" s="2"/>
      <c r="L486" s="2"/>
      <c r="M486" s="2"/>
      <c r="N486" s="2"/>
      <c r="O486" s="2"/>
      <c r="P486" s="2"/>
      <c r="Q486" s="2"/>
      <c r="R486" s="2"/>
      <c r="S486" s="2"/>
      <c r="T486" s="2"/>
    </row>
    <row r="487" spans="1:20" ht="12.75" customHeight="1" x14ac:dyDescent="0.2">
      <c r="A487" s="2"/>
      <c r="B487" s="2"/>
      <c r="C487" s="2"/>
      <c r="D487" s="2"/>
      <c r="E487" s="2"/>
      <c r="F487" s="2"/>
      <c r="G487" s="2"/>
      <c r="H487" s="2"/>
      <c r="I487" s="2"/>
      <c r="J487" s="2"/>
      <c r="K487" s="2"/>
      <c r="L487" s="2"/>
      <c r="M487" s="2"/>
      <c r="N487" s="2"/>
      <c r="O487" s="2"/>
      <c r="P487" s="2"/>
      <c r="Q487" s="2"/>
      <c r="R487" s="2"/>
      <c r="S487" s="2"/>
      <c r="T487" s="2"/>
    </row>
    <row r="488" spans="1:20" ht="12.75" customHeight="1" x14ac:dyDescent="0.2">
      <c r="A488" s="2"/>
      <c r="B488" s="2"/>
      <c r="C488" s="2"/>
      <c r="D488" s="2"/>
      <c r="E488" s="2"/>
      <c r="F488" s="2"/>
      <c r="G488" s="2"/>
      <c r="H488" s="2"/>
      <c r="I488" s="2"/>
      <c r="J488" s="2"/>
      <c r="K488" s="2"/>
      <c r="L488" s="2"/>
      <c r="M488" s="2"/>
      <c r="N488" s="2"/>
      <c r="O488" s="2"/>
      <c r="P488" s="2"/>
      <c r="Q488" s="2"/>
      <c r="R488" s="2"/>
      <c r="S488" s="2"/>
      <c r="T488" s="2"/>
    </row>
    <row r="489" spans="1:20" ht="12.75" customHeight="1" x14ac:dyDescent="0.2">
      <c r="A489" s="2"/>
      <c r="B489" s="2"/>
      <c r="C489" s="2"/>
      <c r="D489" s="2"/>
      <c r="E489" s="2"/>
      <c r="F489" s="2"/>
      <c r="G489" s="2"/>
      <c r="H489" s="2"/>
      <c r="I489" s="2"/>
      <c r="J489" s="2"/>
      <c r="K489" s="2"/>
      <c r="L489" s="2"/>
      <c r="M489" s="2"/>
      <c r="N489" s="2"/>
      <c r="O489" s="2"/>
      <c r="P489" s="2"/>
      <c r="Q489" s="2"/>
      <c r="R489" s="2"/>
      <c r="S489" s="2"/>
      <c r="T489" s="2"/>
    </row>
    <row r="490" spans="1:20" ht="12.75" customHeight="1" x14ac:dyDescent="0.2">
      <c r="A490" s="2"/>
      <c r="B490" s="2"/>
      <c r="C490" s="2"/>
      <c r="D490" s="2"/>
      <c r="E490" s="2"/>
      <c r="F490" s="2"/>
      <c r="G490" s="2"/>
      <c r="H490" s="2"/>
      <c r="I490" s="2"/>
      <c r="J490" s="2"/>
      <c r="K490" s="2"/>
      <c r="L490" s="2"/>
      <c r="M490" s="2"/>
      <c r="N490" s="2"/>
      <c r="O490" s="2"/>
      <c r="P490" s="2"/>
      <c r="Q490" s="2"/>
      <c r="R490" s="2"/>
      <c r="S490" s="2"/>
      <c r="T490" s="2"/>
    </row>
    <row r="491" spans="1:20" ht="12.75" customHeight="1" x14ac:dyDescent="0.2">
      <c r="A491" s="2"/>
      <c r="B491" s="2"/>
      <c r="C491" s="2"/>
      <c r="D491" s="2"/>
      <c r="E491" s="2"/>
      <c r="F491" s="2"/>
      <c r="G491" s="2"/>
      <c r="H491" s="2"/>
      <c r="I491" s="2"/>
      <c r="J491" s="2"/>
      <c r="K491" s="2"/>
      <c r="L491" s="2"/>
      <c r="M491" s="2"/>
      <c r="N491" s="2"/>
      <c r="O491" s="2"/>
      <c r="P491" s="2"/>
      <c r="Q491" s="2"/>
      <c r="R491" s="2"/>
      <c r="S491" s="2"/>
      <c r="T491" s="2"/>
    </row>
    <row r="492" spans="1:20" ht="12.75" customHeight="1" x14ac:dyDescent="0.2">
      <c r="A492" s="2"/>
      <c r="B492" s="2"/>
      <c r="C492" s="2"/>
      <c r="D492" s="2"/>
      <c r="E492" s="2"/>
      <c r="F492" s="2"/>
      <c r="G492" s="2"/>
      <c r="H492" s="2"/>
      <c r="I492" s="2"/>
      <c r="J492" s="2"/>
      <c r="K492" s="2"/>
      <c r="L492" s="2"/>
      <c r="M492" s="2"/>
      <c r="N492" s="2"/>
      <c r="O492" s="2"/>
      <c r="P492" s="2"/>
      <c r="Q492" s="2"/>
      <c r="R492" s="2"/>
      <c r="S492" s="2"/>
      <c r="T492" s="2"/>
    </row>
    <row r="493" spans="1:20" ht="12.75" customHeight="1" x14ac:dyDescent="0.2">
      <c r="A493" s="2"/>
      <c r="B493" s="2"/>
      <c r="C493" s="2"/>
      <c r="D493" s="2"/>
      <c r="E493" s="2"/>
      <c r="F493" s="2"/>
      <c r="G493" s="2"/>
      <c r="H493" s="2"/>
      <c r="I493" s="2"/>
      <c r="J493" s="2"/>
      <c r="K493" s="2"/>
      <c r="L493" s="2"/>
      <c r="M493" s="2"/>
      <c r="N493" s="2"/>
      <c r="O493" s="2"/>
      <c r="P493" s="2"/>
      <c r="Q493" s="2"/>
      <c r="R493" s="2"/>
      <c r="S493" s="2"/>
      <c r="T493" s="2"/>
    </row>
    <row r="494" spans="1:20" ht="12.75" customHeight="1" x14ac:dyDescent="0.2">
      <c r="A494" s="2"/>
      <c r="B494" s="2"/>
      <c r="C494" s="2"/>
      <c r="D494" s="2"/>
      <c r="E494" s="2"/>
      <c r="F494" s="2"/>
      <c r="G494" s="2"/>
      <c r="H494" s="2"/>
      <c r="I494" s="2"/>
      <c r="J494" s="2"/>
      <c r="K494" s="2"/>
      <c r="L494" s="2"/>
      <c r="M494" s="2"/>
      <c r="N494" s="2"/>
      <c r="O494" s="2"/>
      <c r="P494" s="2"/>
      <c r="Q494" s="2"/>
      <c r="R494" s="2"/>
      <c r="S494" s="2"/>
      <c r="T494" s="2"/>
    </row>
    <row r="495" spans="1:20" ht="12.75" customHeight="1" x14ac:dyDescent="0.2">
      <c r="A495" s="2"/>
      <c r="B495" s="2"/>
      <c r="C495" s="2"/>
      <c r="D495" s="2"/>
      <c r="E495" s="2"/>
      <c r="F495" s="2"/>
      <c r="G495" s="2"/>
      <c r="H495" s="2"/>
      <c r="I495" s="2"/>
      <c r="J495" s="2"/>
      <c r="K495" s="2"/>
      <c r="L495" s="2"/>
      <c r="M495" s="2"/>
      <c r="N495" s="2"/>
      <c r="O495" s="2"/>
      <c r="P495" s="2"/>
      <c r="Q495" s="2"/>
      <c r="R495" s="2"/>
      <c r="S495" s="2"/>
      <c r="T495" s="2"/>
    </row>
    <row r="496" spans="1:20" ht="12.75" customHeight="1" x14ac:dyDescent="0.2">
      <c r="A496" s="2"/>
      <c r="B496" s="2"/>
      <c r="C496" s="2"/>
      <c r="D496" s="2"/>
      <c r="E496" s="2"/>
      <c r="F496" s="2"/>
      <c r="G496" s="2"/>
      <c r="H496" s="2"/>
      <c r="I496" s="2"/>
      <c r="J496" s="2"/>
      <c r="K496" s="2"/>
      <c r="L496" s="2"/>
      <c r="M496" s="2"/>
      <c r="N496" s="2"/>
      <c r="O496" s="2"/>
      <c r="P496" s="2"/>
      <c r="Q496" s="2"/>
      <c r="R496" s="2"/>
      <c r="S496" s="2"/>
      <c r="T496" s="2"/>
    </row>
    <row r="497" spans="1:20" ht="12.75" customHeight="1" x14ac:dyDescent="0.2">
      <c r="A497" s="2"/>
      <c r="B497" s="2"/>
      <c r="C497" s="2"/>
      <c r="D497" s="2"/>
      <c r="E497" s="2"/>
      <c r="F497" s="2"/>
      <c r="G497" s="2"/>
      <c r="H497" s="2"/>
      <c r="I497" s="2"/>
      <c r="J497" s="2"/>
      <c r="K497" s="2"/>
      <c r="L497" s="2"/>
      <c r="M497" s="2"/>
      <c r="N497" s="2"/>
      <c r="O497" s="2"/>
      <c r="P497" s="2"/>
      <c r="Q497" s="2"/>
      <c r="R497" s="2"/>
      <c r="S497" s="2"/>
      <c r="T497" s="2"/>
    </row>
    <row r="498" spans="1:20" ht="12.75" customHeight="1" x14ac:dyDescent="0.2">
      <c r="A498" s="2"/>
      <c r="B498" s="2"/>
      <c r="C498" s="2"/>
      <c r="D498" s="2"/>
      <c r="E498" s="2"/>
      <c r="F498" s="2"/>
      <c r="G498" s="2"/>
      <c r="H498" s="2"/>
      <c r="I498" s="2"/>
      <c r="J498" s="2"/>
      <c r="K498" s="2"/>
      <c r="L498" s="2"/>
      <c r="M498" s="2"/>
      <c r="N498" s="2"/>
      <c r="O498" s="2"/>
      <c r="P498" s="2"/>
      <c r="Q498" s="2"/>
      <c r="R498" s="2"/>
      <c r="S498" s="2"/>
      <c r="T498" s="2"/>
    </row>
    <row r="499" spans="1:20" ht="12.75" customHeight="1" x14ac:dyDescent="0.2">
      <c r="A499" s="2"/>
      <c r="B499" s="2"/>
      <c r="C499" s="2"/>
      <c r="D499" s="2"/>
      <c r="E499" s="2"/>
      <c r="F499" s="2"/>
      <c r="G499" s="2"/>
      <c r="H499" s="2"/>
      <c r="I499" s="2"/>
      <c r="J499" s="2"/>
      <c r="K499" s="2"/>
      <c r="L499" s="2"/>
      <c r="M499" s="2"/>
      <c r="N499" s="2"/>
      <c r="O499" s="2"/>
      <c r="P499" s="2"/>
      <c r="Q499" s="2"/>
      <c r="R499" s="2"/>
      <c r="S499" s="2"/>
      <c r="T499" s="2"/>
    </row>
    <row r="500" spans="1:20" ht="12.75" customHeight="1" x14ac:dyDescent="0.2">
      <c r="A500" s="2"/>
      <c r="B500" s="2"/>
      <c r="C500" s="2"/>
      <c r="D500" s="2"/>
      <c r="E500" s="2"/>
      <c r="F500" s="2"/>
      <c r="G500" s="2"/>
      <c r="H500" s="2"/>
      <c r="I500" s="2"/>
      <c r="J500" s="2"/>
      <c r="K500" s="2"/>
      <c r="L500" s="2"/>
      <c r="M500" s="2"/>
      <c r="N500" s="2"/>
      <c r="O500" s="2"/>
      <c r="P500" s="2"/>
      <c r="Q500" s="2"/>
      <c r="R500" s="2"/>
      <c r="S500" s="2"/>
      <c r="T500" s="2"/>
    </row>
    <row r="501" spans="1:20" ht="12.75" customHeight="1" x14ac:dyDescent="0.2">
      <c r="A501" s="2"/>
      <c r="B501" s="2"/>
      <c r="C501" s="2"/>
      <c r="D501" s="2"/>
      <c r="E501" s="2"/>
      <c r="F501" s="2"/>
      <c r="G501" s="2"/>
      <c r="H501" s="2"/>
      <c r="I501" s="2"/>
      <c r="J501" s="2"/>
      <c r="K501" s="2"/>
      <c r="L501" s="2"/>
      <c r="M501" s="2"/>
      <c r="N501" s="2"/>
      <c r="O501" s="2"/>
      <c r="P501" s="2"/>
      <c r="Q501" s="2"/>
      <c r="R501" s="2"/>
      <c r="S501" s="2"/>
      <c r="T501" s="2"/>
    </row>
    <row r="502" spans="1:20" ht="12.75" customHeight="1" x14ac:dyDescent="0.2">
      <c r="A502" s="2"/>
      <c r="B502" s="2"/>
      <c r="C502" s="2"/>
      <c r="D502" s="2"/>
      <c r="E502" s="2"/>
      <c r="F502" s="2"/>
      <c r="G502" s="2"/>
      <c r="H502" s="2"/>
      <c r="I502" s="2"/>
      <c r="J502" s="2"/>
      <c r="K502" s="2"/>
      <c r="L502" s="2"/>
      <c r="M502" s="2"/>
      <c r="N502" s="2"/>
      <c r="O502" s="2"/>
      <c r="P502" s="2"/>
      <c r="Q502" s="2"/>
      <c r="R502" s="2"/>
      <c r="S502" s="2"/>
      <c r="T502" s="2"/>
    </row>
    <row r="503" spans="1:20" ht="12.75" customHeight="1" x14ac:dyDescent="0.2">
      <c r="A503" s="2"/>
      <c r="B503" s="2"/>
      <c r="C503" s="2"/>
      <c r="D503" s="2"/>
      <c r="E503" s="2"/>
      <c r="F503" s="2"/>
      <c r="G503" s="2"/>
      <c r="H503" s="2"/>
      <c r="I503" s="2"/>
      <c r="J503" s="2"/>
      <c r="K503" s="2"/>
      <c r="L503" s="2"/>
      <c r="M503" s="2"/>
      <c r="N503" s="2"/>
      <c r="O503" s="2"/>
      <c r="P503" s="2"/>
      <c r="Q503" s="2"/>
      <c r="R503" s="2"/>
      <c r="S503" s="2"/>
      <c r="T503" s="2"/>
    </row>
    <row r="504" spans="1:20" ht="12.75" customHeight="1" x14ac:dyDescent="0.2">
      <c r="A504" s="2"/>
      <c r="B504" s="2"/>
      <c r="C504" s="2"/>
      <c r="D504" s="2"/>
      <c r="E504" s="2"/>
      <c r="F504" s="2"/>
      <c r="G504" s="2"/>
      <c r="H504" s="2"/>
      <c r="I504" s="2"/>
      <c r="J504" s="2"/>
      <c r="K504" s="2"/>
      <c r="L504" s="2"/>
      <c r="M504" s="2"/>
      <c r="N504" s="2"/>
      <c r="O504" s="2"/>
      <c r="P504" s="2"/>
      <c r="Q504" s="2"/>
      <c r="R504" s="2"/>
      <c r="S504" s="2"/>
      <c r="T504" s="2"/>
    </row>
    <row r="505" spans="1:20" ht="12.75" customHeight="1" x14ac:dyDescent="0.2">
      <c r="A505" s="2"/>
      <c r="B505" s="2"/>
      <c r="C505" s="2"/>
      <c r="D505" s="2"/>
      <c r="E505" s="2"/>
      <c r="F505" s="2"/>
      <c r="G505" s="2"/>
      <c r="H505" s="2"/>
      <c r="I505" s="2"/>
      <c r="J505" s="2"/>
      <c r="K505" s="2"/>
      <c r="L505" s="2"/>
      <c r="M505" s="2"/>
      <c r="N505" s="2"/>
      <c r="O505" s="2"/>
      <c r="P505" s="2"/>
      <c r="Q505" s="2"/>
      <c r="R505" s="2"/>
      <c r="S505" s="2"/>
      <c r="T505" s="2"/>
    </row>
    <row r="506" spans="1:20" ht="12.75" customHeight="1" x14ac:dyDescent="0.2">
      <c r="A506" s="2"/>
      <c r="B506" s="2"/>
      <c r="C506" s="2"/>
      <c r="D506" s="2"/>
      <c r="E506" s="2"/>
      <c r="F506" s="2"/>
      <c r="G506" s="2"/>
      <c r="H506" s="2"/>
      <c r="I506" s="2"/>
      <c r="J506" s="2"/>
      <c r="K506" s="2"/>
      <c r="L506" s="2"/>
      <c r="M506" s="2"/>
      <c r="N506" s="2"/>
      <c r="O506" s="2"/>
      <c r="P506" s="2"/>
      <c r="Q506" s="2"/>
      <c r="R506" s="2"/>
      <c r="S506" s="2"/>
      <c r="T506" s="2"/>
    </row>
    <row r="507" spans="1:20" ht="12.75" customHeight="1" x14ac:dyDescent="0.2">
      <c r="A507" s="2"/>
      <c r="B507" s="2"/>
      <c r="C507" s="2"/>
      <c r="D507" s="2"/>
      <c r="E507" s="2"/>
      <c r="F507" s="2"/>
      <c r="G507" s="2"/>
      <c r="H507" s="2"/>
      <c r="I507" s="2"/>
      <c r="J507" s="2"/>
      <c r="K507" s="2"/>
      <c r="L507" s="2"/>
      <c r="M507" s="2"/>
      <c r="N507" s="2"/>
      <c r="O507" s="2"/>
      <c r="P507" s="2"/>
      <c r="Q507" s="2"/>
      <c r="R507" s="2"/>
      <c r="S507" s="2"/>
      <c r="T507" s="2"/>
    </row>
    <row r="508" spans="1:20" ht="12.75" customHeight="1" x14ac:dyDescent="0.2">
      <c r="A508" s="2"/>
      <c r="B508" s="2"/>
      <c r="C508" s="2"/>
      <c r="D508" s="2"/>
      <c r="E508" s="2"/>
      <c r="F508" s="2"/>
      <c r="G508" s="2"/>
      <c r="H508" s="2"/>
      <c r="I508" s="2"/>
      <c r="J508" s="2"/>
      <c r="K508" s="2"/>
      <c r="L508" s="2"/>
      <c r="M508" s="2"/>
      <c r="N508" s="2"/>
      <c r="O508" s="2"/>
      <c r="P508" s="2"/>
      <c r="Q508" s="2"/>
      <c r="R508" s="2"/>
      <c r="S508" s="2"/>
      <c r="T508" s="2"/>
    </row>
    <row r="509" spans="1:20" ht="12.75" customHeight="1" x14ac:dyDescent="0.2">
      <c r="A509" s="2"/>
      <c r="B509" s="2"/>
      <c r="C509" s="2"/>
      <c r="D509" s="2"/>
      <c r="E509" s="2"/>
      <c r="F509" s="2"/>
      <c r="G509" s="2"/>
      <c r="H509" s="2"/>
      <c r="I509" s="2"/>
      <c r="J509" s="2"/>
      <c r="K509" s="2"/>
      <c r="L509" s="2"/>
      <c r="M509" s="2"/>
      <c r="N509" s="2"/>
      <c r="O509" s="2"/>
      <c r="P509" s="2"/>
      <c r="Q509" s="2"/>
      <c r="R509" s="2"/>
      <c r="S509" s="2"/>
      <c r="T509" s="2"/>
    </row>
    <row r="510" spans="1:20" ht="12.75" customHeight="1" x14ac:dyDescent="0.2">
      <c r="A510" s="2"/>
      <c r="B510" s="2"/>
      <c r="C510" s="2"/>
      <c r="D510" s="2"/>
      <c r="E510" s="2"/>
      <c r="F510" s="2"/>
      <c r="G510" s="2"/>
      <c r="H510" s="2"/>
      <c r="I510" s="2"/>
      <c r="J510" s="2"/>
      <c r="K510" s="2"/>
      <c r="L510" s="2"/>
      <c r="M510" s="2"/>
      <c r="N510" s="2"/>
      <c r="O510" s="2"/>
      <c r="P510" s="2"/>
      <c r="Q510" s="2"/>
      <c r="R510" s="2"/>
      <c r="S510" s="2"/>
      <c r="T510" s="2"/>
    </row>
    <row r="511" spans="1:20" ht="12.75" customHeight="1" x14ac:dyDescent="0.2">
      <c r="A511" s="2"/>
      <c r="B511" s="2"/>
      <c r="C511" s="2"/>
      <c r="D511" s="2"/>
      <c r="E511" s="2"/>
      <c r="F511" s="2"/>
      <c r="G511" s="2"/>
      <c r="H511" s="2"/>
      <c r="I511" s="2"/>
      <c r="J511" s="2"/>
      <c r="K511" s="2"/>
      <c r="L511" s="2"/>
      <c r="M511" s="2"/>
      <c r="N511" s="2"/>
      <c r="O511" s="2"/>
      <c r="P511" s="2"/>
      <c r="Q511" s="2"/>
      <c r="R511" s="2"/>
      <c r="S511" s="2"/>
      <c r="T511" s="2"/>
    </row>
    <row r="512" spans="1:20" ht="12.75" customHeight="1" x14ac:dyDescent="0.2">
      <c r="A512" s="2"/>
      <c r="B512" s="2"/>
      <c r="C512" s="2"/>
      <c r="D512" s="2"/>
      <c r="E512" s="2"/>
      <c r="F512" s="2"/>
      <c r="G512" s="2"/>
      <c r="H512" s="2"/>
      <c r="I512" s="2"/>
      <c r="J512" s="2"/>
      <c r="K512" s="2"/>
      <c r="L512" s="2"/>
      <c r="M512" s="2"/>
      <c r="N512" s="2"/>
      <c r="O512" s="2"/>
      <c r="P512" s="2"/>
      <c r="Q512" s="2"/>
      <c r="R512" s="2"/>
      <c r="S512" s="2"/>
      <c r="T512" s="2"/>
    </row>
    <row r="513" spans="1:20" ht="12.75" customHeight="1" x14ac:dyDescent="0.2">
      <c r="A513" s="2"/>
      <c r="B513" s="2"/>
      <c r="C513" s="2"/>
      <c r="D513" s="2"/>
      <c r="E513" s="2"/>
      <c r="F513" s="2"/>
      <c r="G513" s="2"/>
      <c r="H513" s="2"/>
      <c r="I513" s="2"/>
      <c r="J513" s="2"/>
      <c r="K513" s="2"/>
      <c r="L513" s="2"/>
      <c r="M513" s="2"/>
      <c r="N513" s="2"/>
      <c r="O513" s="2"/>
      <c r="P513" s="2"/>
      <c r="Q513" s="2"/>
      <c r="R513" s="2"/>
      <c r="S513" s="2"/>
      <c r="T513" s="2"/>
    </row>
    <row r="514" spans="1:20" ht="12.75" customHeight="1" x14ac:dyDescent="0.2">
      <c r="A514" s="2"/>
      <c r="B514" s="2"/>
      <c r="C514" s="2"/>
      <c r="D514" s="2"/>
      <c r="E514" s="2"/>
      <c r="F514" s="2"/>
      <c r="G514" s="2"/>
      <c r="H514" s="2"/>
      <c r="I514" s="2"/>
      <c r="J514" s="2"/>
      <c r="K514" s="2"/>
      <c r="L514" s="2"/>
      <c r="M514" s="2"/>
      <c r="N514" s="2"/>
      <c r="O514" s="2"/>
      <c r="P514" s="2"/>
      <c r="Q514" s="2"/>
      <c r="R514" s="2"/>
      <c r="S514" s="2"/>
      <c r="T514" s="2"/>
    </row>
    <row r="515" spans="1:20" ht="12.75" customHeight="1" x14ac:dyDescent="0.2">
      <c r="A515" s="2"/>
      <c r="B515" s="2"/>
      <c r="C515" s="2"/>
      <c r="D515" s="2"/>
      <c r="E515" s="2"/>
      <c r="F515" s="2"/>
      <c r="G515" s="2"/>
      <c r="H515" s="2"/>
      <c r="I515" s="2"/>
      <c r="J515" s="2"/>
      <c r="K515" s="2"/>
      <c r="L515" s="2"/>
      <c r="M515" s="2"/>
      <c r="N515" s="2"/>
      <c r="O515" s="2"/>
      <c r="P515" s="2"/>
      <c r="Q515" s="2"/>
      <c r="R515" s="2"/>
      <c r="S515" s="2"/>
      <c r="T515" s="2"/>
    </row>
    <row r="516" spans="1:20" ht="12.75" customHeight="1" x14ac:dyDescent="0.2">
      <c r="A516" s="2"/>
      <c r="B516" s="2"/>
      <c r="C516" s="2"/>
      <c r="D516" s="2"/>
      <c r="E516" s="2"/>
      <c r="F516" s="2"/>
      <c r="G516" s="2"/>
      <c r="H516" s="2"/>
      <c r="I516" s="2"/>
      <c r="J516" s="2"/>
      <c r="K516" s="2"/>
      <c r="L516" s="2"/>
      <c r="M516" s="2"/>
      <c r="N516" s="2"/>
      <c r="O516" s="2"/>
      <c r="P516" s="2"/>
      <c r="Q516" s="2"/>
      <c r="R516" s="2"/>
      <c r="S516" s="2"/>
      <c r="T516" s="2"/>
    </row>
    <row r="517" spans="1:20" ht="12.75" customHeight="1" x14ac:dyDescent="0.2">
      <c r="A517" s="2"/>
      <c r="B517" s="2"/>
      <c r="C517" s="2"/>
      <c r="D517" s="2"/>
      <c r="E517" s="2"/>
      <c r="F517" s="2"/>
      <c r="G517" s="2"/>
      <c r="H517" s="2"/>
      <c r="I517" s="2"/>
      <c r="J517" s="2"/>
      <c r="K517" s="2"/>
      <c r="L517" s="2"/>
      <c r="M517" s="2"/>
      <c r="N517" s="2"/>
      <c r="O517" s="2"/>
      <c r="P517" s="2"/>
      <c r="Q517" s="2"/>
      <c r="R517" s="2"/>
      <c r="S517" s="2"/>
      <c r="T517" s="2"/>
    </row>
    <row r="518" spans="1:20" ht="12.75" customHeight="1" x14ac:dyDescent="0.2">
      <c r="A518" s="2"/>
      <c r="B518" s="2"/>
      <c r="C518" s="2"/>
      <c r="D518" s="2"/>
      <c r="E518" s="2"/>
      <c r="F518" s="2"/>
      <c r="G518" s="2"/>
      <c r="H518" s="2"/>
      <c r="I518" s="2"/>
      <c r="J518" s="2"/>
      <c r="K518" s="2"/>
      <c r="L518" s="2"/>
      <c r="M518" s="2"/>
      <c r="N518" s="2"/>
      <c r="O518" s="2"/>
      <c r="P518" s="2"/>
      <c r="Q518" s="2"/>
      <c r="R518" s="2"/>
      <c r="S518" s="2"/>
      <c r="T518" s="2"/>
    </row>
    <row r="519" spans="1:20" ht="12.75" customHeight="1" x14ac:dyDescent="0.2">
      <c r="A519" s="2"/>
      <c r="B519" s="2"/>
      <c r="C519" s="2"/>
      <c r="D519" s="2"/>
      <c r="E519" s="2"/>
      <c r="F519" s="2"/>
      <c r="G519" s="2"/>
      <c r="H519" s="2"/>
      <c r="I519" s="2"/>
      <c r="J519" s="2"/>
      <c r="K519" s="2"/>
      <c r="L519" s="2"/>
      <c r="M519" s="2"/>
      <c r="N519" s="2"/>
      <c r="O519" s="2"/>
      <c r="P519" s="2"/>
      <c r="Q519" s="2"/>
      <c r="R519" s="2"/>
      <c r="S519" s="2"/>
      <c r="T519" s="2"/>
    </row>
    <row r="520" spans="1:20" ht="12.75" customHeight="1" x14ac:dyDescent="0.2">
      <c r="A520" s="2"/>
      <c r="B520" s="2"/>
      <c r="C520" s="2"/>
      <c r="D520" s="2"/>
      <c r="E520" s="2"/>
      <c r="F520" s="2"/>
      <c r="G520" s="2"/>
      <c r="H520" s="2"/>
      <c r="I520" s="2"/>
      <c r="J520" s="2"/>
      <c r="K520" s="2"/>
      <c r="L520" s="2"/>
      <c r="M520" s="2"/>
      <c r="N520" s="2"/>
      <c r="O520" s="2"/>
      <c r="P520" s="2"/>
      <c r="Q520" s="2"/>
      <c r="R520" s="2"/>
      <c r="S520" s="2"/>
      <c r="T520" s="2"/>
    </row>
    <row r="521" spans="1:20" ht="12.75" customHeight="1" x14ac:dyDescent="0.2">
      <c r="A521" s="2"/>
      <c r="B521" s="2"/>
      <c r="C521" s="2"/>
      <c r="D521" s="2"/>
      <c r="E521" s="2"/>
      <c r="F521" s="2"/>
      <c r="G521" s="2"/>
      <c r="H521" s="2"/>
      <c r="I521" s="2"/>
      <c r="J521" s="2"/>
      <c r="K521" s="2"/>
      <c r="L521" s="2"/>
      <c r="M521" s="2"/>
      <c r="N521" s="2"/>
      <c r="O521" s="2"/>
      <c r="P521" s="2"/>
      <c r="Q521" s="2"/>
      <c r="R521" s="2"/>
      <c r="S521" s="2"/>
      <c r="T521" s="2"/>
    </row>
    <row r="522" spans="1:20" ht="12.75" customHeight="1" x14ac:dyDescent="0.2">
      <c r="A522" s="2"/>
      <c r="B522" s="2"/>
      <c r="C522" s="2"/>
      <c r="D522" s="2"/>
      <c r="E522" s="2"/>
      <c r="F522" s="2"/>
      <c r="G522" s="2"/>
      <c r="H522" s="2"/>
      <c r="I522" s="2"/>
      <c r="J522" s="2"/>
      <c r="K522" s="2"/>
      <c r="L522" s="2"/>
      <c r="M522" s="2"/>
      <c r="N522" s="2"/>
      <c r="O522" s="2"/>
      <c r="P522" s="2"/>
      <c r="Q522" s="2"/>
      <c r="R522" s="2"/>
      <c r="S522" s="2"/>
      <c r="T522" s="2"/>
    </row>
    <row r="523" spans="1:20" ht="12.75" customHeight="1" x14ac:dyDescent="0.2">
      <c r="A523" s="2"/>
      <c r="B523" s="2"/>
      <c r="C523" s="2"/>
      <c r="D523" s="2"/>
      <c r="E523" s="2"/>
      <c r="F523" s="2"/>
      <c r="G523" s="2"/>
      <c r="H523" s="2"/>
      <c r="I523" s="2"/>
      <c r="J523" s="2"/>
      <c r="K523" s="2"/>
      <c r="L523" s="2"/>
      <c r="M523" s="2"/>
      <c r="N523" s="2"/>
      <c r="O523" s="2"/>
      <c r="P523" s="2"/>
      <c r="Q523" s="2"/>
      <c r="R523" s="2"/>
      <c r="S523" s="2"/>
      <c r="T523" s="2"/>
    </row>
    <row r="524" spans="1:20" ht="12.75" customHeight="1" x14ac:dyDescent="0.2">
      <c r="A524" s="2"/>
      <c r="B524" s="2"/>
      <c r="C524" s="2"/>
      <c r="D524" s="2"/>
      <c r="E524" s="2"/>
      <c r="F524" s="2"/>
      <c r="G524" s="2"/>
      <c r="H524" s="2"/>
      <c r="I524" s="2"/>
      <c r="J524" s="2"/>
      <c r="K524" s="2"/>
      <c r="L524" s="2"/>
      <c r="M524" s="2"/>
      <c r="N524" s="2"/>
      <c r="O524" s="2"/>
      <c r="P524" s="2"/>
      <c r="Q524" s="2"/>
      <c r="R524" s="2"/>
      <c r="S524" s="2"/>
      <c r="T524" s="2"/>
    </row>
    <row r="525" spans="1:20" ht="12.75" customHeight="1" x14ac:dyDescent="0.2">
      <c r="A525" s="2"/>
      <c r="B525" s="2"/>
      <c r="C525" s="2"/>
      <c r="D525" s="2"/>
      <c r="E525" s="2"/>
      <c r="F525" s="2"/>
      <c r="G525" s="2"/>
      <c r="H525" s="2"/>
      <c r="I525" s="2"/>
      <c r="J525" s="2"/>
      <c r="K525" s="2"/>
      <c r="L525" s="2"/>
      <c r="M525" s="2"/>
      <c r="N525" s="2"/>
      <c r="O525" s="2"/>
      <c r="P525" s="2"/>
      <c r="Q525" s="2"/>
      <c r="R525" s="2"/>
      <c r="S525" s="2"/>
      <c r="T525" s="2"/>
    </row>
    <row r="526" spans="1:20" ht="12.75" customHeight="1" x14ac:dyDescent="0.2">
      <c r="A526" s="2"/>
      <c r="B526" s="2"/>
      <c r="C526" s="2"/>
      <c r="D526" s="2"/>
      <c r="E526" s="2"/>
      <c r="F526" s="2"/>
      <c r="G526" s="2"/>
      <c r="H526" s="2"/>
      <c r="I526" s="2"/>
      <c r="J526" s="2"/>
      <c r="K526" s="2"/>
      <c r="L526" s="2"/>
      <c r="M526" s="2"/>
      <c r="N526" s="2"/>
      <c r="O526" s="2"/>
      <c r="P526" s="2"/>
      <c r="Q526" s="2"/>
      <c r="R526" s="2"/>
      <c r="S526" s="2"/>
      <c r="T526" s="2"/>
    </row>
    <row r="527" spans="1:20" ht="12.75" customHeight="1" x14ac:dyDescent="0.2">
      <c r="A527" s="2"/>
      <c r="B527" s="2"/>
      <c r="C527" s="2"/>
      <c r="D527" s="2"/>
      <c r="E527" s="2"/>
      <c r="F527" s="2"/>
      <c r="G527" s="2"/>
      <c r="H527" s="2"/>
      <c r="I527" s="2"/>
      <c r="J527" s="2"/>
      <c r="K527" s="2"/>
      <c r="L527" s="2"/>
      <c r="M527" s="2"/>
      <c r="N527" s="2"/>
      <c r="O527" s="2"/>
      <c r="P527" s="2"/>
      <c r="Q527" s="2"/>
      <c r="R527" s="2"/>
      <c r="S527" s="2"/>
      <c r="T527" s="2"/>
    </row>
    <row r="528" spans="1:20" ht="12.75" customHeight="1" x14ac:dyDescent="0.2">
      <c r="A528" s="2"/>
      <c r="B528" s="2"/>
      <c r="C528" s="2"/>
      <c r="D528" s="2"/>
      <c r="E528" s="2"/>
      <c r="F528" s="2"/>
      <c r="G528" s="2"/>
      <c r="H528" s="2"/>
      <c r="I528" s="2"/>
      <c r="J528" s="2"/>
      <c r="K528" s="2"/>
      <c r="L528" s="2"/>
      <c r="M528" s="2"/>
      <c r="N528" s="2"/>
      <c r="O528" s="2"/>
      <c r="P528" s="2"/>
      <c r="Q528" s="2"/>
      <c r="R528" s="2"/>
      <c r="S528" s="2"/>
      <c r="T528" s="2"/>
    </row>
    <row r="529" spans="1:20" ht="12.75" customHeight="1" x14ac:dyDescent="0.2">
      <c r="A529" s="2"/>
      <c r="B529" s="2"/>
      <c r="C529" s="2"/>
      <c r="D529" s="2"/>
      <c r="E529" s="2"/>
      <c r="F529" s="2"/>
      <c r="G529" s="2"/>
      <c r="H529" s="2"/>
      <c r="I529" s="2"/>
      <c r="J529" s="2"/>
      <c r="K529" s="2"/>
      <c r="L529" s="2"/>
      <c r="M529" s="2"/>
      <c r="N529" s="2"/>
      <c r="O529" s="2"/>
      <c r="P529" s="2"/>
      <c r="Q529" s="2"/>
      <c r="R529" s="2"/>
      <c r="S529" s="2"/>
      <c r="T529" s="2"/>
    </row>
    <row r="530" spans="1:20" ht="12.75" customHeight="1" x14ac:dyDescent="0.2">
      <c r="A530" s="2"/>
      <c r="B530" s="2"/>
      <c r="C530" s="2"/>
      <c r="D530" s="2"/>
      <c r="E530" s="2"/>
      <c r="F530" s="2"/>
      <c r="G530" s="2"/>
      <c r="H530" s="2"/>
      <c r="I530" s="2"/>
      <c r="J530" s="2"/>
      <c r="K530" s="2"/>
      <c r="L530" s="2"/>
      <c r="M530" s="2"/>
      <c r="N530" s="2"/>
      <c r="O530" s="2"/>
      <c r="P530" s="2"/>
      <c r="Q530" s="2"/>
      <c r="R530" s="2"/>
      <c r="S530" s="2"/>
      <c r="T530" s="2"/>
    </row>
    <row r="531" spans="1:20" ht="12.75" customHeight="1" x14ac:dyDescent="0.2">
      <c r="A531" s="2"/>
      <c r="B531" s="2"/>
      <c r="C531" s="2"/>
      <c r="D531" s="2"/>
      <c r="E531" s="2"/>
      <c r="F531" s="2"/>
      <c r="G531" s="2"/>
      <c r="H531" s="2"/>
      <c r="I531" s="2"/>
      <c r="J531" s="2"/>
      <c r="K531" s="2"/>
      <c r="L531" s="2"/>
      <c r="M531" s="2"/>
      <c r="N531" s="2"/>
      <c r="O531" s="2"/>
      <c r="P531" s="2"/>
      <c r="Q531" s="2"/>
      <c r="R531" s="2"/>
      <c r="S531" s="2"/>
      <c r="T531" s="2"/>
    </row>
    <row r="532" spans="1:20" ht="12.75" customHeight="1" x14ac:dyDescent="0.2">
      <c r="A532" s="2"/>
      <c r="B532" s="2"/>
      <c r="C532" s="2"/>
      <c r="D532" s="2"/>
      <c r="E532" s="2"/>
      <c r="F532" s="2"/>
      <c r="G532" s="2"/>
      <c r="H532" s="2"/>
      <c r="I532" s="2"/>
      <c r="J532" s="2"/>
      <c r="K532" s="2"/>
      <c r="L532" s="2"/>
      <c r="M532" s="2"/>
      <c r="N532" s="2"/>
      <c r="O532" s="2"/>
      <c r="P532" s="2"/>
      <c r="Q532" s="2"/>
      <c r="R532" s="2"/>
      <c r="S532" s="2"/>
      <c r="T532" s="2"/>
    </row>
    <row r="533" spans="1:20" ht="12.75" customHeight="1" x14ac:dyDescent="0.2">
      <c r="A533" s="2"/>
      <c r="B533" s="2"/>
      <c r="C533" s="2"/>
      <c r="D533" s="2"/>
      <c r="E533" s="2"/>
      <c r="F533" s="2"/>
      <c r="G533" s="2"/>
      <c r="H533" s="2"/>
      <c r="I533" s="2"/>
      <c r="J533" s="2"/>
      <c r="K533" s="2"/>
      <c r="L533" s="2"/>
      <c r="M533" s="2"/>
      <c r="N533" s="2"/>
      <c r="O533" s="2"/>
      <c r="P533" s="2"/>
      <c r="Q533" s="2"/>
      <c r="R533" s="2"/>
      <c r="S533" s="2"/>
      <c r="T533" s="2"/>
    </row>
    <row r="534" spans="1:20" ht="12.75" customHeight="1" x14ac:dyDescent="0.2">
      <c r="A534" s="2"/>
      <c r="B534" s="2"/>
      <c r="C534" s="2"/>
      <c r="D534" s="2"/>
      <c r="E534" s="2"/>
      <c r="F534" s="2"/>
      <c r="G534" s="2"/>
      <c r="H534" s="2"/>
      <c r="I534" s="2"/>
      <c r="J534" s="2"/>
      <c r="K534" s="2"/>
      <c r="L534" s="2"/>
      <c r="M534" s="2"/>
      <c r="N534" s="2"/>
      <c r="O534" s="2"/>
      <c r="P534" s="2"/>
      <c r="Q534" s="2"/>
      <c r="R534" s="2"/>
      <c r="S534" s="2"/>
      <c r="T534" s="2"/>
    </row>
    <row r="535" spans="1:20" ht="12.75" customHeight="1" x14ac:dyDescent="0.2">
      <c r="A535" s="2"/>
      <c r="B535" s="2"/>
      <c r="C535" s="2"/>
      <c r="D535" s="2"/>
      <c r="E535" s="2"/>
      <c r="F535" s="2"/>
      <c r="G535" s="2"/>
      <c r="H535" s="2"/>
      <c r="I535" s="2"/>
      <c r="J535" s="2"/>
      <c r="K535" s="2"/>
      <c r="L535" s="2"/>
      <c r="M535" s="2"/>
      <c r="N535" s="2"/>
      <c r="O535" s="2"/>
      <c r="P535" s="2"/>
      <c r="Q535" s="2"/>
      <c r="R535" s="2"/>
      <c r="S535" s="2"/>
      <c r="T535" s="2"/>
    </row>
    <row r="536" spans="1:20" ht="12.75" customHeight="1" x14ac:dyDescent="0.2">
      <c r="A536" s="2"/>
      <c r="B536" s="2"/>
      <c r="C536" s="2"/>
      <c r="D536" s="2"/>
      <c r="E536" s="2"/>
      <c r="F536" s="2"/>
      <c r="G536" s="2"/>
      <c r="H536" s="2"/>
      <c r="I536" s="2"/>
      <c r="J536" s="2"/>
      <c r="K536" s="2"/>
      <c r="L536" s="2"/>
      <c r="M536" s="2"/>
      <c r="N536" s="2"/>
      <c r="O536" s="2"/>
      <c r="P536" s="2"/>
      <c r="Q536" s="2"/>
      <c r="R536" s="2"/>
      <c r="S536" s="2"/>
      <c r="T536" s="2"/>
    </row>
    <row r="537" spans="1:20" ht="12.75" customHeight="1" x14ac:dyDescent="0.2">
      <c r="A537" s="2"/>
      <c r="B537" s="2"/>
      <c r="C537" s="2"/>
      <c r="D537" s="2"/>
      <c r="E537" s="2"/>
      <c r="F537" s="2"/>
      <c r="G537" s="2"/>
      <c r="H537" s="2"/>
      <c r="I537" s="2"/>
      <c r="J537" s="2"/>
      <c r="K537" s="2"/>
      <c r="L537" s="2"/>
      <c r="M537" s="2"/>
      <c r="N537" s="2"/>
      <c r="O537" s="2"/>
      <c r="P537" s="2"/>
      <c r="Q537" s="2"/>
      <c r="R537" s="2"/>
      <c r="S537" s="2"/>
      <c r="T537" s="2"/>
    </row>
    <row r="538" spans="1:20" ht="12.75" customHeight="1" x14ac:dyDescent="0.2">
      <c r="A538" s="2"/>
      <c r="B538" s="2"/>
      <c r="C538" s="2"/>
      <c r="D538" s="2"/>
      <c r="E538" s="2"/>
      <c r="F538" s="2"/>
      <c r="G538" s="2"/>
      <c r="H538" s="2"/>
      <c r="I538" s="2"/>
      <c r="J538" s="2"/>
      <c r="K538" s="2"/>
      <c r="L538" s="2"/>
      <c r="M538" s="2"/>
      <c r="N538" s="2"/>
      <c r="O538" s="2"/>
      <c r="P538" s="2"/>
      <c r="Q538" s="2"/>
      <c r="R538" s="2"/>
      <c r="S538" s="2"/>
      <c r="T538" s="2"/>
    </row>
    <row r="539" spans="1:20" ht="12.75" customHeight="1" x14ac:dyDescent="0.2">
      <c r="A539" s="2"/>
      <c r="B539" s="2"/>
      <c r="C539" s="2"/>
      <c r="D539" s="2"/>
      <c r="E539" s="2"/>
      <c r="F539" s="2"/>
      <c r="G539" s="2"/>
      <c r="H539" s="2"/>
      <c r="I539" s="2"/>
      <c r="J539" s="2"/>
      <c r="K539" s="2"/>
      <c r="L539" s="2"/>
      <c r="M539" s="2"/>
      <c r="N539" s="2"/>
      <c r="O539" s="2"/>
      <c r="P539" s="2"/>
      <c r="Q539" s="2"/>
      <c r="R539" s="2"/>
      <c r="S539" s="2"/>
      <c r="T539" s="2"/>
    </row>
    <row r="540" spans="1:20" ht="12.75" customHeight="1" x14ac:dyDescent="0.2">
      <c r="A540" s="2"/>
      <c r="B540" s="2"/>
      <c r="C540" s="2"/>
      <c r="D540" s="2"/>
      <c r="E540" s="2"/>
      <c r="F540" s="2"/>
      <c r="G540" s="2"/>
      <c r="H540" s="2"/>
      <c r="I540" s="2"/>
      <c r="J540" s="2"/>
      <c r="K540" s="2"/>
      <c r="L540" s="2"/>
      <c r="M540" s="2"/>
      <c r="N540" s="2"/>
      <c r="O540" s="2"/>
      <c r="P540" s="2"/>
      <c r="Q540" s="2"/>
      <c r="R540" s="2"/>
      <c r="S540" s="2"/>
      <c r="T540" s="2"/>
    </row>
    <row r="541" spans="1:20" ht="12.75" customHeight="1" x14ac:dyDescent="0.2">
      <c r="A541" s="2"/>
      <c r="B541" s="2"/>
      <c r="C541" s="2"/>
      <c r="D541" s="2"/>
      <c r="E541" s="2"/>
      <c r="F541" s="2"/>
      <c r="G541" s="2"/>
      <c r="H541" s="2"/>
      <c r="I541" s="2"/>
      <c r="J541" s="2"/>
      <c r="K541" s="2"/>
      <c r="L541" s="2"/>
      <c r="M541" s="2"/>
      <c r="N541" s="2"/>
      <c r="O541" s="2"/>
      <c r="P541" s="2"/>
      <c r="Q541" s="2"/>
      <c r="R541" s="2"/>
      <c r="S541" s="2"/>
      <c r="T541" s="2"/>
    </row>
    <row r="542" spans="1:20" ht="12.75" customHeight="1" x14ac:dyDescent="0.2">
      <c r="A542" s="2"/>
      <c r="B542" s="2"/>
      <c r="C542" s="2"/>
      <c r="D542" s="2"/>
      <c r="E542" s="2"/>
      <c r="F542" s="2"/>
      <c r="G542" s="2"/>
      <c r="H542" s="2"/>
      <c r="I542" s="2"/>
      <c r="J542" s="2"/>
      <c r="K542" s="2"/>
      <c r="L542" s="2"/>
      <c r="M542" s="2"/>
      <c r="N542" s="2"/>
      <c r="O542" s="2"/>
      <c r="P542" s="2"/>
      <c r="Q542" s="2"/>
      <c r="R542" s="2"/>
      <c r="S542" s="2"/>
      <c r="T542" s="2"/>
    </row>
    <row r="543" spans="1:20" ht="12.75" customHeight="1" x14ac:dyDescent="0.2">
      <c r="A543" s="2"/>
      <c r="B543" s="2"/>
      <c r="C543" s="2"/>
      <c r="D543" s="2"/>
      <c r="E543" s="2"/>
      <c r="F543" s="2"/>
      <c r="G543" s="2"/>
      <c r="H543" s="2"/>
      <c r="I543" s="2"/>
      <c r="J543" s="2"/>
      <c r="K543" s="2"/>
      <c r="L543" s="2"/>
      <c r="M543" s="2"/>
      <c r="N543" s="2"/>
      <c r="O543" s="2"/>
      <c r="P543" s="2"/>
      <c r="Q543" s="2"/>
      <c r="R543" s="2"/>
      <c r="S543" s="2"/>
      <c r="T543" s="2"/>
    </row>
    <row r="544" spans="1:20" ht="12.75" customHeight="1" x14ac:dyDescent="0.2">
      <c r="A544" s="2"/>
      <c r="B544" s="2"/>
      <c r="C544" s="2"/>
      <c r="D544" s="2"/>
      <c r="E544" s="2"/>
      <c r="F544" s="2"/>
      <c r="G544" s="2"/>
      <c r="H544" s="2"/>
      <c r="I544" s="2"/>
      <c r="J544" s="2"/>
      <c r="K544" s="2"/>
      <c r="L544" s="2"/>
      <c r="M544" s="2"/>
      <c r="N544" s="2"/>
      <c r="O544" s="2"/>
      <c r="P544" s="2"/>
      <c r="Q544" s="2"/>
      <c r="R544" s="2"/>
      <c r="S544" s="2"/>
      <c r="T544" s="2"/>
    </row>
    <row r="545" spans="1:20" ht="12.75" customHeight="1" x14ac:dyDescent="0.2">
      <c r="A545" s="2"/>
      <c r="B545" s="2"/>
      <c r="C545" s="2"/>
      <c r="D545" s="2"/>
      <c r="E545" s="2"/>
      <c r="F545" s="2"/>
      <c r="G545" s="2"/>
      <c r="H545" s="2"/>
      <c r="I545" s="2"/>
      <c r="J545" s="2"/>
      <c r="K545" s="2"/>
      <c r="L545" s="2"/>
      <c r="M545" s="2"/>
      <c r="N545" s="2"/>
      <c r="O545" s="2"/>
      <c r="P545" s="2"/>
      <c r="Q545" s="2"/>
      <c r="R545" s="2"/>
      <c r="S545" s="2"/>
      <c r="T545" s="2"/>
    </row>
    <row r="546" spans="1:20" ht="12.75" customHeight="1" x14ac:dyDescent="0.2">
      <c r="A546" s="2"/>
      <c r="B546" s="2"/>
      <c r="C546" s="2"/>
      <c r="D546" s="2"/>
      <c r="E546" s="2"/>
      <c r="F546" s="2"/>
      <c r="G546" s="2"/>
      <c r="H546" s="2"/>
      <c r="I546" s="2"/>
      <c r="J546" s="2"/>
      <c r="K546" s="2"/>
      <c r="L546" s="2"/>
      <c r="M546" s="2"/>
      <c r="N546" s="2"/>
      <c r="O546" s="2"/>
      <c r="P546" s="2"/>
      <c r="Q546" s="2"/>
      <c r="R546" s="2"/>
      <c r="S546" s="2"/>
      <c r="T546" s="2"/>
    </row>
    <row r="547" spans="1:20" ht="12.75" customHeight="1" x14ac:dyDescent="0.2">
      <c r="A547" s="2"/>
      <c r="B547" s="2"/>
      <c r="C547" s="2"/>
      <c r="D547" s="2"/>
      <c r="E547" s="2"/>
      <c r="F547" s="2"/>
      <c r="G547" s="2"/>
      <c r="H547" s="2"/>
      <c r="I547" s="2"/>
      <c r="J547" s="2"/>
      <c r="K547" s="2"/>
      <c r="L547" s="2"/>
      <c r="M547" s="2"/>
      <c r="N547" s="2"/>
      <c r="O547" s="2"/>
      <c r="P547" s="2"/>
      <c r="Q547" s="2"/>
      <c r="R547" s="2"/>
      <c r="S547" s="2"/>
      <c r="T547" s="2"/>
    </row>
    <row r="548" spans="1:20" ht="12.75" customHeight="1" x14ac:dyDescent="0.2">
      <c r="A548" s="2"/>
      <c r="B548" s="2"/>
      <c r="C548" s="2"/>
      <c r="D548" s="2"/>
      <c r="E548" s="2"/>
      <c r="F548" s="2"/>
      <c r="G548" s="2"/>
      <c r="H548" s="2"/>
      <c r="I548" s="2"/>
      <c r="J548" s="2"/>
      <c r="K548" s="2"/>
      <c r="L548" s="2"/>
      <c r="M548" s="2"/>
      <c r="N548" s="2"/>
      <c r="O548" s="2"/>
      <c r="P548" s="2"/>
      <c r="Q548" s="2"/>
      <c r="R548" s="2"/>
      <c r="S548" s="2"/>
      <c r="T548" s="2"/>
    </row>
    <row r="549" spans="1:20" ht="12.75" customHeight="1" x14ac:dyDescent="0.2">
      <c r="A549" s="2"/>
      <c r="B549" s="2"/>
      <c r="C549" s="2"/>
      <c r="D549" s="2"/>
      <c r="E549" s="2"/>
      <c r="F549" s="2"/>
      <c r="G549" s="2"/>
      <c r="H549" s="2"/>
      <c r="I549" s="2"/>
      <c r="J549" s="2"/>
      <c r="K549" s="2"/>
      <c r="L549" s="2"/>
      <c r="M549" s="2"/>
      <c r="N549" s="2"/>
      <c r="O549" s="2"/>
      <c r="P549" s="2"/>
      <c r="Q549" s="2"/>
      <c r="R549" s="2"/>
      <c r="S549" s="2"/>
      <c r="T549" s="2"/>
    </row>
    <row r="550" spans="1:20" ht="12.75" customHeight="1" x14ac:dyDescent="0.2">
      <c r="A550" s="2"/>
      <c r="B550" s="2"/>
      <c r="C550" s="2"/>
      <c r="D550" s="2"/>
      <c r="E550" s="2"/>
      <c r="F550" s="2"/>
      <c r="G550" s="2"/>
      <c r="H550" s="2"/>
      <c r="I550" s="2"/>
      <c r="J550" s="2"/>
      <c r="K550" s="2"/>
      <c r="L550" s="2"/>
      <c r="M550" s="2"/>
      <c r="N550" s="2"/>
      <c r="O550" s="2"/>
      <c r="P550" s="2"/>
      <c r="Q550" s="2"/>
      <c r="R550" s="2"/>
      <c r="S550" s="2"/>
      <c r="T550" s="2"/>
    </row>
    <row r="551" spans="1:20" ht="12.75" customHeight="1" x14ac:dyDescent="0.2">
      <c r="A551" s="2"/>
      <c r="B551" s="2"/>
      <c r="C551" s="2"/>
      <c r="D551" s="2"/>
      <c r="E551" s="2"/>
      <c r="F551" s="2"/>
      <c r="G551" s="2"/>
      <c r="H551" s="2"/>
      <c r="I551" s="2"/>
      <c r="J551" s="2"/>
      <c r="K551" s="2"/>
      <c r="L551" s="2"/>
      <c r="M551" s="2"/>
      <c r="N551" s="2"/>
      <c r="O551" s="2"/>
      <c r="P551" s="2"/>
      <c r="Q551" s="2"/>
      <c r="R551" s="2"/>
      <c r="S551" s="2"/>
      <c r="T551" s="2"/>
    </row>
    <row r="552" spans="1:20" ht="12.75" customHeight="1" x14ac:dyDescent="0.2">
      <c r="A552" s="2"/>
      <c r="B552" s="2"/>
      <c r="C552" s="2"/>
      <c r="D552" s="2"/>
      <c r="E552" s="2"/>
      <c r="F552" s="2"/>
      <c r="G552" s="2"/>
      <c r="H552" s="2"/>
      <c r="I552" s="2"/>
      <c r="J552" s="2"/>
      <c r="K552" s="2"/>
      <c r="L552" s="2"/>
      <c r="M552" s="2"/>
      <c r="N552" s="2"/>
      <c r="O552" s="2"/>
      <c r="P552" s="2"/>
      <c r="Q552" s="2"/>
      <c r="R552" s="2"/>
      <c r="S552" s="2"/>
      <c r="T552" s="2"/>
    </row>
    <row r="553" spans="1:20" ht="12.75" customHeight="1" x14ac:dyDescent="0.2">
      <c r="A553" s="2"/>
      <c r="B553" s="2"/>
      <c r="C553" s="2"/>
      <c r="D553" s="2"/>
      <c r="E553" s="2"/>
      <c r="F553" s="2"/>
      <c r="G553" s="2"/>
      <c r="H553" s="2"/>
      <c r="I553" s="2"/>
      <c r="J553" s="2"/>
      <c r="K553" s="2"/>
      <c r="L553" s="2"/>
      <c r="M553" s="2"/>
      <c r="N553" s="2"/>
      <c r="O553" s="2"/>
      <c r="P553" s="2"/>
      <c r="Q553" s="2"/>
      <c r="R553" s="2"/>
      <c r="S553" s="2"/>
      <c r="T553" s="2"/>
    </row>
    <row r="554" spans="1:20" ht="12.75" customHeight="1" x14ac:dyDescent="0.2">
      <c r="A554" s="2"/>
      <c r="B554" s="2"/>
      <c r="C554" s="2"/>
      <c r="D554" s="2"/>
      <c r="E554" s="2"/>
      <c r="F554" s="2"/>
      <c r="G554" s="2"/>
      <c r="H554" s="2"/>
      <c r="I554" s="2"/>
      <c r="J554" s="2"/>
      <c r="K554" s="2"/>
      <c r="L554" s="2"/>
      <c r="M554" s="2"/>
      <c r="N554" s="2"/>
      <c r="O554" s="2"/>
      <c r="P554" s="2"/>
      <c r="Q554" s="2"/>
      <c r="R554" s="2"/>
      <c r="S554" s="2"/>
      <c r="T554" s="2"/>
    </row>
    <row r="555" spans="1:20" ht="12.75" customHeight="1" x14ac:dyDescent="0.2">
      <c r="A555" s="2"/>
      <c r="B555" s="2"/>
      <c r="C555" s="2"/>
      <c r="D555" s="2"/>
      <c r="E555" s="2"/>
      <c r="F555" s="2"/>
      <c r="G555" s="2"/>
      <c r="H555" s="2"/>
      <c r="I555" s="2"/>
      <c r="J555" s="2"/>
      <c r="K555" s="2"/>
      <c r="L555" s="2"/>
      <c r="M555" s="2"/>
      <c r="N555" s="2"/>
      <c r="O555" s="2"/>
      <c r="P555" s="2"/>
      <c r="Q555" s="2"/>
      <c r="R555" s="2"/>
      <c r="S555" s="2"/>
      <c r="T555" s="2"/>
    </row>
    <row r="556" spans="1:20" ht="12.75" customHeight="1" x14ac:dyDescent="0.2">
      <c r="A556" s="2"/>
      <c r="B556" s="2"/>
      <c r="C556" s="2"/>
      <c r="D556" s="2"/>
      <c r="E556" s="2"/>
      <c r="F556" s="2"/>
      <c r="G556" s="2"/>
      <c r="H556" s="2"/>
      <c r="I556" s="2"/>
      <c r="J556" s="2"/>
      <c r="K556" s="2"/>
      <c r="L556" s="2"/>
      <c r="M556" s="2"/>
      <c r="N556" s="2"/>
      <c r="O556" s="2"/>
      <c r="P556" s="2"/>
      <c r="Q556" s="2"/>
      <c r="R556" s="2"/>
      <c r="S556" s="2"/>
      <c r="T556" s="2"/>
    </row>
    <row r="557" spans="1:20" ht="12.75" customHeight="1" x14ac:dyDescent="0.2">
      <c r="A557" s="2"/>
      <c r="B557" s="2"/>
      <c r="C557" s="2"/>
      <c r="D557" s="2"/>
      <c r="E557" s="2"/>
      <c r="F557" s="2"/>
      <c r="G557" s="2"/>
      <c r="H557" s="2"/>
      <c r="I557" s="2"/>
      <c r="J557" s="2"/>
      <c r="K557" s="2"/>
      <c r="L557" s="2"/>
      <c r="M557" s="2"/>
      <c r="N557" s="2"/>
      <c r="O557" s="2"/>
      <c r="P557" s="2"/>
      <c r="Q557" s="2"/>
      <c r="R557" s="2"/>
      <c r="S557" s="2"/>
      <c r="T557" s="2"/>
    </row>
    <row r="558" spans="1:20" ht="12.75" customHeight="1" x14ac:dyDescent="0.2">
      <c r="A558" s="2"/>
      <c r="B558" s="2"/>
      <c r="C558" s="2"/>
      <c r="D558" s="2"/>
      <c r="E558" s="2"/>
      <c r="F558" s="2"/>
      <c r="G558" s="2"/>
      <c r="H558" s="2"/>
      <c r="I558" s="2"/>
      <c r="J558" s="2"/>
      <c r="K558" s="2"/>
      <c r="L558" s="2"/>
      <c r="M558" s="2"/>
      <c r="N558" s="2"/>
      <c r="O558" s="2"/>
      <c r="P558" s="2"/>
      <c r="Q558" s="2"/>
      <c r="R558" s="2"/>
      <c r="S558" s="2"/>
      <c r="T558" s="2"/>
    </row>
    <row r="559" spans="1:20" ht="12.75" customHeight="1" x14ac:dyDescent="0.2">
      <c r="A559" s="2"/>
      <c r="B559" s="2"/>
      <c r="C559" s="2"/>
      <c r="D559" s="2"/>
      <c r="E559" s="2"/>
      <c r="F559" s="2"/>
      <c r="G559" s="2"/>
      <c r="H559" s="2"/>
      <c r="I559" s="2"/>
      <c r="J559" s="2"/>
      <c r="K559" s="2"/>
      <c r="L559" s="2"/>
      <c r="M559" s="2"/>
      <c r="N559" s="2"/>
      <c r="O559" s="2"/>
      <c r="P559" s="2"/>
      <c r="Q559" s="2"/>
      <c r="R559" s="2"/>
      <c r="S559" s="2"/>
      <c r="T559" s="2"/>
    </row>
    <row r="560" spans="1:20" ht="12.75" customHeight="1" x14ac:dyDescent="0.2">
      <c r="A560" s="2"/>
      <c r="B560" s="2"/>
      <c r="C560" s="2"/>
      <c r="D560" s="2"/>
      <c r="E560" s="2"/>
      <c r="F560" s="2"/>
      <c r="G560" s="2"/>
      <c r="H560" s="2"/>
      <c r="I560" s="2"/>
      <c r="J560" s="2"/>
      <c r="K560" s="2"/>
      <c r="L560" s="2"/>
      <c r="M560" s="2"/>
      <c r="N560" s="2"/>
      <c r="O560" s="2"/>
      <c r="P560" s="2"/>
      <c r="Q560" s="2"/>
      <c r="R560" s="2"/>
      <c r="S560" s="2"/>
      <c r="T560" s="2"/>
    </row>
    <row r="561" spans="1:20" ht="12.75" customHeight="1" x14ac:dyDescent="0.2">
      <c r="A561" s="2"/>
      <c r="B561" s="2"/>
      <c r="C561" s="2"/>
      <c r="D561" s="2"/>
      <c r="E561" s="2"/>
      <c r="F561" s="2"/>
      <c r="G561" s="2"/>
      <c r="H561" s="2"/>
      <c r="I561" s="2"/>
      <c r="J561" s="2"/>
      <c r="K561" s="2"/>
      <c r="L561" s="2"/>
      <c r="M561" s="2"/>
      <c r="N561" s="2"/>
      <c r="O561" s="2"/>
      <c r="P561" s="2"/>
      <c r="Q561" s="2"/>
      <c r="R561" s="2"/>
      <c r="S561" s="2"/>
      <c r="T561" s="2"/>
    </row>
    <row r="562" spans="1:20" ht="12.75" customHeight="1" x14ac:dyDescent="0.2">
      <c r="A562" s="2"/>
      <c r="B562" s="2"/>
      <c r="C562" s="2"/>
      <c r="D562" s="2"/>
      <c r="E562" s="2"/>
      <c r="F562" s="2"/>
      <c r="G562" s="2"/>
      <c r="H562" s="2"/>
      <c r="I562" s="2"/>
      <c r="J562" s="2"/>
      <c r="K562" s="2"/>
      <c r="L562" s="2"/>
      <c r="M562" s="2"/>
      <c r="N562" s="2"/>
      <c r="O562" s="2"/>
      <c r="P562" s="2"/>
      <c r="Q562" s="2"/>
      <c r="R562" s="2"/>
      <c r="S562" s="2"/>
      <c r="T562" s="2"/>
    </row>
    <row r="563" spans="1:20" ht="12.75" customHeight="1" x14ac:dyDescent="0.2">
      <c r="A563" s="2"/>
      <c r="B563" s="2"/>
      <c r="C563" s="2"/>
      <c r="D563" s="2"/>
      <c r="E563" s="2"/>
      <c r="F563" s="2"/>
      <c r="G563" s="2"/>
      <c r="H563" s="2"/>
      <c r="I563" s="2"/>
      <c r="J563" s="2"/>
      <c r="K563" s="2"/>
      <c r="L563" s="2"/>
      <c r="M563" s="2"/>
      <c r="N563" s="2"/>
      <c r="O563" s="2"/>
      <c r="P563" s="2"/>
      <c r="Q563" s="2"/>
      <c r="R563" s="2"/>
      <c r="S563" s="2"/>
      <c r="T563" s="2"/>
    </row>
    <row r="564" spans="1:20" ht="12.75" customHeight="1" x14ac:dyDescent="0.2">
      <c r="A564" s="2"/>
      <c r="B564" s="2"/>
      <c r="C564" s="2"/>
      <c r="D564" s="2"/>
      <c r="E564" s="2"/>
      <c r="F564" s="2"/>
      <c r="G564" s="2"/>
      <c r="H564" s="2"/>
      <c r="I564" s="2"/>
      <c r="J564" s="2"/>
      <c r="K564" s="2"/>
      <c r="L564" s="2"/>
      <c r="M564" s="2"/>
      <c r="N564" s="2"/>
      <c r="O564" s="2"/>
      <c r="P564" s="2"/>
      <c r="Q564" s="2"/>
      <c r="R564" s="2"/>
      <c r="S564" s="2"/>
      <c r="T564" s="2"/>
    </row>
    <row r="565" spans="1:20" ht="12.75" customHeight="1" x14ac:dyDescent="0.2">
      <c r="A565" s="2"/>
      <c r="B565" s="2"/>
      <c r="C565" s="2"/>
      <c r="D565" s="2"/>
      <c r="E565" s="2"/>
      <c r="F565" s="2"/>
      <c r="G565" s="2"/>
      <c r="H565" s="2"/>
      <c r="I565" s="2"/>
      <c r="J565" s="2"/>
      <c r="K565" s="2"/>
      <c r="L565" s="2"/>
      <c r="M565" s="2"/>
      <c r="N565" s="2"/>
      <c r="O565" s="2"/>
      <c r="P565" s="2"/>
      <c r="Q565" s="2"/>
      <c r="R565" s="2"/>
      <c r="S565" s="2"/>
      <c r="T565" s="2"/>
    </row>
    <row r="566" spans="1:20" ht="12.75" customHeight="1" x14ac:dyDescent="0.2">
      <c r="A566" s="2"/>
      <c r="B566" s="2"/>
      <c r="C566" s="2"/>
      <c r="D566" s="2"/>
      <c r="E566" s="2"/>
      <c r="F566" s="2"/>
      <c r="G566" s="2"/>
      <c r="H566" s="2"/>
      <c r="I566" s="2"/>
      <c r="J566" s="2"/>
      <c r="K566" s="2"/>
      <c r="L566" s="2"/>
      <c r="M566" s="2"/>
      <c r="N566" s="2"/>
      <c r="O566" s="2"/>
      <c r="P566" s="2"/>
      <c r="Q566" s="2"/>
      <c r="R566" s="2"/>
      <c r="S566" s="2"/>
      <c r="T566" s="2"/>
    </row>
    <row r="567" spans="1:20" ht="12.75" customHeight="1" x14ac:dyDescent="0.2">
      <c r="A567" s="2"/>
      <c r="B567" s="2"/>
      <c r="C567" s="2"/>
      <c r="D567" s="2"/>
      <c r="E567" s="2"/>
      <c r="F567" s="2"/>
      <c r="G567" s="2"/>
      <c r="H567" s="2"/>
      <c r="I567" s="2"/>
      <c r="J567" s="2"/>
      <c r="K567" s="2"/>
      <c r="L567" s="2"/>
      <c r="M567" s="2"/>
      <c r="N567" s="2"/>
      <c r="O567" s="2"/>
      <c r="P567" s="2"/>
      <c r="Q567" s="2"/>
      <c r="R567" s="2"/>
      <c r="S567" s="2"/>
      <c r="T567" s="2"/>
    </row>
    <row r="568" spans="1:20" ht="12.75" customHeight="1" x14ac:dyDescent="0.2">
      <c r="A568" s="2"/>
      <c r="B568" s="2"/>
      <c r="C568" s="2"/>
      <c r="D568" s="2"/>
      <c r="E568" s="2"/>
      <c r="F568" s="2"/>
      <c r="G568" s="2"/>
      <c r="H568" s="2"/>
      <c r="I568" s="2"/>
      <c r="J568" s="2"/>
      <c r="K568" s="2"/>
      <c r="L568" s="2"/>
      <c r="M568" s="2"/>
      <c r="N568" s="2"/>
      <c r="O568" s="2"/>
      <c r="P568" s="2"/>
      <c r="Q568" s="2"/>
      <c r="R568" s="2"/>
      <c r="S568" s="2"/>
      <c r="T568" s="2"/>
    </row>
    <row r="569" spans="1:20" ht="12.75" customHeight="1" x14ac:dyDescent="0.2">
      <c r="A569" s="2"/>
      <c r="B569" s="2"/>
      <c r="C569" s="2"/>
      <c r="D569" s="2"/>
      <c r="E569" s="2"/>
      <c r="F569" s="2"/>
      <c r="G569" s="2"/>
      <c r="H569" s="2"/>
      <c r="I569" s="2"/>
      <c r="J569" s="2"/>
      <c r="K569" s="2"/>
      <c r="L569" s="2"/>
      <c r="M569" s="2"/>
      <c r="N569" s="2"/>
      <c r="O569" s="2"/>
      <c r="P569" s="2"/>
      <c r="Q569" s="2"/>
      <c r="R569" s="2"/>
      <c r="S569" s="2"/>
      <c r="T569" s="2"/>
    </row>
    <row r="570" spans="1:20" ht="12.75" customHeight="1" x14ac:dyDescent="0.2">
      <c r="A570" s="2"/>
      <c r="B570" s="2"/>
      <c r="C570" s="2"/>
      <c r="D570" s="2"/>
      <c r="E570" s="2"/>
      <c r="F570" s="2"/>
      <c r="G570" s="2"/>
      <c r="H570" s="2"/>
      <c r="I570" s="2"/>
      <c r="J570" s="2"/>
      <c r="K570" s="2"/>
      <c r="L570" s="2"/>
      <c r="M570" s="2"/>
      <c r="N570" s="2"/>
      <c r="O570" s="2"/>
      <c r="P570" s="2"/>
      <c r="Q570" s="2"/>
      <c r="R570" s="2"/>
      <c r="S570" s="2"/>
      <c r="T570" s="2"/>
    </row>
    <row r="571" spans="1:20" ht="12.75" customHeight="1" x14ac:dyDescent="0.2">
      <c r="A571" s="2"/>
      <c r="B571" s="2"/>
      <c r="C571" s="2"/>
      <c r="D571" s="2"/>
      <c r="E571" s="2"/>
      <c r="F571" s="2"/>
      <c r="G571" s="2"/>
      <c r="H571" s="2"/>
      <c r="I571" s="2"/>
      <c r="J571" s="2"/>
      <c r="K571" s="2"/>
      <c r="L571" s="2"/>
      <c r="M571" s="2"/>
      <c r="N571" s="2"/>
      <c r="O571" s="2"/>
      <c r="P571" s="2"/>
      <c r="Q571" s="2"/>
      <c r="R571" s="2"/>
      <c r="S571" s="2"/>
      <c r="T571" s="2"/>
    </row>
    <row r="572" spans="1:20" ht="12.75" customHeight="1" x14ac:dyDescent="0.2">
      <c r="A572" s="2"/>
      <c r="B572" s="2"/>
      <c r="C572" s="2"/>
      <c r="D572" s="2"/>
      <c r="E572" s="2"/>
      <c r="F572" s="2"/>
      <c r="G572" s="2"/>
      <c r="H572" s="2"/>
      <c r="I572" s="2"/>
      <c r="J572" s="2"/>
      <c r="K572" s="2"/>
      <c r="L572" s="2"/>
      <c r="M572" s="2"/>
      <c r="N572" s="2"/>
      <c r="O572" s="2"/>
      <c r="P572" s="2"/>
      <c r="Q572" s="2"/>
      <c r="R572" s="2"/>
      <c r="S572" s="2"/>
      <c r="T572" s="2"/>
    </row>
    <row r="573" spans="1:20" ht="12.75" customHeight="1" x14ac:dyDescent="0.2">
      <c r="A573" s="2"/>
      <c r="B573" s="2"/>
      <c r="C573" s="2"/>
      <c r="D573" s="2"/>
      <c r="E573" s="2"/>
      <c r="F573" s="2"/>
      <c r="G573" s="2"/>
      <c r="H573" s="2"/>
      <c r="I573" s="2"/>
      <c r="J573" s="2"/>
      <c r="K573" s="2"/>
      <c r="L573" s="2"/>
      <c r="M573" s="2"/>
      <c r="N573" s="2"/>
      <c r="O573" s="2"/>
      <c r="P573" s="2"/>
      <c r="Q573" s="2"/>
      <c r="R573" s="2"/>
      <c r="S573" s="2"/>
      <c r="T573" s="2"/>
    </row>
    <row r="574" spans="1:20" ht="12.75" customHeight="1" x14ac:dyDescent="0.2">
      <c r="A574" s="2"/>
      <c r="B574" s="2"/>
      <c r="C574" s="2"/>
      <c r="D574" s="2"/>
      <c r="E574" s="2"/>
      <c r="F574" s="2"/>
      <c r="G574" s="2"/>
      <c r="H574" s="2"/>
      <c r="I574" s="2"/>
      <c r="J574" s="2"/>
      <c r="K574" s="2"/>
      <c r="L574" s="2"/>
      <c r="M574" s="2"/>
      <c r="N574" s="2"/>
      <c r="O574" s="2"/>
      <c r="P574" s="2"/>
      <c r="Q574" s="2"/>
      <c r="R574" s="2"/>
      <c r="S574" s="2"/>
      <c r="T574" s="2"/>
    </row>
    <row r="575" spans="1:20" ht="12.75" customHeight="1" x14ac:dyDescent="0.2">
      <c r="A575" s="2"/>
      <c r="B575" s="2"/>
      <c r="C575" s="2"/>
      <c r="D575" s="2"/>
      <c r="E575" s="2"/>
      <c r="F575" s="2"/>
      <c r="G575" s="2"/>
      <c r="H575" s="2"/>
      <c r="I575" s="2"/>
      <c r="J575" s="2"/>
      <c r="K575" s="2"/>
      <c r="L575" s="2"/>
      <c r="M575" s="2"/>
      <c r="N575" s="2"/>
      <c r="O575" s="2"/>
      <c r="P575" s="2"/>
      <c r="Q575" s="2"/>
      <c r="R575" s="2"/>
      <c r="S575" s="2"/>
      <c r="T575" s="2"/>
    </row>
    <row r="576" spans="1:20" ht="12.75" customHeight="1" x14ac:dyDescent="0.2">
      <c r="A576" s="2"/>
      <c r="B576" s="2"/>
      <c r="C576" s="2"/>
      <c r="D576" s="2"/>
      <c r="E576" s="2"/>
      <c r="F576" s="2"/>
      <c r="G576" s="2"/>
      <c r="H576" s="2"/>
      <c r="I576" s="2"/>
      <c r="J576" s="2"/>
      <c r="K576" s="2"/>
      <c r="L576" s="2"/>
      <c r="M576" s="2"/>
      <c r="N576" s="2"/>
      <c r="O576" s="2"/>
      <c r="P576" s="2"/>
      <c r="Q576" s="2"/>
      <c r="R576" s="2"/>
      <c r="S576" s="2"/>
      <c r="T576" s="2"/>
    </row>
    <row r="577" spans="1:20" ht="12.75" customHeight="1" x14ac:dyDescent="0.2">
      <c r="A577" s="2"/>
      <c r="B577" s="2"/>
      <c r="C577" s="2"/>
      <c r="D577" s="2"/>
      <c r="E577" s="2"/>
      <c r="F577" s="2"/>
      <c r="G577" s="2"/>
      <c r="H577" s="2"/>
      <c r="I577" s="2"/>
      <c r="J577" s="2"/>
      <c r="K577" s="2"/>
      <c r="L577" s="2"/>
      <c r="M577" s="2"/>
      <c r="N577" s="2"/>
      <c r="O577" s="2"/>
      <c r="P577" s="2"/>
      <c r="Q577" s="2"/>
      <c r="R577" s="2"/>
      <c r="S577" s="2"/>
      <c r="T577" s="2"/>
    </row>
    <row r="578" spans="1:20" ht="12.75" customHeight="1" x14ac:dyDescent="0.2">
      <c r="A578" s="2"/>
      <c r="B578" s="2"/>
      <c r="C578" s="2"/>
      <c r="D578" s="2"/>
      <c r="E578" s="2"/>
      <c r="F578" s="2"/>
      <c r="G578" s="2"/>
      <c r="H578" s="2"/>
      <c r="I578" s="2"/>
      <c r="J578" s="2"/>
      <c r="K578" s="2"/>
      <c r="L578" s="2"/>
      <c r="M578" s="2"/>
      <c r="N578" s="2"/>
      <c r="O578" s="2"/>
      <c r="P578" s="2"/>
      <c r="Q578" s="2"/>
      <c r="R578" s="2"/>
      <c r="S578" s="2"/>
      <c r="T578" s="2"/>
    </row>
    <row r="579" spans="1:20" ht="12.75" customHeight="1" x14ac:dyDescent="0.2">
      <c r="A579" s="2"/>
      <c r="B579" s="2"/>
      <c r="C579" s="2"/>
      <c r="D579" s="2"/>
      <c r="E579" s="2"/>
      <c r="F579" s="2"/>
      <c r="G579" s="2"/>
      <c r="H579" s="2"/>
      <c r="I579" s="2"/>
      <c r="J579" s="2"/>
      <c r="K579" s="2"/>
      <c r="L579" s="2"/>
      <c r="M579" s="2"/>
      <c r="N579" s="2"/>
      <c r="O579" s="2"/>
      <c r="P579" s="2"/>
      <c r="Q579" s="2"/>
      <c r="R579" s="2"/>
      <c r="S579" s="2"/>
      <c r="T579" s="2"/>
    </row>
    <row r="580" spans="1:20" ht="12.75" customHeight="1" x14ac:dyDescent="0.2">
      <c r="A580" s="2"/>
      <c r="B580" s="2"/>
      <c r="C580" s="2"/>
      <c r="D580" s="2"/>
      <c r="E580" s="2"/>
      <c r="F580" s="2"/>
      <c r="G580" s="2"/>
      <c r="H580" s="2"/>
      <c r="I580" s="2"/>
      <c r="J580" s="2"/>
      <c r="K580" s="2"/>
      <c r="L580" s="2"/>
      <c r="M580" s="2"/>
      <c r="N580" s="2"/>
      <c r="O580" s="2"/>
      <c r="P580" s="2"/>
      <c r="Q580" s="2"/>
      <c r="R580" s="2"/>
      <c r="S580" s="2"/>
      <c r="T580" s="2"/>
    </row>
    <row r="581" spans="1:20" ht="12.75" customHeight="1" x14ac:dyDescent="0.2">
      <c r="A581" s="2"/>
      <c r="B581" s="2"/>
      <c r="C581" s="2"/>
      <c r="D581" s="2"/>
      <c r="E581" s="2"/>
      <c r="F581" s="2"/>
      <c r="G581" s="2"/>
      <c r="H581" s="2"/>
      <c r="I581" s="2"/>
      <c r="J581" s="2"/>
      <c r="K581" s="2"/>
      <c r="L581" s="2"/>
      <c r="M581" s="2"/>
      <c r="N581" s="2"/>
      <c r="O581" s="2"/>
      <c r="P581" s="2"/>
      <c r="Q581" s="2"/>
      <c r="R581" s="2"/>
      <c r="S581" s="2"/>
      <c r="T581" s="2"/>
    </row>
    <row r="582" spans="1:20" ht="12.75" customHeight="1" x14ac:dyDescent="0.2">
      <c r="A582" s="2"/>
      <c r="B582" s="2"/>
      <c r="C582" s="2"/>
      <c r="D582" s="2"/>
      <c r="E582" s="2"/>
      <c r="F582" s="2"/>
      <c r="G582" s="2"/>
      <c r="H582" s="2"/>
      <c r="I582" s="2"/>
      <c r="J582" s="2"/>
      <c r="K582" s="2"/>
      <c r="L582" s="2"/>
      <c r="M582" s="2"/>
      <c r="N582" s="2"/>
      <c r="O582" s="2"/>
      <c r="P582" s="2"/>
      <c r="Q582" s="2"/>
      <c r="R582" s="2"/>
      <c r="S582" s="2"/>
      <c r="T582" s="2"/>
    </row>
    <row r="583" spans="1:20" ht="12.75" customHeight="1" x14ac:dyDescent="0.2">
      <c r="A583" s="2"/>
      <c r="B583" s="2"/>
      <c r="C583" s="2"/>
      <c r="D583" s="2"/>
      <c r="E583" s="2"/>
      <c r="F583" s="2"/>
      <c r="G583" s="2"/>
      <c r="H583" s="2"/>
      <c r="I583" s="2"/>
      <c r="J583" s="2"/>
      <c r="K583" s="2"/>
      <c r="L583" s="2"/>
      <c r="M583" s="2"/>
      <c r="N583" s="2"/>
      <c r="O583" s="2"/>
      <c r="P583" s="2"/>
      <c r="Q583" s="2"/>
      <c r="R583" s="2"/>
      <c r="S583" s="2"/>
      <c r="T583" s="2"/>
    </row>
    <row r="584" spans="1:20" ht="12.75" customHeight="1" x14ac:dyDescent="0.2">
      <c r="A584" s="2"/>
      <c r="B584" s="2"/>
      <c r="C584" s="2"/>
      <c r="D584" s="2"/>
      <c r="E584" s="2"/>
      <c r="F584" s="2"/>
      <c r="G584" s="2"/>
      <c r="H584" s="2"/>
      <c r="I584" s="2"/>
      <c r="J584" s="2"/>
      <c r="K584" s="2"/>
      <c r="L584" s="2"/>
      <c r="M584" s="2"/>
      <c r="N584" s="2"/>
      <c r="O584" s="2"/>
      <c r="P584" s="2"/>
      <c r="Q584" s="2"/>
      <c r="R584" s="2"/>
      <c r="S584" s="2"/>
      <c r="T584" s="2"/>
    </row>
    <row r="585" spans="1:20" ht="12.75" customHeight="1" x14ac:dyDescent="0.2">
      <c r="A585" s="2"/>
      <c r="B585" s="2"/>
      <c r="C585" s="2"/>
      <c r="D585" s="2"/>
      <c r="E585" s="2"/>
      <c r="F585" s="2"/>
      <c r="G585" s="2"/>
      <c r="H585" s="2"/>
      <c r="I585" s="2"/>
      <c r="J585" s="2"/>
      <c r="K585" s="2"/>
      <c r="L585" s="2"/>
      <c r="M585" s="2"/>
      <c r="N585" s="2"/>
      <c r="O585" s="2"/>
      <c r="P585" s="2"/>
      <c r="Q585" s="2"/>
      <c r="R585" s="2"/>
      <c r="S585" s="2"/>
      <c r="T585" s="2"/>
    </row>
    <row r="586" spans="1:20" ht="12.75" customHeight="1" x14ac:dyDescent="0.2">
      <c r="A586" s="2"/>
      <c r="B586" s="2"/>
      <c r="C586" s="2"/>
      <c r="D586" s="2"/>
      <c r="E586" s="2"/>
      <c r="F586" s="2"/>
      <c r="G586" s="2"/>
      <c r="H586" s="2"/>
      <c r="I586" s="2"/>
      <c r="J586" s="2"/>
      <c r="K586" s="2"/>
      <c r="L586" s="2"/>
      <c r="M586" s="2"/>
      <c r="N586" s="2"/>
      <c r="O586" s="2"/>
      <c r="P586" s="2"/>
      <c r="Q586" s="2"/>
      <c r="R586" s="2"/>
      <c r="S586" s="2"/>
      <c r="T586" s="2"/>
    </row>
    <row r="587" spans="1:20" ht="12.75" customHeight="1" x14ac:dyDescent="0.2">
      <c r="A587" s="2"/>
      <c r="B587" s="2"/>
      <c r="C587" s="2"/>
      <c r="D587" s="2"/>
      <c r="E587" s="2"/>
      <c r="F587" s="2"/>
      <c r="G587" s="2"/>
      <c r="H587" s="2"/>
      <c r="I587" s="2"/>
      <c r="J587" s="2"/>
      <c r="K587" s="2"/>
      <c r="L587" s="2"/>
      <c r="M587" s="2"/>
      <c r="N587" s="2"/>
      <c r="O587" s="2"/>
      <c r="P587" s="2"/>
      <c r="Q587" s="2"/>
      <c r="R587" s="2"/>
      <c r="S587" s="2"/>
      <c r="T587" s="2"/>
    </row>
    <row r="588" spans="1:20" ht="12.75" customHeight="1" x14ac:dyDescent="0.2">
      <c r="A588" s="2"/>
      <c r="B588" s="2"/>
      <c r="C588" s="2"/>
      <c r="D588" s="2"/>
      <c r="E588" s="2"/>
      <c r="F588" s="2"/>
      <c r="G588" s="2"/>
      <c r="H588" s="2"/>
      <c r="I588" s="2"/>
      <c r="J588" s="2"/>
      <c r="K588" s="2"/>
      <c r="L588" s="2"/>
      <c r="M588" s="2"/>
      <c r="N588" s="2"/>
      <c r="O588" s="2"/>
      <c r="P588" s="2"/>
      <c r="Q588" s="2"/>
      <c r="R588" s="2"/>
      <c r="S588" s="2"/>
      <c r="T588" s="2"/>
    </row>
    <row r="589" spans="1:20" ht="12.75" customHeight="1" x14ac:dyDescent="0.2">
      <c r="A589" s="2"/>
      <c r="B589" s="2"/>
      <c r="C589" s="2"/>
      <c r="D589" s="2"/>
      <c r="E589" s="2"/>
      <c r="F589" s="2"/>
      <c r="G589" s="2"/>
      <c r="H589" s="2"/>
      <c r="I589" s="2"/>
      <c r="J589" s="2"/>
      <c r="K589" s="2"/>
      <c r="L589" s="2"/>
      <c r="M589" s="2"/>
      <c r="N589" s="2"/>
      <c r="O589" s="2"/>
      <c r="P589" s="2"/>
      <c r="Q589" s="2"/>
      <c r="R589" s="2"/>
      <c r="S589" s="2"/>
      <c r="T589" s="2"/>
    </row>
    <row r="590" spans="1:20" ht="12.75" customHeight="1" x14ac:dyDescent="0.2">
      <c r="A590" s="2"/>
      <c r="B590" s="2"/>
      <c r="C590" s="2"/>
      <c r="D590" s="2"/>
      <c r="E590" s="2"/>
      <c r="F590" s="2"/>
      <c r="G590" s="2"/>
      <c r="H590" s="2"/>
      <c r="I590" s="2"/>
      <c r="J590" s="2"/>
      <c r="K590" s="2"/>
      <c r="L590" s="2"/>
      <c r="M590" s="2"/>
      <c r="N590" s="2"/>
      <c r="O590" s="2"/>
      <c r="P590" s="2"/>
      <c r="Q590" s="2"/>
      <c r="R590" s="2"/>
      <c r="S590" s="2"/>
      <c r="T590" s="2"/>
    </row>
    <row r="591" spans="1:20" ht="12.75" customHeight="1" x14ac:dyDescent="0.2">
      <c r="A591" s="2"/>
      <c r="B591" s="2"/>
      <c r="C591" s="2"/>
      <c r="D591" s="2"/>
      <c r="E591" s="2"/>
      <c r="F591" s="2"/>
      <c r="G591" s="2"/>
      <c r="H591" s="2"/>
      <c r="I591" s="2"/>
      <c r="J591" s="2"/>
      <c r="K591" s="2"/>
      <c r="L591" s="2"/>
      <c r="M591" s="2"/>
      <c r="N591" s="2"/>
      <c r="O591" s="2"/>
      <c r="P591" s="2"/>
      <c r="Q591" s="2"/>
      <c r="R591" s="2"/>
      <c r="S591" s="2"/>
      <c r="T591" s="2"/>
    </row>
    <row r="592" spans="1:20" ht="12.75" customHeight="1" x14ac:dyDescent="0.2">
      <c r="A592" s="2"/>
      <c r="B592" s="2"/>
      <c r="C592" s="2"/>
      <c r="D592" s="2"/>
      <c r="E592" s="2"/>
      <c r="F592" s="2"/>
      <c r="G592" s="2"/>
      <c r="H592" s="2"/>
      <c r="I592" s="2"/>
      <c r="J592" s="2"/>
      <c r="K592" s="2"/>
      <c r="L592" s="2"/>
      <c r="M592" s="2"/>
      <c r="N592" s="2"/>
      <c r="O592" s="2"/>
      <c r="P592" s="2"/>
      <c r="Q592" s="2"/>
      <c r="R592" s="2"/>
      <c r="S592" s="2"/>
      <c r="T592" s="2"/>
    </row>
    <row r="593" spans="1:20" ht="12.75" customHeight="1" x14ac:dyDescent="0.2">
      <c r="A593" s="2"/>
      <c r="B593" s="2"/>
      <c r="C593" s="2"/>
      <c r="D593" s="2"/>
      <c r="E593" s="2"/>
      <c r="F593" s="2"/>
      <c r="G593" s="2"/>
      <c r="H593" s="2"/>
      <c r="I593" s="2"/>
      <c r="J593" s="2"/>
      <c r="K593" s="2"/>
      <c r="L593" s="2"/>
      <c r="M593" s="2"/>
      <c r="N593" s="2"/>
      <c r="O593" s="2"/>
      <c r="P593" s="2"/>
      <c r="Q593" s="2"/>
      <c r="R593" s="2"/>
      <c r="S593" s="2"/>
      <c r="T593" s="2"/>
    </row>
    <row r="594" spans="1:20" ht="12.75" customHeight="1" x14ac:dyDescent="0.2">
      <c r="A594" s="2"/>
      <c r="B594" s="2"/>
      <c r="C594" s="2"/>
      <c r="D594" s="2"/>
      <c r="E594" s="2"/>
      <c r="F594" s="2"/>
      <c r="G594" s="2"/>
      <c r="H594" s="2"/>
      <c r="I594" s="2"/>
      <c r="J594" s="2"/>
      <c r="K594" s="2"/>
      <c r="L594" s="2"/>
      <c r="M594" s="2"/>
      <c r="N594" s="2"/>
      <c r="O594" s="2"/>
      <c r="P594" s="2"/>
      <c r="Q594" s="2"/>
      <c r="R594" s="2"/>
      <c r="S594" s="2"/>
      <c r="T594" s="2"/>
    </row>
    <row r="595" spans="1:20" ht="12.75" customHeight="1" x14ac:dyDescent="0.2">
      <c r="A595" s="2"/>
      <c r="B595" s="2"/>
      <c r="C595" s="2"/>
      <c r="D595" s="2"/>
      <c r="E595" s="2"/>
      <c r="F595" s="2"/>
      <c r="G595" s="2"/>
      <c r="H595" s="2"/>
      <c r="I595" s="2"/>
      <c r="J595" s="2"/>
      <c r="K595" s="2"/>
      <c r="L595" s="2"/>
      <c r="M595" s="2"/>
      <c r="N595" s="2"/>
      <c r="O595" s="2"/>
      <c r="P595" s="2"/>
      <c r="Q595" s="2"/>
      <c r="R595" s="2"/>
      <c r="S595" s="2"/>
      <c r="T595" s="2"/>
    </row>
    <row r="596" spans="1:20" ht="12.75" customHeight="1" x14ac:dyDescent="0.2">
      <c r="A596" s="2"/>
      <c r="B596" s="2"/>
      <c r="C596" s="2"/>
      <c r="D596" s="2"/>
      <c r="E596" s="2"/>
      <c r="F596" s="2"/>
      <c r="G596" s="2"/>
      <c r="H596" s="2"/>
      <c r="I596" s="2"/>
      <c r="J596" s="2"/>
      <c r="K596" s="2"/>
      <c r="L596" s="2"/>
      <c r="M596" s="2"/>
      <c r="N596" s="2"/>
      <c r="O596" s="2"/>
      <c r="P596" s="2"/>
      <c r="Q596" s="2"/>
      <c r="R596" s="2"/>
      <c r="S596" s="2"/>
      <c r="T596" s="2"/>
    </row>
    <row r="597" spans="1:20" ht="12.75" customHeight="1" x14ac:dyDescent="0.2">
      <c r="A597" s="2"/>
      <c r="B597" s="2"/>
      <c r="C597" s="2"/>
      <c r="D597" s="2"/>
      <c r="E597" s="2"/>
      <c r="F597" s="2"/>
      <c r="G597" s="2"/>
      <c r="H597" s="2"/>
      <c r="I597" s="2"/>
      <c r="J597" s="2"/>
      <c r="K597" s="2"/>
      <c r="L597" s="2"/>
      <c r="M597" s="2"/>
      <c r="N597" s="2"/>
      <c r="O597" s="2"/>
      <c r="P597" s="2"/>
      <c r="Q597" s="2"/>
      <c r="R597" s="2"/>
      <c r="S597" s="2"/>
      <c r="T597" s="2"/>
    </row>
    <row r="598" spans="1:20" ht="12.75" customHeight="1" x14ac:dyDescent="0.2">
      <c r="A598" s="2"/>
      <c r="B598" s="2"/>
      <c r="C598" s="2"/>
      <c r="D598" s="2"/>
      <c r="E598" s="2"/>
      <c r="F598" s="2"/>
      <c r="G598" s="2"/>
      <c r="H598" s="2"/>
      <c r="I598" s="2"/>
      <c r="J598" s="2"/>
      <c r="K598" s="2"/>
      <c r="L598" s="2"/>
      <c r="M598" s="2"/>
      <c r="N598" s="2"/>
      <c r="O598" s="2"/>
      <c r="P598" s="2"/>
      <c r="Q598" s="2"/>
      <c r="R598" s="2"/>
      <c r="S598" s="2"/>
      <c r="T598" s="2"/>
    </row>
    <row r="599" spans="1:20" ht="12.75" customHeight="1" x14ac:dyDescent="0.2">
      <c r="A599" s="2"/>
      <c r="B599" s="2"/>
      <c r="C599" s="2"/>
      <c r="D599" s="2"/>
      <c r="E599" s="2"/>
      <c r="F599" s="2"/>
      <c r="G599" s="2"/>
      <c r="H599" s="2"/>
      <c r="I599" s="2"/>
      <c r="J599" s="2"/>
      <c r="K599" s="2"/>
      <c r="L599" s="2"/>
      <c r="M599" s="2"/>
      <c r="N599" s="2"/>
      <c r="O599" s="2"/>
      <c r="P599" s="2"/>
      <c r="Q599" s="2"/>
      <c r="R599" s="2"/>
      <c r="S599" s="2"/>
      <c r="T599" s="2"/>
    </row>
    <row r="600" spans="1:20" ht="12.75" customHeight="1" x14ac:dyDescent="0.2">
      <c r="A600" s="2"/>
      <c r="B600" s="2"/>
      <c r="C600" s="2"/>
      <c r="D600" s="2"/>
      <c r="E600" s="2"/>
      <c r="F600" s="2"/>
      <c r="G600" s="2"/>
      <c r="H600" s="2"/>
      <c r="I600" s="2"/>
      <c r="J600" s="2"/>
      <c r="K600" s="2"/>
      <c r="L600" s="2"/>
      <c r="M600" s="2"/>
      <c r="N600" s="2"/>
      <c r="O600" s="2"/>
      <c r="P600" s="2"/>
      <c r="Q600" s="2"/>
      <c r="R600" s="2"/>
      <c r="S600" s="2"/>
      <c r="T600" s="2"/>
    </row>
    <row r="601" spans="1:20" ht="12.75" customHeight="1" x14ac:dyDescent="0.2">
      <c r="A601" s="2"/>
      <c r="B601" s="2"/>
      <c r="C601" s="2"/>
      <c r="D601" s="2"/>
      <c r="E601" s="2"/>
      <c r="F601" s="2"/>
      <c r="G601" s="2"/>
      <c r="H601" s="2"/>
      <c r="I601" s="2"/>
      <c r="J601" s="2"/>
      <c r="K601" s="2"/>
      <c r="L601" s="2"/>
      <c r="M601" s="2"/>
      <c r="N601" s="2"/>
      <c r="O601" s="2"/>
      <c r="P601" s="2"/>
      <c r="Q601" s="2"/>
      <c r="R601" s="2"/>
      <c r="S601" s="2"/>
      <c r="T601" s="2"/>
    </row>
    <row r="602" spans="1:20" ht="12.75" customHeight="1" x14ac:dyDescent="0.2">
      <c r="A602" s="2"/>
      <c r="B602" s="2"/>
      <c r="C602" s="2"/>
      <c r="D602" s="2"/>
      <c r="E602" s="2"/>
      <c r="F602" s="2"/>
      <c r="G602" s="2"/>
      <c r="H602" s="2"/>
      <c r="I602" s="2"/>
      <c r="J602" s="2"/>
      <c r="K602" s="2"/>
      <c r="L602" s="2"/>
      <c r="M602" s="2"/>
      <c r="N602" s="2"/>
      <c r="O602" s="2"/>
      <c r="P602" s="2"/>
      <c r="Q602" s="2"/>
      <c r="R602" s="2"/>
      <c r="S602" s="2"/>
      <c r="T602" s="2"/>
    </row>
    <row r="603" spans="1:20" ht="12.75" customHeight="1" x14ac:dyDescent="0.2">
      <c r="A603" s="2"/>
      <c r="B603" s="2"/>
      <c r="C603" s="2"/>
      <c r="D603" s="2"/>
      <c r="E603" s="2"/>
      <c r="F603" s="2"/>
      <c r="G603" s="2"/>
      <c r="H603" s="2"/>
      <c r="I603" s="2"/>
      <c r="J603" s="2"/>
      <c r="K603" s="2"/>
      <c r="L603" s="2"/>
      <c r="M603" s="2"/>
      <c r="N603" s="2"/>
      <c r="O603" s="2"/>
      <c r="P603" s="2"/>
      <c r="Q603" s="2"/>
      <c r="R603" s="2"/>
      <c r="S603" s="2"/>
      <c r="T603" s="2"/>
    </row>
    <row r="604" spans="1:20" ht="12.75" customHeight="1" x14ac:dyDescent="0.2">
      <c r="A604" s="2"/>
      <c r="B604" s="2"/>
      <c r="C604" s="2"/>
      <c r="D604" s="2"/>
      <c r="E604" s="2"/>
      <c r="F604" s="2"/>
      <c r="G604" s="2"/>
      <c r="H604" s="2"/>
      <c r="I604" s="2"/>
      <c r="J604" s="2"/>
      <c r="K604" s="2"/>
      <c r="L604" s="2"/>
      <c r="M604" s="2"/>
      <c r="N604" s="2"/>
      <c r="O604" s="2"/>
      <c r="P604" s="2"/>
      <c r="Q604" s="2"/>
      <c r="R604" s="2"/>
      <c r="S604" s="2"/>
      <c r="T604" s="2"/>
    </row>
    <row r="605" spans="1:20" ht="12.75" customHeight="1" x14ac:dyDescent="0.2">
      <c r="A605" s="2"/>
      <c r="B605" s="2"/>
      <c r="C605" s="2"/>
      <c r="D605" s="2"/>
      <c r="E605" s="2"/>
      <c r="F605" s="2"/>
      <c r="G605" s="2"/>
      <c r="H605" s="2"/>
      <c r="I605" s="2"/>
      <c r="J605" s="2"/>
      <c r="K605" s="2"/>
      <c r="L605" s="2"/>
      <c r="M605" s="2"/>
      <c r="N605" s="2"/>
      <c r="O605" s="2"/>
      <c r="P605" s="2"/>
      <c r="Q605" s="2"/>
      <c r="R605" s="2"/>
      <c r="S605" s="2"/>
      <c r="T605" s="2"/>
    </row>
    <row r="606" spans="1:20" ht="12.75" customHeight="1" x14ac:dyDescent="0.2">
      <c r="A606" s="2"/>
      <c r="B606" s="2"/>
      <c r="C606" s="2"/>
      <c r="D606" s="2"/>
      <c r="E606" s="2"/>
      <c r="F606" s="2"/>
      <c r="G606" s="2"/>
      <c r="H606" s="2"/>
      <c r="I606" s="2"/>
      <c r="J606" s="2"/>
      <c r="K606" s="2"/>
      <c r="L606" s="2"/>
      <c r="M606" s="2"/>
      <c r="N606" s="2"/>
      <c r="O606" s="2"/>
      <c r="P606" s="2"/>
      <c r="Q606" s="2"/>
      <c r="R606" s="2"/>
      <c r="S606" s="2"/>
      <c r="T606" s="2"/>
    </row>
    <row r="607" spans="1:20" ht="12.75" customHeight="1" x14ac:dyDescent="0.2">
      <c r="A607" s="2"/>
      <c r="B607" s="2"/>
      <c r="C607" s="2"/>
      <c r="D607" s="2"/>
      <c r="E607" s="2"/>
      <c r="F607" s="2"/>
      <c r="G607" s="2"/>
      <c r="H607" s="2"/>
      <c r="I607" s="2"/>
      <c r="J607" s="2"/>
      <c r="K607" s="2"/>
      <c r="L607" s="2"/>
      <c r="M607" s="2"/>
      <c r="N607" s="2"/>
      <c r="O607" s="2"/>
      <c r="P607" s="2"/>
      <c r="Q607" s="2"/>
      <c r="R607" s="2"/>
      <c r="S607" s="2"/>
      <c r="T607" s="2"/>
    </row>
    <row r="608" spans="1:20" ht="12.75" customHeight="1" x14ac:dyDescent="0.2">
      <c r="A608" s="2"/>
      <c r="B608" s="2"/>
      <c r="C608" s="2"/>
      <c r="D608" s="2"/>
      <c r="E608" s="2"/>
      <c r="F608" s="2"/>
      <c r="G608" s="2"/>
      <c r="H608" s="2"/>
      <c r="I608" s="2"/>
      <c r="J608" s="2"/>
      <c r="K608" s="2"/>
      <c r="L608" s="2"/>
      <c r="M608" s="2"/>
      <c r="N608" s="2"/>
      <c r="O608" s="2"/>
      <c r="P608" s="2"/>
      <c r="Q608" s="2"/>
      <c r="R608" s="2"/>
      <c r="S608" s="2"/>
      <c r="T608" s="2"/>
    </row>
    <row r="609" spans="1:20" ht="12.75" customHeight="1" x14ac:dyDescent="0.2">
      <c r="A609" s="2"/>
      <c r="B609" s="2"/>
      <c r="C609" s="2"/>
      <c r="D609" s="2"/>
      <c r="E609" s="2"/>
      <c r="F609" s="2"/>
      <c r="G609" s="2"/>
      <c r="H609" s="2"/>
      <c r="I609" s="2"/>
      <c r="J609" s="2"/>
      <c r="K609" s="2"/>
      <c r="L609" s="2"/>
      <c r="M609" s="2"/>
      <c r="N609" s="2"/>
      <c r="O609" s="2"/>
      <c r="P609" s="2"/>
      <c r="Q609" s="2"/>
      <c r="R609" s="2"/>
      <c r="S609" s="2"/>
      <c r="T609" s="2"/>
    </row>
    <row r="610" spans="1:20" ht="12.75" customHeight="1" x14ac:dyDescent="0.2">
      <c r="A610" s="2"/>
      <c r="B610" s="2"/>
      <c r="C610" s="2"/>
      <c r="D610" s="2"/>
      <c r="E610" s="2"/>
      <c r="F610" s="2"/>
      <c r="G610" s="2"/>
      <c r="H610" s="2"/>
      <c r="I610" s="2"/>
      <c r="J610" s="2"/>
      <c r="K610" s="2"/>
      <c r="L610" s="2"/>
      <c r="M610" s="2"/>
      <c r="N610" s="2"/>
      <c r="O610" s="2"/>
      <c r="P610" s="2"/>
      <c r="Q610" s="2"/>
      <c r="R610" s="2"/>
      <c r="S610" s="2"/>
      <c r="T610" s="2"/>
    </row>
    <row r="611" spans="1:20" ht="12.75" customHeight="1" x14ac:dyDescent="0.2">
      <c r="A611" s="2"/>
      <c r="B611" s="2"/>
      <c r="C611" s="2"/>
      <c r="D611" s="2"/>
      <c r="E611" s="2"/>
      <c r="F611" s="2"/>
      <c r="G611" s="2"/>
      <c r="H611" s="2"/>
      <c r="I611" s="2"/>
      <c r="J611" s="2"/>
      <c r="K611" s="2"/>
      <c r="L611" s="2"/>
      <c r="M611" s="2"/>
      <c r="N611" s="2"/>
      <c r="O611" s="2"/>
      <c r="P611" s="2"/>
      <c r="Q611" s="2"/>
      <c r="R611" s="2"/>
      <c r="S611" s="2"/>
      <c r="T611" s="2"/>
    </row>
    <row r="612" spans="1:20" ht="12.75" customHeight="1" x14ac:dyDescent="0.2">
      <c r="A612" s="2"/>
      <c r="B612" s="2"/>
      <c r="C612" s="2"/>
      <c r="D612" s="2"/>
      <c r="E612" s="2"/>
      <c r="F612" s="2"/>
      <c r="G612" s="2"/>
      <c r="H612" s="2"/>
      <c r="I612" s="2"/>
      <c r="J612" s="2"/>
      <c r="K612" s="2"/>
      <c r="L612" s="2"/>
      <c r="M612" s="2"/>
      <c r="N612" s="2"/>
      <c r="O612" s="2"/>
      <c r="P612" s="2"/>
      <c r="Q612" s="2"/>
      <c r="R612" s="2"/>
      <c r="S612" s="2"/>
      <c r="T612" s="2"/>
    </row>
    <row r="613" spans="1:20" ht="12.75" customHeight="1" x14ac:dyDescent="0.2">
      <c r="A613" s="2"/>
      <c r="B613" s="2"/>
      <c r="C613" s="2"/>
      <c r="D613" s="2"/>
      <c r="E613" s="2"/>
      <c r="F613" s="2"/>
      <c r="G613" s="2"/>
      <c r="H613" s="2"/>
      <c r="I613" s="2"/>
      <c r="J613" s="2"/>
      <c r="K613" s="2"/>
      <c r="L613" s="2"/>
      <c r="M613" s="2"/>
      <c r="N613" s="2"/>
      <c r="O613" s="2"/>
      <c r="P613" s="2"/>
      <c r="Q613" s="2"/>
      <c r="R613" s="2"/>
      <c r="S613" s="2"/>
      <c r="T613" s="2"/>
    </row>
    <row r="614" spans="1:20" ht="12.75" customHeight="1" x14ac:dyDescent="0.2">
      <c r="A614" s="2"/>
      <c r="B614" s="2"/>
      <c r="C614" s="2"/>
      <c r="D614" s="2"/>
      <c r="E614" s="2"/>
      <c r="F614" s="2"/>
      <c r="G614" s="2"/>
      <c r="H614" s="2"/>
      <c r="I614" s="2"/>
      <c r="J614" s="2"/>
      <c r="K614" s="2"/>
      <c r="L614" s="2"/>
      <c r="M614" s="2"/>
      <c r="N614" s="2"/>
      <c r="O614" s="2"/>
      <c r="P614" s="2"/>
      <c r="Q614" s="2"/>
      <c r="R614" s="2"/>
      <c r="S614" s="2"/>
      <c r="T614" s="2"/>
    </row>
    <row r="615" spans="1:20" ht="12.75" customHeight="1" x14ac:dyDescent="0.2">
      <c r="A615" s="2"/>
      <c r="B615" s="2"/>
      <c r="C615" s="2"/>
      <c r="D615" s="2"/>
      <c r="E615" s="2"/>
      <c r="F615" s="2"/>
      <c r="G615" s="2"/>
      <c r="H615" s="2"/>
      <c r="I615" s="2"/>
      <c r="J615" s="2"/>
      <c r="K615" s="2"/>
      <c r="L615" s="2"/>
      <c r="M615" s="2"/>
      <c r="N615" s="2"/>
      <c r="O615" s="2"/>
      <c r="P615" s="2"/>
      <c r="Q615" s="2"/>
      <c r="R615" s="2"/>
      <c r="S615" s="2"/>
      <c r="T615" s="2"/>
    </row>
    <row r="616" spans="1:20" ht="12.75" customHeight="1" x14ac:dyDescent="0.2">
      <c r="A616" s="2"/>
      <c r="B616" s="2"/>
      <c r="C616" s="2"/>
      <c r="D616" s="2"/>
      <c r="E616" s="2"/>
      <c r="F616" s="2"/>
      <c r="G616" s="2"/>
      <c r="H616" s="2"/>
      <c r="I616" s="2"/>
      <c r="J616" s="2"/>
      <c r="K616" s="2"/>
      <c r="L616" s="2"/>
      <c r="M616" s="2"/>
      <c r="N616" s="2"/>
      <c r="O616" s="2"/>
      <c r="P616" s="2"/>
      <c r="Q616" s="2"/>
      <c r="R616" s="2"/>
      <c r="S616" s="2"/>
      <c r="T616" s="2"/>
    </row>
    <row r="617" spans="1:20" ht="12.75" customHeight="1" x14ac:dyDescent="0.2">
      <c r="A617" s="2"/>
      <c r="B617" s="2"/>
      <c r="C617" s="2"/>
      <c r="D617" s="2"/>
      <c r="E617" s="2"/>
      <c r="F617" s="2"/>
      <c r="G617" s="2"/>
      <c r="H617" s="2"/>
      <c r="I617" s="2"/>
      <c r="J617" s="2"/>
      <c r="K617" s="2"/>
      <c r="L617" s="2"/>
      <c r="M617" s="2"/>
      <c r="N617" s="2"/>
      <c r="O617" s="2"/>
      <c r="P617" s="2"/>
      <c r="Q617" s="2"/>
      <c r="R617" s="2"/>
      <c r="S617" s="2"/>
      <c r="T617" s="2"/>
    </row>
    <row r="618" spans="1:20" ht="12.75" customHeight="1" x14ac:dyDescent="0.2">
      <c r="A618" s="2"/>
      <c r="B618" s="2"/>
      <c r="C618" s="2"/>
      <c r="D618" s="2"/>
      <c r="E618" s="2"/>
      <c r="F618" s="2"/>
      <c r="G618" s="2"/>
      <c r="H618" s="2"/>
      <c r="I618" s="2"/>
      <c r="J618" s="2"/>
      <c r="K618" s="2"/>
      <c r="L618" s="2"/>
      <c r="M618" s="2"/>
      <c r="N618" s="2"/>
      <c r="O618" s="2"/>
      <c r="P618" s="2"/>
      <c r="Q618" s="2"/>
      <c r="R618" s="2"/>
      <c r="S618" s="2"/>
      <c r="T618" s="2"/>
    </row>
    <row r="619" spans="1:20" ht="12.75" customHeight="1" x14ac:dyDescent="0.2">
      <c r="A619" s="2"/>
      <c r="B619" s="2"/>
      <c r="C619" s="2"/>
      <c r="D619" s="2"/>
      <c r="E619" s="2"/>
      <c r="F619" s="2"/>
      <c r="G619" s="2"/>
      <c r="H619" s="2"/>
      <c r="I619" s="2"/>
      <c r="J619" s="2"/>
      <c r="K619" s="2"/>
      <c r="L619" s="2"/>
      <c r="M619" s="2"/>
      <c r="N619" s="2"/>
      <c r="O619" s="2"/>
      <c r="P619" s="2"/>
      <c r="Q619" s="2"/>
      <c r="R619" s="2"/>
      <c r="S619" s="2"/>
      <c r="T619" s="2"/>
    </row>
    <row r="620" spans="1:20" ht="12.75" customHeight="1" x14ac:dyDescent="0.2">
      <c r="A620" s="2"/>
      <c r="B620" s="2"/>
      <c r="C620" s="2"/>
      <c r="D620" s="2"/>
      <c r="E620" s="2"/>
      <c r="F620" s="2"/>
      <c r="G620" s="2"/>
      <c r="H620" s="2"/>
      <c r="I620" s="2"/>
      <c r="J620" s="2"/>
      <c r="K620" s="2"/>
      <c r="L620" s="2"/>
      <c r="M620" s="2"/>
      <c r="N620" s="2"/>
      <c r="O620" s="2"/>
      <c r="P620" s="2"/>
      <c r="Q620" s="2"/>
      <c r="R620" s="2"/>
      <c r="S620" s="2"/>
      <c r="T620" s="2"/>
    </row>
    <row r="621" spans="1:20" ht="12.75" customHeight="1" x14ac:dyDescent="0.2">
      <c r="A621" s="2"/>
      <c r="B621" s="2"/>
      <c r="C621" s="2"/>
      <c r="D621" s="2"/>
      <c r="E621" s="2"/>
      <c r="F621" s="2"/>
      <c r="G621" s="2"/>
      <c r="H621" s="2"/>
      <c r="I621" s="2"/>
      <c r="J621" s="2"/>
      <c r="K621" s="2"/>
      <c r="L621" s="2"/>
      <c r="M621" s="2"/>
      <c r="N621" s="2"/>
      <c r="O621" s="2"/>
      <c r="P621" s="2"/>
      <c r="Q621" s="2"/>
      <c r="R621" s="2"/>
      <c r="S621" s="2"/>
      <c r="T621" s="2"/>
    </row>
    <row r="622" spans="1:20" ht="12.75" customHeight="1" x14ac:dyDescent="0.2">
      <c r="A622" s="2"/>
      <c r="B622" s="2"/>
      <c r="C622" s="2"/>
      <c r="D622" s="2"/>
      <c r="E622" s="2"/>
      <c r="F622" s="2"/>
      <c r="G622" s="2"/>
      <c r="H622" s="2"/>
      <c r="I622" s="2"/>
      <c r="J622" s="2"/>
      <c r="K622" s="2"/>
      <c r="L622" s="2"/>
      <c r="M622" s="2"/>
      <c r="N622" s="2"/>
      <c r="O622" s="2"/>
      <c r="P622" s="2"/>
      <c r="Q622" s="2"/>
      <c r="R622" s="2"/>
      <c r="S622" s="2"/>
      <c r="T622" s="2"/>
    </row>
    <row r="623" spans="1:20" ht="12.75" customHeight="1" x14ac:dyDescent="0.2">
      <c r="A623" s="2"/>
      <c r="B623" s="2"/>
      <c r="C623" s="2"/>
      <c r="D623" s="2"/>
      <c r="E623" s="2"/>
      <c r="F623" s="2"/>
      <c r="G623" s="2"/>
      <c r="H623" s="2"/>
      <c r="I623" s="2"/>
      <c r="J623" s="2"/>
      <c r="K623" s="2"/>
      <c r="L623" s="2"/>
      <c r="M623" s="2"/>
      <c r="N623" s="2"/>
      <c r="O623" s="2"/>
      <c r="P623" s="2"/>
      <c r="Q623" s="2"/>
      <c r="R623" s="2"/>
      <c r="S623" s="2"/>
      <c r="T623" s="2"/>
    </row>
    <row r="624" spans="1:20" ht="12.75" customHeight="1" x14ac:dyDescent="0.2">
      <c r="A624" s="2"/>
      <c r="B624" s="2"/>
      <c r="C624" s="2"/>
      <c r="D624" s="2"/>
      <c r="E624" s="2"/>
      <c r="F624" s="2"/>
      <c r="G624" s="2"/>
      <c r="H624" s="2"/>
      <c r="I624" s="2"/>
      <c r="J624" s="2"/>
      <c r="K624" s="2"/>
      <c r="L624" s="2"/>
      <c r="M624" s="2"/>
      <c r="N624" s="2"/>
      <c r="O624" s="2"/>
      <c r="P624" s="2"/>
      <c r="Q624" s="2"/>
      <c r="R624" s="2"/>
      <c r="S624" s="2"/>
      <c r="T624" s="2"/>
    </row>
    <row r="625" spans="1:20" ht="12.75" customHeight="1" x14ac:dyDescent="0.2">
      <c r="A625" s="2"/>
      <c r="B625" s="2"/>
      <c r="C625" s="2"/>
      <c r="D625" s="2"/>
      <c r="E625" s="2"/>
      <c r="F625" s="2"/>
      <c r="G625" s="2"/>
      <c r="H625" s="2"/>
      <c r="I625" s="2"/>
      <c r="J625" s="2"/>
      <c r="K625" s="2"/>
      <c r="L625" s="2"/>
      <c r="M625" s="2"/>
      <c r="N625" s="2"/>
      <c r="O625" s="2"/>
      <c r="P625" s="2"/>
      <c r="Q625" s="2"/>
      <c r="R625" s="2"/>
      <c r="S625" s="2"/>
      <c r="T625" s="2"/>
    </row>
    <row r="626" spans="1:20" ht="12.75" customHeight="1" x14ac:dyDescent="0.2">
      <c r="A626" s="2"/>
      <c r="B626" s="2"/>
      <c r="C626" s="2"/>
      <c r="D626" s="2"/>
      <c r="E626" s="2"/>
      <c r="F626" s="2"/>
      <c r="G626" s="2"/>
      <c r="H626" s="2"/>
      <c r="I626" s="2"/>
      <c r="J626" s="2"/>
      <c r="K626" s="2"/>
      <c r="L626" s="2"/>
      <c r="M626" s="2"/>
      <c r="N626" s="2"/>
      <c r="O626" s="2"/>
      <c r="P626" s="2"/>
      <c r="Q626" s="2"/>
      <c r="R626" s="2"/>
      <c r="S626" s="2"/>
      <c r="T626" s="2"/>
    </row>
    <row r="627" spans="1:20" ht="12.75" customHeight="1" x14ac:dyDescent="0.2">
      <c r="A627" s="2"/>
      <c r="B627" s="2"/>
      <c r="C627" s="2"/>
      <c r="D627" s="2"/>
      <c r="E627" s="2"/>
      <c r="F627" s="2"/>
      <c r="G627" s="2"/>
      <c r="H627" s="2"/>
      <c r="I627" s="2"/>
      <c r="J627" s="2"/>
      <c r="K627" s="2"/>
      <c r="L627" s="2"/>
      <c r="M627" s="2"/>
      <c r="N627" s="2"/>
      <c r="O627" s="2"/>
      <c r="P627" s="2"/>
      <c r="Q627" s="2"/>
      <c r="R627" s="2"/>
      <c r="S627" s="2"/>
      <c r="T627" s="2"/>
    </row>
    <row r="628" spans="1:20" ht="12.75" customHeight="1" x14ac:dyDescent="0.2">
      <c r="A628" s="2"/>
      <c r="B628" s="2"/>
      <c r="C628" s="2"/>
      <c r="D628" s="2"/>
      <c r="E628" s="2"/>
      <c r="F628" s="2"/>
      <c r="G628" s="2"/>
      <c r="H628" s="2"/>
      <c r="I628" s="2"/>
      <c r="J628" s="2"/>
      <c r="K628" s="2"/>
      <c r="L628" s="2"/>
      <c r="M628" s="2"/>
      <c r="N628" s="2"/>
      <c r="O628" s="2"/>
      <c r="P628" s="2"/>
      <c r="Q628" s="2"/>
      <c r="R628" s="2"/>
      <c r="S628" s="2"/>
      <c r="T628" s="2"/>
    </row>
    <row r="629" spans="1:20" ht="12.75" customHeight="1" x14ac:dyDescent="0.2">
      <c r="A629" s="2"/>
      <c r="B629" s="2"/>
      <c r="C629" s="2"/>
      <c r="D629" s="2"/>
      <c r="E629" s="2"/>
      <c r="F629" s="2"/>
      <c r="G629" s="2"/>
      <c r="H629" s="2"/>
      <c r="I629" s="2"/>
      <c r="J629" s="2"/>
      <c r="K629" s="2"/>
      <c r="L629" s="2"/>
      <c r="M629" s="2"/>
      <c r="N629" s="2"/>
      <c r="O629" s="2"/>
      <c r="P629" s="2"/>
      <c r="Q629" s="2"/>
      <c r="R629" s="2"/>
      <c r="S629" s="2"/>
      <c r="T629" s="2"/>
    </row>
    <row r="630" spans="1:20" ht="12.75" customHeight="1" x14ac:dyDescent="0.2">
      <c r="A630" s="2"/>
      <c r="B630" s="2"/>
      <c r="C630" s="2"/>
      <c r="D630" s="2"/>
      <c r="E630" s="2"/>
      <c r="F630" s="2"/>
      <c r="G630" s="2"/>
      <c r="H630" s="2"/>
      <c r="I630" s="2"/>
      <c r="J630" s="2"/>
      <c r="K630" s="2"/>
      <c r="L630" s="2"/>
      <c r="M630" s="2"/>
      <c r="N630" s="2"/>
      <c r="O630" s="2"/>
      <c r="P630" s="2"/>
      <c r="Q630" s="2"/>
      <c r="R630" s="2"/>
      <c r="S630" s="2"/>
      <c r="T630" s="2"/>
    </row>
    <row r="631" spans="1:20" ht="12.75" customHeight="1" x14ac:dyDescent="0.2">
      <c r="A631" s="2"/>
      <c r="B631" s="2"/>
      <c r="C631" s="2"/>
      <c r="D631" s="2"/>
      <c r="E631" s="2"/>
      <c r="F631" s="2"/>
      <c r="G631" s="2"/>
      <c r="H631" s="2"/>
      <c r="I631" s="2"/>
      <c r="J631" s="2"/>
      <c r="K631" s="2"/>
      <c r="L631" s="2"/>
      <c r="M631" s="2"/>
      <c r="N631" s="2"/>
      <c r="O631" s="2"/>
      <c r="P631" s="2"/>
      <c r="Q631" s="2"/>
      <c r="R631" s="2"/>
      <c r="S631" s="2"/>
      <c r="T631" s="2"/>
    </row>
    <row r="632" spans="1:20" ht="12.75" customHeight="1" x14ac:dyDescent="0.2">
      <c r="A632" s="2"/>
      <c r="B632" s="2"/>
      <c r="C632" s="2"/>
      <c r="D632" s="2"/>
      <c r="E632" s="2"/>
      <c r="F632" s="2"/>
      <c r="G632" s="2"/>
      <c r="H632" s="2"/>
      <c r="I632" s="2"/>
      <c r="J632" s="2"/>
      <c r="K632" s="2"/>
      <c r="L632" s="2"/>
      <c r="M632" s="2"/>
      <c r="N632" s="2"/>
      <c r="O632" s="2"/>
      <c r="P632" s="2"/>
      <c r="Q632" s="2"/>
      <c r="R632" s="2"/>
      <c r="S632" s="2"/>
      <c r="T632" s="2"/>
    </row>
    <row r="633" spans="1:20" ht="12.75" customHeight="1" x14ac:dyDescent="0.2">
      <c r="A633" s="2"/>
      <c r="B633" s="2"/>
      <c r="C633" s="2"/>
      <c r="D633" s="2"/>
      <c r="E633" s="2"/>
      <c r="F633" s="2"/>
      <c r="G633" s="2"/>
      <c r="H633" s="2"/>
      <c r="I633" s="2"/>
      <c r="J633" s="2"/>
      <c r="K633" s="2"/>
      <c r="L633" s="2"/>
      <c r="M633" s="2"/>
      <c r="N633" s="2"/>
      <c r="O633" s="2"/>
      <c r="P633" s="2"/>
      <c r="Q633" s="2"/>
      <c r="R633" s="2"/>
      <c r="S633" s="2"/>
      <c r="T633" s="2"/>
    </row>
    <row r="634" spans="1:20" ht="12.75" customHeight="1" x14ac:dyDescent="0.2">
      <c r="A634" s="2"/>
      <c r="B634" s="2"/>
      <c r="C634" s="2"/>
      <c r="D634" s="2"/>
      <c r="E634" s="2"/>
      <c r="F634" s="2"/>
      <c r="G634" s="2"/>
      <c r="H634" s="2"/>
      <c r="I634" s="2"/>
      <c r="J634" s="2"/>
      <c r="K634" s="2"/>
      <c r="L634" s="2"/>
      <c r="M634" s="2"/>
      <c r="N634" s="2"/>
      <c r="O634" s="2"/>
      <c r="P634" s="2"/>
      <c r="Q634" s="2"/>
      <c r="R634" s="2"/>
      <c r="S634" s="2"/>
      <c r="T634" s="2"/>
    </row>
    <row r="635" spans="1:20" ht="12.75" customHeight="1" x14ac:dyDescent="0.2">
      <c r="A635" s="2"/>
      <c r="B635" s="2"/>
      <c r="C635" s="2"/>
      <c r="D635" s="2"/>
      <c r="E635" s="2"/>
      <c r="F635" s="2"/>
      <c r="G635" s="2"/>
      <c r="H635" s="2"/>
      <c r="I635" s="2"/>
      <c r="J635" s="2"/>
      <c r="K635" s="2"/>
      <c r="L635" s="2"/>
      <c r="M635" s="2"/>
      <c r="N635" s="2"/>
      <c r="O635" s="2"/>
      <c r="P635" s="2"/>
      <c r="Q635" s="2"/>
      <c r="R635" s="2"/>
      <c r="S635" s="2"/>
      <c r="T635" s="2"/>
    </row>
    <row r="636" spans="1:20" ht="12.75" customHeight="1" x14ac:dyDescent="0.2">
      <c r="A636" s="2"/>
      <c r="B636" s="2"/>
      <c r="C636" s="2"/>
      <c r="D636" s="2"/>
      <c r="E636" s="2"/>
      <c r="F636" s="2"/>
      <c r="G636" s="2"/>
      <c r="H636" s="2"/>
      <c r="I636" s="2"/>
      <c r="J636" s="2"/>
      <c r="K636" s="2"/>
      <c r="L636" s="2"/>
      <c r="M636" s="2"/>
      <c r="N636" s="2"/>
      <c r="O636" s="2"/>
      <c r="P636" s="2"/>
      <c r="Q636" s="2"/>
      <c r="R636" s="2"/>
      <c r="S636" s="2"/>
      <c r="T636" s="2"/>
    </row>
    <row r="637" spans="1:20" ht="12.75" customHeight="1" x14ac:dyDescent="0.2">
      <c r="A637" s="2"/>
      <c r="B637" s="2"/>
      <c r="C637" s="2"/>
      <c r="D637" s="2"/>
      <c r="E637" s="2"/>
      <c r="F637" s="2"/>
      <c r="G637" s="2"/>
      <c r="H637" s="2"/>
      <c r="I637" s="2"/>
      <c r="J637" s="2"/>
      <c r="K637" s="2"/>
      <c r="L637" s="2"/>
      <c r="M637" s="2"/>
      <c r="N637" s="2"/>
      <c r="O637" s="2"/>
      <c r="P637" s="2"/>
      <c r="Q637" s="2"/>
      <c r="R637" s="2"/>
      <c r="S637" s="2"/>
      <c r="T637" s="2"/>
    </row>
    <row r="638" spans="1:20" ht="12.75" customHeight="1" x14ac:dyDescent="0.2">
      <c r="A638" s="2"/>
      <c r="B638" s="2"/>
      <c r="C638" s="2"/>
      <c r="D638" s="2"/>
      <c r="E638" s="2"/>
      <c r="F638" s="2"/>
      <c r="G638" s="2"/>
      <c r="H638" s="2"/>
      <c r="I638" s="2"/>
      <c r="J638" s="2"/>
      <c r="K638" s="2"/>
      <c r="L638" s="2"/>
      <c r="M638" s="2"/>
      <c r="N638" s="2"/>
      <c r="O638" s="2"/>
      <c r="P638" s="2"/>
      <c r="Q638" s="2"/>
      <c r="R638" s="2"/>
      <c r="S638" s="2"/>
      <c r="T638" s="2"/>
    </row>
    <row r="639" spans="1:20" ht="12.75" customHeight="1" x14ac:dyDescent="0.2">
      <c r="A639" s="2"/>
      <c r="B639" s="2"/>
      <c r="C639" s="2"/>
      <c r="D639" s="2"/>
      <c r="E639" s="2"/>
      <c r="F639" s="2"/>
      <c r="G639" s="2"/>
      <c r="H639" s="2"/>
      <c r="I639" s="2"/>
      <c r="J639" s="2"/>
      <c r="K639" s="2"/>
      <c r="L639" s="2"/>
      <c r="M639" s="2"/>
      <c r="N639" s="2"/>
      <c r="O639" s="2"/>
      <c r="P639" s="2"/>
      <c r="Q639" s="2"/>
      <c r="R639" s="2"/>
      <c r="S639" s="2"/>
      <c r="T639" s="2"/>
    </row>
    <row r="640" spans="1:20" ht="12.75" customHeight="1" x14ac:dyDescent="0.2">
      <c r="A640" s="2"/>
      <c r="B640" s="2"/>
      <c r="C640" s="2"/>
      <c r="D640" s="2"/>
      <c r="E640" s="2"/>
      <c r="F640" s="2"/>
      <c r="G640" s="2"/>
      <c r="H640" s="2"/>
      <c r="I640" s="2"/>
      <c r="J640" s="2"/>
      <c r="K640" s="2"/>
      <c r="L640" s="2"/>
      <c r="M640" s="2"/>
      <c r="N640" s="2"/>
      <c r="O640" s="2"/>
      <c r="P640" s="2"/>
      <c r="Q640" s="2"/>
      <c r="R640" s="2"/>
      <c r="S640" s="2"/>
      <c r="T640" s="2"/>
    </row>
    <row r="641" spans="1:20" ht="12.75" customHeight="1" x14ac:dyDescent="0.2">
      <c r="A641" s="2"/>
      <c r="B641" s="2"/>
      <c r="C641" s="2"/>
      <c r="D641" s="2"/>
      <c r="E641" s="2"/>
      <c r="F641" s="2"/>
      <c r="G641" s="2"/>
      <c r="H641" s="2"/>
      <c r="I641" s="2"/>
      <c r="J641" s="2"/>
      <c r="K641" s="2"/>
      <c r="L641" s="2"/>
      <c r="M641" s="2"/>
      <c r="N641" s="2"/>
      <c r="O641" s="2"/>
      <c r="P641" s="2"/>
      <c r="Q641" s="2"/>
      <c r="R641" s="2"/>
      <c r="S641" s="2"/>
      <c r="T641" s="2"/>
    </row>
    <row r="642" spans="1:20" ht="12.75" customHeight="1" x14ac:dyDescent="0.2">
      <c r="A642" s="2"/>
      <c r="B642" s="2"/>
      <c r="C642" s="2"/>
      <c r="D642" s="2"/>
      <c r="E642" s="2"/>
      <c r="F642" s="2"/>
      <c r="G642" s="2"/>
      <c r="H642" s="2"/>
      <c r="I642" s="2"/>
      <c r="J642" s="2"/>
      <c r="K642" s="2"/>
      <c r="L642" s="2"/>
      <c r="M642" s="2"/>
      <c r="N642" s="2"/>
      <c r="O642" s="2"/>
      <c r="P642" s="2"/>
      <c r="Q642" s="2"/>
      <c r="R642" s="2"/>
      <c r="S642" s="2"/>
      <c r="T642" s="2"/>
    </row>
    <row r="643" spans="1:20" ht="12.75" customHeight="1" x14ac:dyDescent="0.2">
      <c r="A643" s="2"/>
      <c r="B643" s="2"/>
      <c r="C643" s="2"/>
      <c r="D643" s="2"/>
      <c r="E643" s="2"/>
      <c r="F643" s="2"/>
      <c r="G643" s="2"/>
      <c r="H643" s="2"/>
      <c r="I643" s="2"/>
      <c r="J643" s="2"/>
      <c r="K643" s="2"/>
      <c r="L643" s="2"/>
      <c r="M643" s="2"/>
      <c r="N643" s="2"/>
      <c r="O643" s="2"/>
      <c r="P643" s="2"/>
      <c r="Q643" s="2"/>
      <c r="R643" s="2"/>
      <c r="S643" s="2"/>
      <c r="T643" s="2"/>
    </row>
    <row r="644" spans="1:20" ht="12.75" customHeight="1" x14ac:dyDescent="0.2">
      <c r="A644" s="2"/>
      <c r="B644" s="2"/>
      <c r="C644" s="2"/>
      <c r="D644" s="2"/>
      <c r="E644" s="2"/>
      <c r="F644" s="2"/>
      <c r="G644" s="2"/>
      <c r="H644" s="2"/>
      <c r="I644" s="2"/>
      <c r="J644" s="2"/>
      <c r="K644" s="2"/>
      <c r="L644" s="2"/>
      <c r="M644" s="2"/>
      <c r="N644" s="2"/>
      <c r="O644" s="2"/>
      <c r="P644" s="2"/>
      <c r="Q644" s="2"/>
      <c r="R644" s="2"/>
      <c r="S644" s="2"/>
      <c r="T644" s="2"/>
    </row>
    <row r="645" spans="1:20" ht="12.75" customHeight="1" x14ac:dyDescent="0.2">
      <c r="A645" s="2"/>
      <c r="B645" s="2"/>
      <c r="C645" s="2"/>
      <c r="D645" s="2"/>
      <c r="E645" s="2"/>
      <c r="F645" s="2"/>
      <c r="G645" s="2"/>
      <c r="H645" s="2"/>
      <c r="I645" s="2"/>
      <c r="J645" s="2"/>
      <c r="K645" s="2"/>
      <c r="L645" s="2"/>
      <c r="M645" s="2"/>
      <c r="N645" s="2"/>
      <c r="O645" s="2"/>
      <c r="P645" s="2"/>
      <c r="Q645" s="2"/>
      <c r="R645" s="2"/>
      <c r="S645" s="2"/>
      <c r="T645" s="2"/>
    </row>
    <row r="646" spans="1:20" ht="12.75" customHeight="1" x14ac:dyDescent="0.2">
      <c r="A646" s="2"/>
      <c r="B646" s="2"/>
      <c r="C646" s="2"/>
      <c r="D646" s="2"/>
      <c r="E646" s="2"/>
      <c r="F646" s="2"/>
      <c r="G646" s="2"/>
      <c r="H646" s="2"/>
      <c r="I646" s="2"/>
      <c r="J646" s="2"/>
      <c r="K646" s="2"/>
      <c r="L646" s="2"/>
      <c r="M646" s="2"/>
      <c r="N646" s="2"/>
      <c r="O646" s="2"/>
      <c r="P646" s="2"/>
      <c r="Q646" s="2"/>
      <c r="R646" s="2"/>
      <c r="S646" s="2"/>
      <c r="T646" s="2"/>
    </row>
    <row r="647" spans="1:20" ht="12.75" customHeight="1" x14ac:dyDescent="0.2">
      <c r="A647" s="2"/>
      <c r="B647" s="2"/>
      <c r="C647" s="2"/>
      <c r="D647" s="2"/>
      <c r="E647" s="2"/>
      <c r="F647" s="2"/>
      <c r="G647" s="2"/>
      <c r="H647" s="2"/>
      <c r="I647" s="2"/>
      <c r="J647" s="2"/>
      <c r="K647" s="2"/>
      <c r="L647" s="2"/>
      <c r="M647" s="2"/>
      <c r="N647" s="2"/>
      <c r="O647" s="2"/>
      <c r="P647" s="2"/>
      <c r="Q647" s="2"/>
      <c r="R647" s="2"/>
      <c r="S647" s="2"/>
      <c r="T647" s="2"/>
    </row>
    <row r="648" spans="1:20" ht="12.75" customHeight="1" x14ac:dyDescent="0.2">
      <c r="A648" s="2"/>
      <c r="B648" s="2"/>
      <c r="C648" s="2"/>
      <c r="D648" s="2"/>
      <c r="E648" s="2"/>
      <c r="F648" s="2"/>
      <c r="G648" s="2"/>
      <c r="H648" s="2"/>
      <c r="I648" s="2"/>
      <c r="J648" s="2"/>
      <c r="K648" s="2"/>
      <c r="L648" s="2"/>
      <c r="M648" s="2"/>
      <c r="N648" s="2"/>
      <c r="O648" s="2"/>
      <c r="P648" s="2"/>
      <c r="Q648" s="2"/>
      <c r="R648" s="2"/>
      <c r="S648" s="2"/>
      <c r="T648" s="2"/>
    </row>
    <row r="649" spans="1:20" ht="12.75" customHeight="1" x14ac:dyDescent="0.2">
      <c r="A649" s="2"/>
      <c r="B649" s="2"/>
      <c r="C649" s="2"/>
      <c r="D649" s="2"/>
      <c r="E649" s="2"/>
      <c r="F649" s="2"/>
      <c r="G649" s="2"/>
      <c r="H649" s="2"/>
      <c r="I649" s="2"/>
      <c r="J649" s="2"/>
      <c r="K649" s="2"/>
      <c r="L649" s="2"/>
      <c r="M649" s="2"/>
      <c r="N649" s="2"/>
      <c r="O649" s="2"/>
      <c r="P649" s="2"/>
      <c r="Q649" s="2"/>
      <c r="R649" s="2"/>
      <c r="S649" s="2"/>
      <c r="T649" s="2"/>
    </row>
    <row r="650" spans="1:20" ht="12.75" customHeight="1" x14ac:dyDescent="0.2">
      <c r="A650" s="2"/>
      <c r="B650" s="2"/>
      <c r="C650" s="2"/>
      <c r="D650" s="2"/>
      <c r="E650" s="2"/>
      <c r="F650" s="2"/>
      <c r="G650" s="2"/>
      <c r="H650" s="2"/>
      <c r="I650" s="2"/>
      <c r="J650" s="2"/>
      <c r="K650" s="2"/>
      <c r="L650" s="2"/>
      <c r="M650" s="2"/>
      <c r="N650" s="2"/>
      <c r="O650" s="2"/>
      <c r="P650" s="2"/>
      <c r="Q650" s="2"/>
      <c r="R650" s="2"/>
      <c r="S650" s="2"/>
      <c r="T650" s="2"/>
    </row>
    <row r="651" spans="1:20" ht="12.75" customHeight="1" x14ac:dyDescent="0.2">
      <c r="A651" s="2"/>
      <c r="B651" s="2"/>
      <c r="C651" s="2"/>
      <c r="D651" s="2"/>
      <c r="E651" s="2"/>
      <c r="F651" s="2"/>
      <c r="G651" s="2"/>
      <c r="H651" s="2"/>
      <c r="I651" s="2"/>
      <c r="J651" s="2"/>
      <c r="K651" s="2"/>
      <c r="L651" s="2"/>
      <c r="M651" s="2"/>
      <c r="N651" s="2"/>
      <c r="O651" s="2"/>
      <c r="P651" s="2"/>
      <c r="Q651" s="2"/>
      <c r="R651" s="2"/>
      <c r="S651" s="2"/>
      <c r="T651" s="2"/>
    </row>
    <row r="652" spans="1:20" ht="12.75" customHeight="1" x14ac:dyDescent="0.2">
      <c r="A652" s="2"/>
      <c r="B652" s="2"/>
      <c r="C652" s="2"/>
      <c r="D652" s="2"/>
      <c r="E652" s="2"/>
      <c r="F652" s="2"/>
      <c r="G652" s="2"/>
      <c r="H652" s="2"/>
      <c r="I652" s="2"/>
      <c r="J652" s="2"/>
      <c r="K652" s="2"/>
      <c r="L652" s="2"/>
      <c r="M652" s="2"/>
      <c r="N652" s="2"/>
      <c r="O652" s="2"/>
      <c r="P652" s="2"/>
      <c r="Q652" s="2"/>
      <c r="R652" s="2"/>
      <c r="S652" s="2"/>
      <c r="T652" s="2"/>
    </row>
    <row r="653" spans="1:20" ht="12.75" customHeight="1" x14ac:dyDescent="0.2">
      <c r="A653" s="2"/>
      <c r="B653" s="2"/>
      <c r="C653" s="2"/>
      <c r="D653" s="2"/>
      <c r="E653" s="2"/>
      <c r="F653" s="2"/>
      <c r="G653" s="2"/>
      <c r="H653" s="2"/>
      <c r="I653" s="2"/>
      <c r="J653" s="2"/>
      <c r="K653" s="2"/>
      <c r="L653" s="2"/>
      <c r="M653" s="2"/>
      <c r="N653" s="2"/>
      <c r="O653" s="2"/>
      <c r="P653" s="2"/>
      <c r="Q653" s="2"/>
      <c r="R653" s="2"/>
      <c r="S653" s="2"/>
      <c r="T653" s="2"/>
    </row>
    <row r="654" spans="1:20" ht="12.75" customHeight="1" x14ac:dyDescent="0.2">
      <c r="A654" s="2"/>
      <c r="B654" s="2"/>
      <c r="C654" s="2"/>
      <c r="D654" s="2"/>
      <c r="E654" s="2"/>
      <c r="F654" s="2"/>
      <c r="G654" s="2"/>
      <c r="H654" s="2"/>
      <c r="I654" s="2"/>
      <c r="J654" s="2"/>
      <c r="K654" s="2"/>
      <c r="L654" s="2"/>
      <c r="M654" s="2"/>
      <c r="N654" s="2"/>
      <c r="O654" s="2"/>
      <c r="P654" s="2"/>
      <c r="Q654" s="2"/>
      <c r="R654" s="2"/>
      <c r="S654" s="2"/>
      <c r="T654" s="2"/>
    </row>
    <row r="655" spans="1:20" ht="12.75" customHeight="1" x14ac:dyDescent="0.2">
      <c r="A655" s="2"/>
      <c r="B655" s="2"/>
      <c r="C655" s="2"/>
      <c r="D655" s="2"/>
      <c r="E655" s="2"/>
      <c r="F655" s="2"/>
      <c r="G655" s="2"/>
      <c r="H655" s="2"/>
      <c r="I655" s="2"/>
      <c r="J655" s="2"/>
      <c r="K655" s="2"/>
      <c r="L655" s="2"/>
      <c r="M655" s="2"/>
      <c r="N655" s="2"/>
      <c r="O655" s="2"/>
      <c r="P655" s="2"/>
      <c r="Q655" s="2"/>
      <c r="R655" s="2"/>
      <c r="S655" s="2"/>
      <c r="T655" s="2"/>
    </row>
    <row r="656" spans="1:20" ht="12.75" customHeight="1" x14ac:dyDescent="0.2">
      <c r="A656" s="2"/>
      <c r="B656" s="2"/>
      <c r="C656" s="2"/>
      <c r="D656" s="2"/>
      <c r="E656" s="2"/>
      <c r="F656" s="2"/>
      <c r="G656" s="2"/>
      <c r="H656" s="2"/>
      <c r="I656" s="2"/>
      <c r="J656" s="2"/>
      <c r="K656" s="2"/>
      <c r="L656" s="2"/>
      <c r="M656" s="2"/>
      <c r="N656" s="2"/>
      <c r="O656" s="2"/>
      <c r="P656" s="2"/>
      <c r="Q656" s="2"/>
      <c r="R656" s="2"/>
      <c r="S656" s="2"/>
      <c r="T656" s="2"/>
    </row>
    <row r="657" spans="1:20" ht="12.75" customHeight="1" x14ac:dyDescent="0.2">
      <c r="A657" s="2"/>
      <c r="B657" s="2"/>
      <c r="C657" s="2"/>
      <c r="D657" s="2"/>
      <c r="E657" s="2"/>
      <c r="F657" s="2"/>
      <c r="G657" s="2"/>
      <c r="H657" s="2"/>
      <c r="I657" s="2"/>
      <c r="J657" s="2"/>
      <c r="K657" s="2"/>
      <c r="L657" s="2"/>
      <c r="M657" s="2"/>
      <c r="N657" s="2"/>
      <c r="O657" s="2"/>
      <c r="P657" s="2"/>
      <c r="Q657" s="2"/>
      <c r="R657" s="2"/>
      <c r="S657" s="2"/>
      <c r="T657" s="2"/>
    </row>
    <row r="658" spans="1:20" ht="12.75" customHeight="1" x14ac:dyDescent="0.2">
      <c r="A658" s="2"/>
      <c r="B658" s="2"/>
      <c r="C658" s="2"/>
      <c r="D658" s="2"/>
      <c r="E658" s="2"/>
      <c r="F658" s="2"/>
      <c r="G658" s="2"/>
      <c r="H658" s="2"/>
      <c r="I658" s="2"/>
      <c r="J658" s="2"/>
      <c r="K658" s="2"/>
      <c r="L658" s="2"/>
      <c r="M658" s="2"/>
      <c r="N658" s="2"/>
      <c r="O658" s="2"/>
      <c r="P658" s="2"/>
      <c r="Q658" s="2"/>
      <c r="R658" s="2"/>
      <c r="S658" s="2"/>
      <c r="T658" s="2"/>
    </row>
    <row r="659" spans="1:20" ht="12.75" customHeight="1" x14ac:dyDescent="0.2">
      <c r="A659" s="2"/>
      <c r="B659" s="2"/>
      <c r="C659" s="2"/>
      <c r="D659" s="2"/>
      <c r="E659" s="2"/>
      <c r="F659" s="2"/>
      <c r="G659" s="2"/>
      <c r="H659" s="2"/>
      <c r="I659" s="2"/>
      <c r="J659" s="2"/>
      <c r="K659" s="2"/>
      <c r="L659" s="2"/>
      <c r="M659" s="2"/>
      <c r="N659" s="2"/>
      <c r="O659" s="2"/>
      <c r="P659" s="2"/>
      <c r="Q659" s="2"/>
      <c r="R659" s="2"/>
      <c r="S659" s="2"/>
      <c r="T659" s="2"/>
    </row>
    <row r="660" spans="1:20" ht="12.75" customHeight="1" x14ac:dyDescent="0.2">
      <c r="A660" s="2"/>
      <c r="B660" s="2"/>
      <c r="C660" s="2"/>
      <c r="D660" s="2"/>
      <c r="E660" s="2"/>
      <c r="F660" s="2"/>
      <c r="G660" s="2"/>
      <c r="H660" s="2"/>
      <c r="I660" s="2"/>
      <c r="J660" s="2"/>
      <c r="K660" s="2"/>
      <c r="L660" s="2"/>
      <c r="M660" s="2"/>
      <c r="N660" s="2"/>
      <c r="O660" s="2"/>
      <c r="P660" s="2"/>
      <c r="Q660" s="2"/>
      <c r="R660" s="2"/>
      <c r="S660" s="2"/>
      <c r="T660" s="2"/>
    </row>
    <row r="661" spans="1:20" ht="12.75" customHeight="1" x14ac:dyDescent="0.2">
      <c r="A661" s="2"/>
      <c r="B661" s="2"/>
      <c r="C661" s="2"/>
      <c r="D661" s="2"/>
      <c r="E661" s="2"/>
      <c r="F661" s="2"/>
      <c r="G661" s="2"/>
      <c r="H661" s="2"/>
      <c r="I661" s="2"/>
      <c r="J661" s="2"/>
      <c r="K661" s="2"/>
      <c r="L661" s="2"/>
      <c r="M661" s="2"/>
      <c r="N661" s="2"/>
      <c r="O661" s="2"/>
      <c r="P661" s="2"/>
      <c r="Q661" s="2"/>
      <c r="R661" s="2"/>
      <c r="S661" s="2"/>
      <c r="T661" s="2"/>
    </row>
    <row r="662" spans="1:20" ht="12.75" customHeight="1" x14ac:dyDescent="0.2">
      <c r="A662" s="2"/>
      <c r="B662" s="2"/>
      <c r="C662" s="2"/>
      <c r="D662" s="2"/>
      <c r="E662" s="2"/>
      <c r="F662" s="2"/>
      <c r="G662" s="2"/>
      <c r="H662" s="2"/>
      <c r="I662" s="2"/>
      <c r="J662" s="2"/>
      <c r="K662" s="2"/>
      <c r="L662" s="2"/>
      <c r="M662" s="2"/>
      <c r="N662" s="2"/>
      <c r="O662" s="2"/>
      <c r="P662" s="2"/>
      <c r="Q662" s="2"/>
      <c r="R662" s="2"/>
      <c r="S662" s="2"/>
      <c r="T662" s="2"/>
    </row>
    <row r="663" spans="1:20" ht="12.75" customHeight="1" x14ac:dyDescent="0.2">
      <c r="A663" s="2"/>
      <c r="B663" s="2"/>
      <c r="C663" s="2"/>
      <c r="D663" s="2"/>
      <c r="E663" s="2"/>
      <c r="F663" s="2"/>
      <c r="G663" s="2"/>
      <c r="H663" s="2"/>
      <c r="I663" s="2"/>
      <c r="J663" s="2"/>
      <c r="K663" s="2"/>
      <c r="L663" s="2"/>
      <c r="M663" s="2"/>
      <c r="N663" s="2"/>
      <c r="O663" s="2"/>
      <c r="P663" s="2"/>
      <c r="Q663" s="2"/>
      <c r="R663" s="2"/>
      <c r="S663" s="2"/>
      <c r="T663" s="2"/>
    </row>
    <row r="664" spans="1:20" ht="12.75" customHeight="1" x14ac:dyDescent="0.2">
      <c r="A664" s="2"/>
      <c r="B664" s="2"/>
      <c r="C664" s="2"/>
      <c r="D664" s="2"/>
      <c r="E664" s="2"/>
      <c r="F664" s="2"/>
      <c r="G664" s="2"/>
      <c r="H664" s="2"/>
      <c r="I664" s="2"/>
      <c r="J664" s="2"/>
      <c r="K664" s="2"/>
      <c r="L664" s="2"/>
      <c r="M664" s="2"/>
      <c r="N664" s="2"/>
      <c r="O664" s="2"/>
      <c r="P664" s="2"/>
      <c r="Q664" s="2"/>
      <c r="R664" s="2"/>
      <c r="S664" s="2"/>
      <c r="T664" s="2"/>
    </row>
    <row r="665" spans="1:20" ht="12.75" customHeight="1" x14ac:dyDescent="0.2">
      <c r="A665" s="2"/>
      <c r="B665" s="2"/>
      <c r="C665" s="2"/>
      <c r="D665" s="2"/>
      <c r="E665" s="2"/>
      <c r="F665" s="2"/>
      <c r="G665" s="2"/>
      <c r="H665" s="2"/>
      <c r="I665" s="2"/>
      <c r="J665" s="2"/>
      <c r="K665" s="2"/>
      <c r="L665" s="2"/>
      <c r="M665" s="2"/>
      <c r="N665" s="2"/>
      <c r="O665" s="2"/>
      <c r="P665" s="2"/>
      <c r="Q665" s="2"/>
      <c r="R665" s="2"/>
      <c r="S665" s="2"/>
      <c r="T665" s="2"/>
    </row>
    <row r="666" spans="1:20" ht="12.75" customHeight="1" x14ac:dyDescent="0.2">
      <c r="A666" s="2"/>
      <c r="B666" s="2"/>
      <c r="C666" s="2"/>
      <c r="D666" s="2"/>
      <c r="E666" s="2"/>
      <c r="F666" s="2"/>
      <c r="G666" s="2"/>
      <c r="H666" s="2"/>
      <c r="I666" s="2"/>
      <c r="J666" s="2"/>
      <c r="K666" s="2"/>
      <c r="L666" s="2"/>
      <c r="M666" s="2"/>
      <c r="N666" s="2"/>
      <c r="O666" s="2"/>
      <c r="P666" s="2"/>
      <c r="Q666" s="2"/>
      <c r="R666" s="2"/>
      <c r="S666" s="2"/>
      <c r="T666" s="2"/>
    </row>
    <row r="667" spans="1:20" ht="12.75" customHeight="1" x14ac:dyDescent="0.2">
      <c r="A667" s="2"/>
      <c r="B667" s="2"/>
      <c r="C667" s="2"/>
      <c r="D667" s="2"/>
      <c r="E667" s="2"/>
      <c r="F667" s="2"/>
      <c r="G667" s="2"/>
      <c r="H667" s="2"/>
      <c r="I667" s="2"/>
      <c r="J667" s="2"/>
      <c r="K667" s="2"/>
      <c r="L667" s="2"/>
      <c r="M667" s="2"/>
      <c r="N667" s="2"/>
      <c r="O667" s="2"/>
      <c r="P667" s="2"/>
      <c r="Q667" s="2"/>
      <c r="R667" s="2"/>
      <c r="S667" s="2"/>
      <c r="T667" s="2"/>
    </row>
    <row r="668" spans="1:20" ht="12.75" customHeight="1" x14ac:dyDescent="0.2">
      <c r="A668" s="2"/>
      <c r="B668" s="2"/>
      <c r="C668" s="2"/>
      <c r="D668" s="2"/>
      <c r="E668" s="2"/>
      <c r="F668" s="2"/>
      <c r="G668" s="2"/>
      <c r="H668" s="2"/>
      <c r="I668" s="2"/>
      <c r="J668" s="2"/>
      <c r="K668" s="2"/>
      <c r="L668" s="2"/>
      <c r="M668" s="2"/>
      <c r="N668" s="2"/>
      <c r="O668" s="2"/>
      <c r="P668" s="2"/>
      <c r="Q668" s="2"/>
      <c r="R668" s="2"/>
      <c r="S668" s="2"/>
      <c r="T668" s="2"/>
    </row>
    <row r="669" spans="1:20" ht="12.75" customHeight="1" x14ac:dyDescent="0.2">
      <c r="A669" s="2"/>
      <c r="B669" s="2"/>
      <c r="C669" s="2"/>
      <c r="D669" s="2"/>
      <c r="E669" s="2"/>
      <c r="F669" s="2"/>
      <c r="G669" s="2"/>
      <c r="H669" s="2"/>
      <c r="I669" s="2"/>
      <c r="J669" s="2"/>
      <c r="K669" s="2"/>
      <c r="L669" s="2"/>
      <c r="M669" s="2"/>
      <c r="N669" s="2"/>
      <c r="O669" s="2"/>
      <c r="P669" s="2"/>
      <c r="Q669" s="2"/>
      <c r="R669" s="2"/>
      <c r="S669" s="2"/>
      <c r="T669" s="2"/>
    </row>
    <row r="670" spans="1:20" ht="12.75" customHeight="1" x14ac:dyDescent="0.2">
      <c r="A670" s="2"/>
      <c r="B670" s="2"/>
      <c r="C670" s="2"/>
      <c r="D670" s="2"/>
      <c r="E670" s="2"/>
      <c r="F670" s="2"/>
      <c r="G670" s="2"/>
      <c r="H670" s="2"/>
      <c r="I670" s="2"/>
      <c r="J670" s="2"/>
      <c r="K670" s="2"/>
      <c r="L670" s="2"/>
      <c r="M670" s="2"/>
      <c r="N670" s="2"/>
      <c r="O670" s="2"/>
      <c r="P670" s="2"/>
      <c r="Q670" s="2"/>
      <c r="R670" s="2"/>
      <c r="S670" s="2"/>
      <c r="T670" s="2"/>
    </row>
    <row r="671" spans="1:20" ht="12.75" customHeight="1" x14ac:dyDescent="0.2">
      <c r="A671" s="2"/>
      <c r="B671" s="2"/>
      <c r="C671" s="2"/>
      <c r="D671" s="2"/>
      <c r="E671" s="2"/>
      <c r="F671" s="2"/>
      <c r="G671" s="2"/>
      <c r="H671" s="2"/>
      <c r="I671" s="2"/>
      <c r="J671" s="2"/>
      <c r="K671" s="2"/>
      <c r="L671" s="2"/>
      <c r="M671" s="2"/>
      <c r="N671" s="2"/>
      <c r="O671" s="2"/>
      <c r="P671" s="2"/>
      <c r="Q671" s="2"/>
      <c r="R671" s="2"/>
      <c r="S671" s="2"/>
      <c r="T671" s="2"/>
    </row>
    <row r="672" spans="1:20" ht="12.75" customHeight="1" x14ac:dyDescent="0.2">
      <c r="A672" s="2"/>
      <c r="B672" s="2"/>
      <c r="C672" s="2"/>
      <c r="D672" s="2"/>
      <c r="E672" s="2"/>
      <c r="F672" s="2"/>
      <c r="G672" s="2"/>
      <c r="H672" s="2"/>
      <c r="I672" s="2"/>
      <c r="J672" s="2"/>
      <c r="K672" s="2"/>
      <c r="L672" s="2"/>
      <c r="M672" s="2"/>
      <c r="N672" s="2"/>
      <c r="O672" s="2"/>
      <c r="P672" s="2"/>
      <c r="Q672" s="2"/>
      <c r="R672" s="2"/>
      <c r="S672" s="2"/>
      <c r="T672" s="2"/>
    </row>
    <row r="673" spans="1:20" ht="12.75" customHeight="1" x14ac:dyDescent="0.2">
      <c r="A673" s="2"/>
      <c r="B673" s="2"/>
      <c r="C673" s="2"/>
      <c r="D673" s="2"/>
      <c r="E673" s="2"/>
      <c r="F673" s="2"/>
      <c r="G673" s="2"/>
      <c r="H673" s="2"/>
      <c r="I673" s="2"/>
      <c r="J673" s="2"/>
      <c r="K673" s="2"/>
      <c r="L673" s="2"/>
      <c r="M673" s="2"/>
      <c r="N673" s="2"/>
      <c r="O673" s="2"/>
      <c r="P673" s="2"/>
      <c r="Q673" s="2"/>
      <c r="R673" s="2"/>
      <c r="S673" s="2"/>
      <c r="T673" s="2"/>
    </row>
    <row r="674" spans="1:20" ht="12.75" customHeight="1" x14ac:dyDescent="0.2">
      <c r="A674" s="2"/>
      <c r="B674" s="2"/>
      <c r="C674" s="2"/>
      <c r="D674" s="2"/>
      <c r="E674" s="2"/>
      <c r="F674" s="2"/>
      <c r="G674" s="2"/>
      <c r="H674" s="2"/>
      <c r="I674" s="2"/>
      <c r="J674" s="2"/>
      <c r="K674" s="2"/>
      <c r="L674" s="2"/>
      <c r="M674" s="2"/>
      <c r="N674" s="2"/>
      <c r="O674" s="2"/>
      <c r="P674" s="2"/>
      <c r="Q674" s="2"/>
      <c r="R674" s="2"/>
      <c r="S674" s="2"/>
      <c r="T674" s="2"/>
    </row>
    <row r="675" spans="1:20" ht="12.75" customHeight="1" x14ac:dyDescent="0.2">
      <c r="A675" s="2"/>
      <c r="B675" s="2"/>
      <c r="C675" s="2"/>
      <c r="D675" s="2"/>
      <c r="E675" s="2"/>
      <c r="F675" s="2"/>
      <c r="G675" s="2"/>
      <c r="H675" s="2"/>
      <c r="I675" s="2"/>
      <c r="J675" s="2"/>
      <c r="K675" s="2"/>
      <c r="L675" s="2"/>
      <c r="M675" s="2"/>
      <c r="N675" s="2"/>
      <c r="O675" s="2"/>
      <c r="P675" s="2"/>
      <c r="Q675" s="2"/>
      <c r="R675" s="2"/>
      <c r="S675" s="2"/>
      <c r="T675" s="2"/>
    </row>
    <row r="676" spans="1:20" ht="12.75" customHeight="1" x14ac:dyDescent="0.2">
      <c r="A676" s="2"/>
      <c r="B676" s="2"/>
      <c r="C676" s="2"/>
      <c r="D676" s="2"/>
      <c r="E676" s="2"/>
      <c r="F676" s="2"/>
      <c r="G676" s="2"/>
      <c r="H676" s="2"/>
      <c r="I676" s="2"/>
      <c r="J676" s="2"/>
      <c r="K676" s="2"/>
      <c r="L676" s="2"/>
      <c r="M676" s="2"/>
      <c r="N676" s="2"/>
      <c r="O676" s="2"/>
      <c r="P676" s="2"/>
      <c r="Q676" s="2"/>
      <c r="R676" s="2"/>
      <c r="S676" s="2"/>
      <c r="T676" s="2"/>
    </row>
    <row r="677" spans="1:20" ht="12.75" customHeight="1" x14ac:dyDescent="0.2">
      <c r="A677" s="2"/>
      <c r="B677" s="2"/>
      <c r="C677" s="2"/>
      <c r="D677" s="2"/>
      <c r="E677" s="2"/>
      <c r="F677" s="2"/>
      <c r="G677" s="2"/>
      <c r="H677" s="2"/>
      <c r="I677" s="2"/>
      <c r="J677" s="2"/>
      <c r="K677" s="2"/>
      <c r="L677" s="2"/>
      <c r="M677" s="2"/>
      <c r="N677" s="2"/>
      <c r="O677" s="2"/>
      <c r="P677" s="2"/>
      <c r="Q677" s="2"/>
      <c r="R677" s="2"/>
      <c r="S677" s="2"/>
      <c r="T677" s="2"/>
    </row>
    <row r="678" spans="1:20" ht="12.75" customHeight="1" x14ac:dyDescent="0.2">
      <c r="A678" s="2"/>
      <c r="B678" s="2"/>
      <c r="C678" s="2"/>
      <c r="D678" s="2"/>
      <c r="E678" s="2"/>
      <c r="F678" s="2"/>
      <c r="G678" s="2"/>
      <c r="H678" s="2"/>
      <c r="I678" s="2"/>
      <c r="J678" s="2"/>
      <c r="K678" s="2"/>
      <c r="L678" s="2"/>
      <c r="M678" s="2"/>
      <c r="N678" s="2"/>
      <c r="O678" s="2"/>
      <c r="P678" s="2"/>
      <c r="Q678" s="2"/>
      <c r="R678" s="2"/>
      <c r="S678" s="2"/>
      <c r="T678" s="2"/>
    </row>
    <row r="679" spans="1:20" ht="12.75" customHeight="1" x14ac:dyDescent="0.2">
      <c r="A679" s="2"/>
      <c r="B679" s="2"/>
      <c r="C679" s="2"/>
      <c r="D679" s="2"/>
      <c r="E679" s="2"/>
      <c r="F679" s="2"/>
      <c r="G679" s="2"/>
      <c r="H679" s="2"/>
      <c r="I679" s="2"/>
      <c r="J679" s="2"/>
      <c r="K679" s="2"/>
      <c r="L679" s="2"/>
      <c r="M679" s="2"/>
      <c r="N679" s="2"/>
      <c r="O679" s="2"/>
      <c r="P679" s="2"/>
      <c r="Q679" s="2"/>
      <c r="R679" s="2"/>
      <c r="S679" s="2"/>
      <c r="T679" s="2"/>
    </row>
    <row r="680" spans="1:20" ht="12.75" customHeight="1" x14ac:dyDescent="0.2">
      <c r="A680" s="2"/>
      <c r="B680" s="2"/>
      <c r="C680" s="2"/>
      <c r="D680" s="2"/>
      <c r="E680" s="2"/>
      <c r="F680" s="2"/>
      <c r="G680" s="2"/>
      <c r="H680" s="2"/>
      <c r="I680" s="2"/>
      <c r="J680" s="2"/>
      <c r="K680" s="2"/>
      <c r="L680" s="2"/>
      <c r="M680" s="2"/>
      <c r="N680" s="2"/>
      <c r="O680" s="2"/>
      <c r="P680" s="2"/>
      <c r="Q680" s="2"/>
      <c r="R680" s="2"/>
      <c r="S680" s="2"/>
      <c r="T680" s="2"/>
    </row>
    <row r="681" spans="1:20" ht="12.75" customHeight="1" x14ac:dyDescent="0.2">
      <c r="A681" s="2"/>
      <c r="B681" s="2"/>
      <c r="C681" s="2"/>
      <c r="D681" s="2"/>
      <c r="E681" s="2"/>
      <c r="F681" s="2"/>
      <c r="G681" s="2"/>
      <c r="H681" s="2"/>
      <c r="I681" s="2"/>
      <c r="J681" s="2"/>
      <c r="K681" s="2"/>
      <c r="L681" s="2"/>
      <c r="M681" s="2"/>
      <c r="N681" s="2"/>
      <c r="O681" s="2"/>
      <c r="P681" s="2"/>
      <c r="Q681" s="2"/>
      <c r="R681" s="2"/>
      <c r="S681" s="2"/>
      <c r="T681" s="2"/>
    </row>
    <row r="682" spans="1:20" ht="12.75" customHeight="1" x14ac:dyDescent="0.2">
      <c r="A682" s="2"/>
      <c r="B682" s="2"/>
      <c r="C682" s="2"/>
      <c r="D682" s="2"/>
      <c r="E682" s="2"/>
      <c r="F682" s="2"/>
      <c r="G682" s="2"/>
      <c r="H682" s="2"/>
      <c r="I682" s="2"/>
      <c r="J682" s="2"/>
      <c r="K682" s="2"/>
      <c r="L682" s="2"/>
      <c r="M682" s="2"/>
      <c r="N682" s="2"/>
      <c r="O682" s="2"/>
      <c r="P682" s="2"/>
      <c r="Q682" s="2"/>
      <c r="R682" s="2"/>
      <c r="S682" s="2"/>
      <c r="T682" s="2"/>
    </row>
    <row r="683" spans="1:20" ht="12.75" customHeight="1" x14ac:dyDescent="0.2">
      <c r="A683" s="2"/>
      <c r="B683" s="2"/>
      <c r="C683" s="2"/>
      <c r="D683" s="2"/>
      <c r="E683" s="2"/>
      <c r="F683" s="2"/>
      <c r="G683" s="2"/>
      <c r="H683" s="2"/>
      <c r="I683" s="2"/>
      <c r="J683" s="2"/>
      <c r="K683" s="2"/>
      <c r="L683" s="2"/>
      <c r="M683" s="2"/>
      <c r="N683" s="2"/>
      <c r="O683" s="2"/>
      <c r="P683" s="2"/>
      <c r="Q683" s="2"/>
      <c r="R683" s="2"/>
      <c r="S683" s="2"/>
      <c r="T683" s="2"/>
    </row>
    <row r="684" spans="1:20" ht="12.75" customHeight="1" x14ac:dyDescent="0.2">
      <c r="A684" s="2"/>
      <c r="B684" s="2"/>
      <c r="C684" s="2"/>
      <c r="D684" s="2"/>
      <c r="E684" s="2"/>
      <c r="F684" s="2"/>
      <c r="G684" s="2"/>
      <c r="H684" s="2"/>
      <c r="I684" s="2"/>
      <c r="J684" s="2"/>
      <c r="K684" s="2"/>
      <c r="L684" s="2"/>
      <c r="M684" s="2"/>
      <c r="N684" s="2"/>
      <c r="O684" s="2"/>
      <c r="P684" s="2"/>
      <c r="Q684" s="2"/>
      <c r="R684" s="2"/>
      <c r="S684" s="2"/>
      <c r="T684" s="2"/>
    </row>
    <row r="685" spans="1:20" ht="12.75" customHeight="1" x14ac:dyDescent="0.2">
      <c r="A685" s="2"/>
      <c r="B685" s="2"/>
      <c r="C685" s="2"/>
      <c r="D685" s="2"/>
      <c r="E685" s="2"/>
      <c r="F685" s="2"/>
      <c r="G685" s="2"/>
      <c r="H685" s="2"/>
      <c r="I685" s="2"/>
      <c r="J685" s="2"/>
      <c r="K685" s="2"/>
      <c r="L685" s="2"/>
      <c r="M685" s="2"/>
      <c r="N685" s="2"/>
      <c r="O685" s="2"/>
      <c r="P685" s="2"/>
      <c r="Q685" s="2"/>
      <c r="R685" s="2"/>
      <c r="S685" s="2"/>
      <c r="T685" s="2"/>
    </row>
    <row r="686" spans="1:20" ht="12.75" customHeight="1" x14ac:dyDescent="0.2">
      <c r="A686" s="2"/>
      <c r="B686" s="2"/>
      <c r="C686" s="2"/>
      <c r="D686" s="2"/>
      <c r="E686" s="2"/>
      <c r="F686" s="2"/>
      <c r="G686" s="2"/>
      <c r="H686" s="2"/>
      <c r="I686" s="2"/>
      <c r="J686" s="2"/>
      <c r="K686" s="2"/>
      <c r="L686" s="2"/>
      <c r="M686" s="2"/>
      <c r="N686" s="2"/>
      <c r="O686" s="2"/>
      <c r="P686" s="2"/>
      <c r="Q686" s="2"/>
      <c r="R686" s="2"/>
      <c r="S686" s="2"/>
      <c r="T686" s="2"/>
    </row>
    <row r="687" spans="1:20" ht="12.75" customHeight="1" x14ac:dyDescent="0.2">
      <c r="A687" s="2"/>
      <c r="B687" s="2"/>
      <c r="C687" s="2"/>
      <c r="D687" s="2"/>
      <c r="E687" s="2"/>
      <c r="F687" s="2"/>
      <c r="G687" s="2"/>
      <c r="H687" s="2"/>
      <c r="I687" s="2"/>
      <c r="J687" s="2"/>
      <c r="K687" s="2"/>
      <c r="L687" s="2"/>
      <c r="M687" s="2"/>
      <c r="N687" s="2"/>
      <c r="O687" s="2"/>
      <c r="P687" s="2"/>
      <c r="Q687" s="2"/>
      <c r="R687" s="2"/>
      <c r="S687" s="2"/>
      <c r="T687" s="2"/>
    </row>
    <row r="688" spans="1:20" ht="12.75" customHeight="1" x14ac:dyDescent="0.2">
      <c r="A688" s="2"/>
      <c r="B688" s="2"/>
      <c r="C688" s="2"/>
      <c r="D688" s="2"/>
      <c r="E688" s="2"/>
      <c r="F688" s="2"/>
      <c r="G688" s="2"/>
      <c r="H688" s="2"/>
      <c r="I688" s="2"/>
      <c r="J688" s="2"/>
      <c r="K688" s="2"/>
      <c r="L688" s="2"/>
      <c r="M688" s="2"/>
      <c r="N688" s="2"/>
      <c r="O688" s="2"/>
      <c r="P688" s="2"/>
      <c r="Q688" s="2"/>
      <c r="R688" s="2"/>
      <c r="S688" s="2"/>
      <c r="T688" s="2"/>
    </row>
    <row r="689" spans="1:20" ht="12.75" customHeight="1" x14ac:dyDescent="0.2">
      <c r="A689" s="2"/>
      <c r="B689" s="2"/>
      <c r="C689" s="2"/>
      <c r="D689" s="2"/>
      <c r="E689" s="2"/>
      <c r="F689" s="2"/>
      <c r="G689" s="2"/>
      <c r="H689" s="2"/>
      <c r="I689" s="2"/>
      <c r="J689" s="2"/>
      <c r="K689" s="2"/>
      <c r="L689" s="2"/>
      <c r="M689" s="2"/>
      <c r="N689" s="2"/>
      <c r="O689" s="2"/>
      <c r="P689" s="2"/>
      <c r="Q689" s="2"/>
      <c r="R689" s="2"/>
      <c r="S689" s="2"/>
      <c r="T689" s="2"/>
    </row>
    <row r="690" spans="1:20" ht="12.75" customHeight="1" x14ac:dyDescent="0.2">
      <c r="A690" s="2"/>
      <c r="B690" s="2"/>
      <c r="C690" s="2"/>
      <c r="D690" s="2"/>
      <c r="E690" s="2"/>
      <c r="F690" s="2"/>
      <c r="G690" s="2"/>
      <c r="H690" s="2"/>
      <c r="I690" s="2"/>
      <c r="J690" s="2"/>
      <c r="K690" s="2"/>
      <c r="L690" s="2"/>
      <c r="M690" s="2"/>
      <c r="N690" s="2"/>
      <c r="O690" s="2"/>
      <c r="P690" s="2"/>
      <c r="Q690" s="2"/>
      <c r="R690" s="2"/>
      <c r="S690" s="2"/>
      <c r="T690" s="2"/>
    </row>
    <row r="691" spans="1:20" ht="12.75" customHeight="1" x14ac:dyDescent="0.2">
      <c r="A691" s="2"/>
      <c r="B691" s="2"/>
      <c r="C691" s="2"/>
      <c r="D691" s="2"/>
      <c r="E691" s="2"/>
      <c r="F691" s="2"/>
      <c r="G691" s="2"/>
      <c r="H691" s="2"/>
      <c r="I691" s="2"/>
      <c r="J691" s="2"/>
      <c r="K691" s="2"/>
      <c r="L691" s="2"/>
      <c r="M691" s="2"/>
      <c r="N691" s="2"/>
      <c r="O691" s="2"/>
      <c r="P691" s="2"/>
      <c r="Q691" s="2"/>
      <c r="R691" s="2"/>
      <c r="S691" s="2"/>
      <c r="T691" s="2"/>
    </row>
    <row r="692" spans="1:20" ht="12.75" customHeight="1" x14ac:dyDescent="0.2">
      <c r="A692" s="2"/>
      <c r="B692" s="2"/>
      <c r="C692" s="2"/>
      <c r="D692" s="2"/>
      <c r="E692" s="2"/>
      <c r="F692" s="2"/>
      <c r="G692" s="2"/>
      <c r="H692" s="2"/>
      <c r="I692" s="2"/>
      <c r="J692" s="2"/>
      <c r="K692" s="2"/>
      <c r="L692" s="2"/>
      <c r="M692" s="2"/>
      <c r="N692" s="2"/>
      <c r="O692" s="2"/>
      <c r="P692" s="2"/>
      <c r="Q692" s="2"/>
      <c r="R692" s="2"/>
      <c r="S692" s="2"/>
      <c r="T692" s="2"/>
    </row>
    <row r="693" spans="1:20" ht="12.75" customHeight="1" x14ac:dyDescent="0.2">
      <c r="A693" s="2"/>
      <c r="B693" s="2"/>
      <c r="C693" s="2"/>
      <c r="D693" s="2"/>
      <c r="E693" s="2"/>
      <c r="F693" s="2"/>
      <c r="G693" s="2"/>
      <c r="H693" s="2"/>
      <c r="I693" s="2"/>
      <c r="J693" s="2"/>
      <c r="K693" s="2"/>
      <c r="L693" s="2"/>
      <c r="M693" s="2"/>
      <c r="N693" s="2"/>
      <c r="O693" s="2"/>
      <c r="P693" s="2"/>
      <c r="Q693" s="2"/>
      <c r="R693" s="2"/>
      <c r="S693" s="2"/>
      <c r="T693" s="2"/>
    </row>
    <row r="694" spans="1:20" ht="12.75" customHeight="1" x14ac:dyDescent="0.2">
      <c r="A694" s="2"/>
      <c r="B694" s="2"/>
      <c r="C694" s="2"/>
      <c r="D694" s="2"/>
      <c r="E694" s="2"/>
      <c r="F694" s="2"/>
      <c r="G694" s="2"/>
      <c r="H694" s="2"/>
      <c r="I694" s="2"/>
      <c r="J694" s="2"/>
      <c r="K694" s="2"/>
      <c r="L694" s="2"/>
      <c r="M694" s="2"/>
      <c r="N694" s="2"/>
      <c r="O694" s="2"/>
      <c r="P694" s="2"/>
      <c r="Q694" s="2"/>
      <c r="R694" s="2"/>
      <c r="S694" s="2"/>
      <c r="T694" s="2"/>
    </row>
    <row r="695" spans="1:20" ht="12.75" customHeight="1" x14ac:dyDescent="0.2">
      <c r="A695" s="2"/>
      <c r="B695" s="2"/>
      <c r="C695" s="2"/>
      <c r="D695" s="2"/>
      <c r="E695" s="2"/>
      <c r="F695" s="2"/>
      <c r="G695" s="2"/>
      <c r="H695" s="2"/>
      <c r="I695" s="2"/>
      <c r="J695" s="2"/>
      <c r="K695" s="2"/>
      <c r="L695" s="2"/>
      <c r="M695" s="2"/>
      <c r="N695" s="2"/>
      <c r="O695" s="2"/>
      <c r="P695" s="2"/>
      <c r="Q695" s="2"/>
      <c r="R695" s="2"/>
      <c r="S695" s="2"/>
      <c r="T695" s="2"/>
    </row>
    <row r="696" spans="1:20" ht="12.75" customHeight="1" x14ac:dyDescent="0.2">
      <c r="A696" s="2"/>
      <c r="B696" s="2"/>
      <c r="C696" s="2"/>
      <c r="D696" s="2"/>
      <c r="E696" s="2"/>
      <c r="F696" s="2"/>
      <c r="G696" s="2"/>
      <c r="H696" s="2"/>
      <c r="I696" s="2"/>
      <c r="J696" s="2"/>
      <c r="K696" s="2"/>
      <c r="L696" s="2"/>
      <c r="M696" s="2"/>
      <c r="N696" s="2"/>
      <c r="O696" s="2"/>
      <c r="P696" s="2"/>
      <c r="Q696" s="2"/>
      <c r="R696" s="2"/>
      <c r="S696" s="2"/>
      <c r="T696" s="2"/>
    </row>
    <row r="697" spans="1:20" ht="12.75" customHeight="1" x14ac:dyDescent="0.2">
      <c r="A697" s="2"/>
      <c r="B697" s="2"/>
      <c r="C697" s="2"/>
      <c r="D697" s="2"/>
      <c r="E697" s="2"/>
      <c r="F697" s="2"/>
      <c r="G697" s="2"/>
      <c r="H697" s="2"/>
      <c r="I697" s="2"/>
      <c r="J697" s="2"/>
      <c r="K697" s="2"/>
      <c r="L697" s="2"/>
      <c r="M697" s="2"/>
      <c r="N697" s="2"/>
      <c r="O697" s="2"/>
      <c r="P697" s="2"/>
      <c r="Q697" s="2"/>
      <c r="R697" s="2"/>
      <c r="S697" s="2"/>
      <c r="T697" s="2"/>
    </row>
    <row r="698" spans="1:20" ht="12.75" customHeight="1" x14ac:dyDescent="0.2">
      <c r="A698" s="2"/>
      <c r="B698" s="2"/>
      <c r="C698" s="2"/>
      <c r="D698" s="2"/>
      <c r="E698" s="2"/>
      <c r="F698" s="2"/>
      <c r="G698" s="2"/>
      <c r="H698" s="2"/>
      <c r="I698" s="2"/>
      <c r="J698" s="2"/>
      <c r="K698" s="2"/>
      <c r="L698" s="2"/>
      <c r="M698" s="2"/>
      <c r="N698" s="2"/>
      <c r="O698" s="2"/>
      <c r="P698" s="2"/>
      <c r="Q698" s="2"/>
      <c r="R698" s="2"/>
      <c r="S698" s="2"/>
      <c r="T698" s="2"/>
    </row>
    <row r="699" spans="1:20" ht="12.75" customHeight="1" x14ac:dyDescent="0.2">
      <c r="A699" s="2"/>
      <c r="B699" s="2"/>
      <c r="C699" s="2"/>
      <c r="D699" s="2"/>
      <c r="E699" s="2"/>
      <c r="F699" s="2"/>
      <c r="G699" s="2"/>
      <c r="H699" s="2"/>
      <c r="I699" s="2"/>
      <c r="J699" s="2"/>
      <c r="K699" s="2"/>
      <c r="L699" s="2"/>
      <c r="M699" s="2"/>
      <c r="N699" s="2"/>
      <c r="O699" s="2"/>
      <c r="P699" s="2"/>
      <c r="Q699" s="2"/>
      <c r="R699" s="2"/>
      <c r="S699" s="2"/>
      <c r="T699" s="2"/>
    </row>
    <row r="700" spans="1:20" ht="12.75" customHeight="1" x14ac:dyDescent="0.2">
      <c r="A700" s="2"/>
      <c r="B700" s="2"/>
      <c r="C700" s="2"/>
      <c r="D700" s="2"/>
      <c r="E700" s="2"/>
      <c r="F700" s="2"/>
      <c r="G700" s="2"/>
      <c r="H700" s="2"/>
      <c r="I700" s="2"/>
      <c r="J700" s="2"/>
      <c r="K700" s="2"/>
      <c r="L700" s="2"/>
      <c r="M700" s="2"/>
      <c r="N700" s="2"/>
      <c r="O700" s="2"/>
      <c r="P700" s="2"/>
      <c r="Q700" s="2"/>
      <c r="R700" s="2"/>
      <c r="S700" s="2"/>
      <c r="T700" s="2"/>
    </row>
    <row r="701" spans="1:20" ht="12.75" customHeight="1" x14ac:dyDescent="0.2">
      <c r="A701" s="2"/>
      <c r="B701" s="2"/>
      <c r="C701" s="2"/>
      <c r="D701" s="2"/>
      <c r="E701" s="2"/>
      <c r="F701" s="2"/>
      <c r="G701" s="2"/>
      <c r="H701" s="2"/>
      <c r="I701" s="2"/>
      <c r="J701" s="2"/>
      <c r="K701" s="2"/>
      <c r="L701" s="2"/>
      <c r="M701" s="2"/>
      <c r="N701" s="2"/>
      <c r="O701" s="2"/>
      <c r="P701" s="2"/>
      <c r="Q701" s="2"/>
      <c r="R701" s="2"/>
      <c r="S701" s="2"/>
      <c r="T701" s="2"/>
    </row>
    <row r="702" spans="1:20" ht="12.75" customHeight="1" x14ac:dyDescent="0.2">
      <c r="A702" s="2"/>
      <c r="B702" s="2"/>
      <c r="C702" s="2"/>
      <c r="D702" s="2"/>
      <c r="E702" s="2"/>
      <c r="F702" s="2"/>
      <c r="G702" s="2"/>
      <c r="H702" s="2"/>
      <c r="I702" s="2"/>
      <c r="J702" s="2"/>
      <c r="K702" s="2"/>
      <c r="L702" s="2"/>
      <c r="M702" s="2"/>
      <c r="N702" s="2"/>
      <c r="O702" s="2"/>
      <c r="P702" s="2"/>
      <c r="Q702" s="2"/>
      <c r="R702" s="2"/>
      <c r="S702" s="2"/>
      <c r="T702" s="2"/>
    </row>
    <row r="703" spans="1:20" ht="12.75" customHeight="1" x14ac:dyDescent="0.2">
      <c r="A703" s="2"/>
      <c r="B703" s="2"/>
      <c r="C703" s="2"/>
      <c r="D703" s="2"/>
      <c r="E703" s="2"/>
      <c r="F703" s="2"/>
      <c r="G703" s="2"/>
      <c r="H703" s="2"/>
      <c r="I703" s="2"/>
      <c r="J703" s="2"/>
      <c r="K703" s="2"/>
      <c r="L703" s="2"/>
      <c r="M703" s="2"/>
      <c r="N703" s="2"/>
      <c r="O703" s="2"/>
      <c r="P703" s="2"/>
      <c r="Q703" s="2"/>
      <c r="R703" s="2"/>
      <c r="S703" s="2"/>
      <c r="T703" s="2"/>
    </row>
    <row r="704" spans="1:20" ht="12.75" customHeight="1" x14ac:dyDescent="0.2">
      <c r="A704" s="2"/>
      <c r="B704" s="2"/>
      <c r="C704" s="2"/>
      <c r="D704" s="2"/>
      <c r="E704" s="2"/>
      <c r="F704" s="2"/>
      <c r="G704" s="2"/>
      <c r="H704" s="2"/>
      <c r="I704" s="2"/>
      <c r="J704" s="2"/>
      <c r="K704" s="2"/>
      <c r="L704" s="2"/>
      <c r="M704" s="2"/>
      <c r="N704" s="2"/>
      <c r="O704" s="2"/>
      <c r="P704" s="2"/>
      <c r="Q704" s="2"/>
      <c r="R704" s="2"/>
      <c r="S704" s="2"/>
      <c r="T704" s="2"/>
    </row>
    <row r="705" spans="1:20" ht="12.75" customHeight="1" x14ac:dyDescent="0.2">
      <c r="A705" s="2"/>
      <c r="B705" s="2"/>
      <c r="C705" s="2"/>
      <c r="D705" s="2"/>
      <c r="E705" s="2"/>
      <c r="F705" s="2"/>
      <c r="G705" s="2"/>
      <c r="H705" s="2"/>
      <c r="I705" s="2"/>
      <c r="J705" s="2"/>
      <c r="K705" s="2"/>
      <c r="L705" s="2"/>
      <c r="M705" s="2"/>
      <c r="N705" s="2"/>
      <c r="O705" s="2"/>
      <c r="P705" s="2"/>
      <c r="Q705" s="2"/>
      <c r="R705" s="2"/>
      <c r="S705" s="2"/>
      <c r="T705" s="2"/>
    </row>
    <row r="706" spans="1:20" ht="12.75" customHeight="1" x14ac:dyDescent="0.2">
      <c r="A706" s="2"/>
      <c r="B706" s="2"/>
      <c r="C706" s="2"/>
      <c r="D706" s="2"/>
      <c r="E706" s="2"/>
      <c r="F706" s="2"/>
      <c r="G706" s="2"/>
      <c r="H706" s="2"/>
      <c r="I706" s="2"/>
      <c r="J706" s="2"/>
      <c r="K706" s="2"/>
      <c r="L706" s="2"/>
      <c r="M706" s="2"/>
      <c r="N706" s="2"/>
      <c r="O706" s="2"/>
      <c r="P706" s="2"/>
      <c r="Q706" s="2"/>
      <c r="R706" s="2"/>
      <c r="S706" s="2"/>
      <c r="T706" s="2"/>
    </row>
    <row r="707" spans="1:20" ht="12.75" customHeight="1" x14ac:dyDescent="0.2">
      <c r="A707" s="2"/>
      <c r="B707" s="2"/>
      <c r="C707" s="2"/>
      <c r="D707" s="2"/>
      <c r="E707" s="2"/>
      <c r="F707" s="2"/>
      <c r="G707" s="2"/>
      <c r="H707" s="2"/>
      <c r="I707" s="2"/>
      <c r="J707" s="2"/>
      <c r="K707" s="2"/>
      <c r="L707" s="2"/>
      <c r="M707" s="2"/>
      <c r="N707" s="2"/>
      <c r="O707" s="2"/>
      <c r="P707" s="2"/>
      <c r="Q707" s="2"/>
      <c r="R707" s="2"/>
      <c r="S707" s="2"/>
      <c r="T707" s="2"/>
    </row>
    <row r="708" spans="1:20" ht="12.75" customHeight="1" x14ac:dyDescent="0.2">
      <c r="A708" s="2"/>
      <c r="B708" s="2"/>
      <c r="C708" s="2"/>
      <c r="D708" s="2"/>
      <c r="E708" s="2"/>
      <c r="F708" s="2"/>
      <c r="G708" s="2"/>
      <c r="H708" s="2"/>
      <c r="I708" s="2"/>
      <c r="J708" s="2"/>
      <c r="K708" s="2"/>
      <c r="L708" s="2"/>
      <c r="M708" s="2"/>
      <c r="N708" s="2"/>
      <c r="O708" s="2"/>
      <c r="P708" s="2"/>
      <c r="Q708" s="2"/>
      <c r="R708" s="2"/>
      <c r="S708" s="2"/>
      <c r="T708" s="2"/>
    </row>
    <row r="709" spans="1:20" ht="12.75" customHeight="1" x14ac:dyDescent="0.2">
      <c r="A709" s="2"/>
      <c r="B709" s="2"/>
      <c r="C709" s="2"/>
      <c r="D709" s="2"/>
      <c r="E709" s="2"/>
      <c r="F709" s="2"/>
      <c r="G709" s="2"/>
      <c r="H709" s="2"/>
      <c r="I709" s="2"/>
      <c r="J709" s="2"/>
      <c r="K709" s="2"/>
      <c r="L709" s="2"/>
      <c r="M709" s="2"/>
      <c r="N709" s="2"/>
      <c r="O709" s="2"/>
      <c r="P709" s="2"/>
      <c r="Q709" s="2"/>
      <c r="R709" s="2"/>
      <c r="S709" s="2"/>
      <c r="T709" s="2"/>
    </row>
    <row r="710" spans="1:20" ht="12.75" customHeight="1" x14ac:dyDescent="0.2">
      <c r="A710" s="2"/>
      <c r="B710" s="2"/>
      <c r="C710" s="2"/>
      <c r="D710" s="2"/>
      <c r="E710" s="2"/>
      <c r="F710" s="2"/>
      <c r="G710" s="2"/>
      <c r="H710" s="2"/>
      <c r="I710" s="2"/>
      <c r="J710" s="2"/>
      <c r="K710" s="2"/>
      <c r="L710" s="2"/>
      <c r="M710" s="2"/>
      <c r="N710" s="2"/>
      <c r="O710" s="2"/>
      <c r="P710" s="2"/>
      <c r="Q710" s="2"/>
      <c r="R710" s="2"/>
      <c r="S710" s="2"/>
      <c r="T710" s="2"/>
    </row>
    <row r="711" spans="1:20" ht="12.75" customHeight="1" x14ac:dyDescent="0.2">
      <c r="A711" s="2"/>
      <c r="B711" s="2"/>
      <c r="C711" s="2"/>
      <c r="D711" s="2"/>
      <c r="E711" s="2"/>
      <c r="F711" s="2"/>
      <c r="G711" s="2"/>
      <c r="H711" s="2"/>
      <c r="I711" s="2"/>
      <c r="J711" s="2"/>
      <c r="K711" s="2"/>
      <c r="L711" s="2"/>
      <c r="M711" s="2"/>
      <c r="N711" s="2"/>
      <c r="O711" s="2"/>
      <c r="P711" s="2"/>
      <c r="Q711" s="2"/>
      <c r="R711" s="2"/>
      <c r="S711" s="2"/>
      <c r="T711" s="2"/>
    </row>
    <row r="712" spans="1:20" ht="12.75" customHeight="1" x14ac:dyDescent="0.2">
      <c r="A712" s="2"/>
      <c r="B712" s="2"/>
      <c r="C712" s="2"/>
      <c r="D712" s="2"/>
      <c r="E712" s="2"/>
      <c r="F712" s="2"/>
      <c r="G712" s="2"/>
      <c r="H712" s="2"/>
      <c r="I712" s="2"/>
      <c r="J712" s="2"/>
      <c r="K712" s="2"/>
      <c r="L712" s="2"/>
      <c r="M712" s="2"/>
      <c r="N712" s="2"/>
      <c r="O712" s="2"/>
      <c r="P712" s="2"/>
      <c r="Q712" s="2"/>
      <c r="R712" s="2"/>
      <c r="S712" s="2"/>
      <c r="T712" s="2"/>
    </row>
    <row r="713" spans="1:20" ht="12.75" customHeight="1" x14ac:dyDescent="0.2">
      <c r="A713" s="2"/>
      <c r="B713" s="2"/>
      <c r="C713" s="2"/>
      <c r="D713" s="2"/>
      <c r="E713" s="2"/>
      <c r="F713" s="2"/>
      <c r="G713" s="2"/>
      <c r="H713" s="2"/>
      <c r="I713" s="2"/>
      <c r="J713" s="2"/>
      <c r="K713" s="2"/>
      <c r="L713" s="2"/>
      <c r="M713" s="2"/>
      <c r="N713" s="2"/>
      <c r="O713" s="2"/>
      <c r="P713" s="2"/>
      <c r="Q713" s="2"/>
      <c r="R713" s="2"/>
      <c r="S713" s="2"/>
      <c r="T713" s="2"/>
    </row>
    <row r="714" spans="1:20" ht="12.75" customHeight="1" x14ac:dyDescent="0.2">
      <c r="A714" s="2"/>
      <c r="B714" s="2"/>
      <c r="C714" s="2"/>
      <c r="D714" s="2"/>
      <c r="E714" s="2"/>
      <c r="F714" s="2"/>
      <c r="G714" s="2"/>
      <c r="H714" s="2"/>
      <c r="I714" s="2"/>
      <c r="J714" s="2"/>
      <c r="K714" s="2"/>
      <c r="L714" s="2"/>
      <c r="M714" s="2"/>
      <c r="N714" s="2"/>
      <c r="O714" s="2"/>
      <c r="P714" s="2"/>
      <c r="Q714" s="2"/>
      <c r="R714" s="2"/>
      <c r="S714" s="2"/>
      <c r="T714" s="2"/>
    </row>
    <row r="715" spans="1:20" ht="12.75" customHeight="1" x14ac:dyDescent="0.2">
      <c r="A715" s="2"/>
      <c r="B715" s="2"/>
      <c r="C715" s="2"/>
      <c r="D715" s="2"/>
      <c r="E715" s="2"/>
      <c r="F715" s="2"/>
      <c r="G715" s="2"/>
      <c r="H715" s="2"/>
      <c r="I715" s="2"/>
      <c r="J715" s="2"/>
      <c r="K715" s="2"/>
      <c r="L715" s="2"/>
      <c r="M715" s="2"/>
      <c r="N715" s="2"/>
      <c r="O715" s="2"/>
      <c r="P715" s="2"/>
      <c r="Q715" s="2"/>
      <c r="R715" s="2"/>
      <c r="S715" s="2"/>
      <c r="T715" s="2"/>
    </row>
    <row r="716" spans="1:20" ht="12.75" customHeight="1" x14ac:dyDescent="0.2">
      <c r="A716" s="2"/>
      <c r="B716" s="2"/>
      <c r="C716" s="2"/>
      <c r="D716" s="2"/>
      <c r="E716" s="2"/>
      <c r="F716" s="2"/>
      <c r="G716" s="2"/>
      <c r="H716" s="2"/>
      <c r="I716" s="2"/>
      <c r="J716" s="2"/>
      <c r="K716" s="2"/>
      <c r="L716" s="2"/>
      <c r="M716" s="2"/>
      <c r="N716" s="2"/>
      <c r="O716" s="2"/>
      <c r="P716" s="2"/>
      <c r="Q716" s="2"/>
      <c r="R716" s="2"/>
      <c r="S716" s="2"/>
      <c r="T716" s="2"/>
    </row>
    <row r="717" spans="1:20" ht="12.75" customHeight="1" x14ac:dyDescent="0.2">
      <c r="A717" s="2"/>
      <c r="B717" s="2"/>
      <c r="C717" s="2"/>
      <c r="D717" s="2"/>
      <c r="E717" s="2"/>
      <c r="F717" s="2"/>
      <c r="G717" s="2"/>
      <c r="H717" s="2"/>
      <c r="I717" s="2"/>
      <c r="J717" s="2"/>
      <c r="K717" s="2"/>
      <c r="L717" s="2"/>
      <c r="M717" s="2"/>
      <c r="N717" s="2"/>
      <c r="O717" s="2"/>
      <c r="P717" s="2"/>
      <c r="Q717" s="2"/>
      <c r="R717" s="2"/>
      <c r="S717" s="2"/>
      <c r="T717" s="2"/>
    </row>
    <row r="718" spans="1:20" ht="12.75" customHeight="1" x14ac:dyDescent="0.2">
      <c r="A718" s="2"/>
      <c r="B718" s="2"/>
      <c r="C718" s="2"/>
      <c r="D718" s="2"/>
      <c r="E718" s="2"/>
      <c r="F718" s="2"/>
      <c r="G718" s="2"/>
      <c r="H718" s="2"/>
      <c r="I718" s="2"/>
      <c r="J718" s="2"/>
      <c r="K718" s="2"/>
      <c r="L718" s="2"/>
      <c r="M718" s="2"/>
      <c r="N718" s="2"/>
      <c r="O718" s="2"/>
      <c r="P718" s="2"/>
      <c r="Q718" s="2"/>
      <c r="R718" s="2"/>
      <c r="S718" s="2"/>
      <c r="T718" s="2"/>
    </row>
    <row r="719" spans="1:20" ht="12.75" customHeight="1" x14ac:dyDescent="0.2">
      <c r="A719" s="2"/>
      <c r="B719" s="2"/>
      <c r="C719" s="2"/>
      <c r="D719" s="2"/>
      <c r="E719" s="2"/>
      <c r="F719" s="2"/>
      <c r="G719" s="2"/>
      <c r="H719" s="2"/>
      <c r="I719" s="2"/>
      <c r="J719" s="2"/>
      <c r="K719" s="2"/>
      <c r="L719" s="2"/>
      <c r="M719" s="2"/>
      <c r="N719" s="2"/>
      <c r="O719" s="2"/>
      <c r="P719" s="2"/>
      <c r="Q719" s="2"/>
      <c r="R719" s="2"/>
      <c r="S719" s="2"/>
      <c r="T719" s="2"/>
    </row>
    <row r="720" spans="1:20" ht="12.75" customHeight="1" x14ac:dyDescent="0.2">
      <c r="A720" s="2"/>
      <c r="B720" s="2"/>
      <c r="C720" s="2"/>
      <c r="D720" s="2"/>
      <c r="E720" s="2"/>
      <c r="F720" s="2"/>
      <c r="G720" s="2"/>
      <c r="H720" s="2"/>
      <c r="I720" s="2"/>
      <c r="J720" s="2"/>
      <c r="K720" s="2"/>
      <c r="L720" s="2"/>
      <c r="M720" s="2"/>
      <c r="N720" s="2"/>
      <c r="O720" s="2"/>
      <c r="P720" s="2"/>
      <c r="Q720" s="2"/>
      <c r="R720" s="2"/>
      <c r="S720" s="2"/>
      <c r="T720" s="2"/>
    </row>
    <row r="721" spans="1:20" ht="12.75" customHeight="1" x14ac:dyDescent="0.2">
      <c r="A721" s="2"/>
      <c r="B721" s="2"/>
      <c r="C721" s="2"/>
      <c r="D721" s="2"/>
      <c r="E721" s="2"/>
      <c r="F721" s="2"/>
      <c r="G721" s="2"/>
      <c r="H721" s="2"/>
      <c r="I721" s="2"/>
      <c r="J721" s="2"/>
      <c r="K721" s="2"/>
      <c r="L721" s="2"/>
      <c r="M721" s="2"/>
      <c r="N721" s="2"/>
      <c r="O721" s="2"/>
      <c r="P721" s="2"/>
      <c r="Q721" s="2"/>
      <c r="R721" s="2"/>
      <c r="S721" s="2"/>
      <c r="T721" s="2"/>
    </row>
    <row r="722" spans="1:20" ht="12.75" customHeight="1" x14ac:dyDescent="0.2">
      <c r="A722" s="2"/>
      <c r="B722" s="2"/>
      <c r="C722" s="2"/>
      <c r="D722" s="2"/>
      <c r="E722" s="2"/>
      <c r="F722" s="2"/>
      <c r="G722" s="2"/>
      <c r="H722" s="2"/>
      <c r="I722" s="2"/>
      <c r="J722" s="2"/>
      <c r="K722" s="2"/>
      <c r="L722" s="2"/>
      <c r="M722" s="2"/>
      <c r="N722" s="2"/>
      <c r="O722" s="2"/>
      <c r="P722" s="2"/>
      <c r="Q722" s="2"/>
      <c r="R722" s="2"/>
      <c r="S722" s="2"/>
      <c r="T722" s="2"/>
    </row>
    <row r="723" spans="1:20" ht="12.75" customHeight="1" x14ac:dyDescent="0.2">
      <c r="A723" s="2"/>
      <c r="B723" s="2"/>
      <c r="C723" s="2"/>
      <c r="D723" s="2"/>
      <c r="E723" s="2"/>
      <c r="F723" s="2"/>
      <c r="G723" s="2"/>
      <c r="H723" s="2"/>
      <c r="I723" s="2"/>
      <c r="J723" s="2"/>
      <c r="K723" s="2"/>
      <c r="L723" s="2"/>
      <c r="M723" s="2"/>
      <c r="N723" s="2"/>
      <c r="O723" s="2"/>
      <c r="P723" s="2"/>
      <c r="Q723" s="2"/>
      <c r="R723" s="2"/>
      <c r="S723" s="2"/>
      <c r="T723" s="2"/>
    </row>
    <row r="724" spans="1:20" ht="12.75" customHeight="1" x14ac:dyDescent="0.2">
      <c r="A724" s="2"/>
      <c r="B724" s="2"/>
      <c r="C724" s="2"/>
      <c r="D724" s="2"/>
      <c r="E724" s="2"/>
      <c r="F724" s="2"/>
      <c r="G724" s="2"/>
      <c r="H724" s="2"/>
      <c r="I724" s="2"/>
      <c r="J724" s="2"/>
      <c r="K724" s="2"/>
      <c r="L724" s="2"/>
      <c r="M724" s="2"/>
      <c r="N724" s="2"/>
      <c r="O724" s="2"/>
      <c r="P724" s="2"/>
      <c r="Q724" s="2"/>
      <c r="R724" s="2"/>
      <c r="S724" s="2"/>
      <c r="T724" s="2"/>
    </row>
    <row r="725" spans="1:20" ht="12.75" customHeight="1" x14ac:dyDescent="0.2">
      <c r="A725" s="2"/>
      <c r="B725" s="2"/>
      <c r="C725" s="2"/>
      <c r="D725" s="2"/>
      <c r="E725" s="2"/>
      <c r="F725" s="2"/>
      <c r="G725" s="2"/>
      <c r="H725" s="2"/>
      <c r="I725" s="2"/>
      <c r="J725" s="2"/>
      <c r="K725" s="2"/>
      <c r="L725" s="2"/>
      <c r="M725" s="2"/>
      <c r="N725" s="2"/>
      <c r="O725" s="2"/>
      <c r="P725" s="2"/>
      <c r="Q725" s="2"/>
      <c r="R725" s="2"/>
      <c r="S725" s="2"/>
      <c r="T725" s="2"/>
    </row>
    <row r="726" spans="1:20" ht="12.75" customHeight="1" x14ac:dyDescent="0.2">
      <c r="A726" s="2"/>
      <c r="B726" s="2"/>
      <c r="C726" s="2"/>
      <c r="D726" s="2"/>
      <c r="E726" s="2"/>
      <c r="F726" s="2"/>
      <c r="G726" s="2"/>
      <c r="H726" s="2"/>
      <c r="I726" s="2"/>
      <c r="J726" s="2"/>
      <c r="K726" s="2"/>
      <c r="L726" s="2"/>
      <c r="M726" s="2"/>
      <c r="N726" s="2"/>
      <c r="O726" s="2"/>
      <c r="P726" s="2"/>
      <c r="Q726" s="2"/>
      <c r="R726" s="2"/>
      <c r="S726" s="2"/>
      <c r="T726" s="2"/>
    </row>
    <row r="727" spans="1:20" ht="12.75" customHeight="1" x14ac:dyDescent="0.2">
      <c r="A727" s="2"/>
      <c r="B727" s="2"/>
      <c r="C727" s="2"/>
      <c r="D727" s="2"/>
      <c r="E727" s="2"/>
      <c r="F727" s="2"/>
      <c r="G727" s="2"/>
      <c r="H727" s="2"/>
      <c r="I727" s="2"/>
      <c r="J727" s="2"/>
      <c r="K727" s="2"/>
      <c r="L727" s="2"/>
      <c r="M727" s="2"/>
      <c r="N727" s="2"/>
      <c r="O727" s="2"/>
      <c r="P727" s="2"/>
      <c r="Q727" s="2"/>
      <c r="R727" s="2"/>
      <c r="S727" s="2"/>
      <c r="T727" s="2"/>
    </row>
    <row r="728" spans="1:20" ht="12.75" customHeight="1" x14ac:dyDescent="0.2">
      <c r="A728" s="2"/>
      <c r="B728" s="2"/>
      <c r="C728" s="2"/>
      <c r="D728" s="2"/>
      <c r="E728" s="2"/>
      <c r="F728" s="2"/>
      <c r="G728" s="2"/>
      <c r="H728" s="2"/>
      <c r="I728" s="2"/>
      <c r="J728" s="2"/>
      <c r="K728" s="2"/>
      <c r="L728" s="2"/>
      <c r="M728" s="2"/>
      <c r="N728" s="2"/>
      <c r="O728" s="2"/>
      <c r="P728" s="2"/>
      <c r="Q728" s="2"/>
      <c r="R728" s="2"/>
      <c r="S728" s="2"/>
      <c r="T728" s="2"/>
    </row>
    <row r="729" spans="1:20" ht="12.75" customHeight="1" x14ac:dyDescent="0.2">
      <c r="A729" s="2"/>
      <c r="B729" s="2"/>
      <c r="C729" s="2"/>
      <c r="D729" s="2"/>
      <c r="E729" s="2"/>
      <c r="F729" s="2"/>
      <c r="G729" s="2"/>
      <c r="H729" s="2"/>
      <c r="I729" s="2"/>
      <c r="J729" s="2"/>
      <c r="K729" s="2"/>
      <c r="L729" s="2"/>
      <c r="M729" s="2"/>
      <c r="N729" s="2"/>
      <c r="O729" s="2"/>
      <c r="P729" s="2"/>
      <c r="Q729" s="2"/>
      <c r="R729" s="2"/>
      <c r="S729" s="2"/>
      <c r="T729" s="2"/>
    </row>
    <row r="730" spans="1:20" ht="12.75" customHeight="1" x14ac:dyDescent="0.2">
      <c r="A730" s="2"/>
      <c r="B730" s="2"/>
      <c r="C730" s="2"/>
      <c r="D730" s="2"/>
      <c r="E730" s="2"/>
      <c r="F730" s="2"/>
      <c r="G730" s="2"/>
      <c r="H730" s="2"/>
      <c r="I730" s="2"/>
      <c r="J730" s="2"/>
      <c r="K730" s="2"/>
      <c r="L730" s="2"/>
      <c r="M730" s="2"/>
      <c r="N730" s="2"/>
      <c r="O730" s="2"/>
      <c r="P730" s="2"/>
      <c r="Q730" s="2"/>
      <c r="R730" s="2"/>
      <c r="S730" s="2"/>
      <c r="T730" s="2"/>
    </row>
    <row r="731" spans="1:20" ht="12.75" customHeight="1" x14ac:dyDescent="0.2">
      <c r="A731" s="2"/>
      <c r="B731" s="2"/>
      <c r="C731" s="2"/>
      <c r="D731" s="2"/>
      <c r="E731" s="2"/>
      <c r="F731" s="2"/>
      <c r="G731" s="2"/>
      <c r="H731" s="2"/>
      <c r="I731" s="2"/>
      <c r="J731" s="2"/>
      <c r="K731" s="2"/>
      <c r="L731" s="2"/>
      <c r="M731" s="2"/>
      <c r="N731" s="2"/>
      <c r="O731" s="2"/>
      <c r="P731" s="2"/>
      <c r="Q731" s="2"/>
      <c r="R731" s="2"/>
      <c r="S731" s="2"/>
      <c r="T731" s="2"/>
    </row>
    <row r="732" spans="1:20" ht="12.75" customHeight="1" x14ac:dyDescent="0.2">
      <c r="A732" s="2"/>
      <c r="B732" s="2"/>
      <c r="C732" s="2"/>
      <c r="D732" s="2"/>
      <c r="E732" s="2"/>
      <c r="F732" s="2"/>
      <c r="G732" s="2"/>
      <c r="H732" s="2"/>
      <c r="I732" s="2"/>
      <c r="J732" s="2"/>
      <c r="K732" s="2"/>
      <c r="L732" s="2"/>
      <c r="M732" s="2"/>
      <c r="N732" s="2"/>
      <c r="O732" s="2"/>
      <c r="P732" s="2"/>
      <c r="Q732" s="2"/>
      <c r="R732" s="2"/>
      <c r="S732" s="2"/>
      <c r="T732" s="2"/>
    </row>
    <row r="733" spans="1:20" ht="12.75" customHeight="1" x14ac:dyDescent="0.2">
      <c r="A733" s="2"/>
      <c r="B733" s="2"/>
      <c r="C733" s="2"/>
      <c r="D733" s="2"/>
      <c r="E733" s="2"/>
      <c r="F733" s="2"/>
      <c r="G733" s="2"/>
      <c r="H733" s="2"/>
      <c r="I733" s="2"/>
      <c r="J733" s="2"/>
      <c r="K733" s="2"/>
      <c r="L733" s="2"/>
      <c r="M733" s="2"/>
      <c r="N733" s="2"/>
      <c r="O733" s="2"/>
      <c r="P733" s="2"/>
      <c r="Q733" s="2"/>
      <c r="R733" s="2"/>
      <c r="S733" s="2"/>
      <c r="T733" s="2"/>
    </row>
    <row r="734" spans="1:20" ht="12.75" customHeight="1" x14ac:dyDescent="0.2">
      <c r="A734" s="2"/>
      <c r="B734" s="2"/>
      <c r="C734" s="2"/>
      <c r="D734" s="2"/>
      <c r="E734" s="2"/>
      <c r="F734" s="2"/>
      <c r="G734" s="2"/>
      <c r="H734" s="2"/>
      <c r="I734" s="2"/>
      <c r="J734" s="2"/>
      <c r="K734" s="2"/>
      <c r="L734" s="2"/>
      <c r="M734" s="2"/>
      <c r="N734" s="2"/>
      <c r="O734" s="2"/>
      <c r="P734" s="2"/>
      <c r="Q734" s="2"/>
      <c r="R734" s="2"/>
      <c r="S734" s="2"/>
      <c r="T734" s="2"/>
    </row>
    <row r="735" spans="1:20" ht="12.75" customHeight="1" x14ac:dyDescent="0.2">
      <c r="A735" s="2"/>
      <c r="B735" s="2"/>
      <c r="C735" s="2"/>
      <c r="D735" s="2"/>
      <c r="E735" s="2"/>
      <c r="F735" s="2"/>
      <c r="G735" s="2"/>
      <c r="H735" s="2"/>
      <c r="I735" s="2"/>
      <c r="J735" s="2"/>
      <c r="K735" s="2"/>
      <c r="L735" s="2"/>
      <c r="M735" s="2"/>
      <c r="N735" s="2"/>
      <c r="O735" s="2"/>
      <c r="P735" s="2"/>
      <c r="Q735" s="2"/>
      <c r="R735" s="2"/>
      <c r="S735" s="2"/>
      <c r="T735" s="2"/>
    </row>
    <row r="736" spans="1:20" ht="12.75" customHeight="1" x14ac:dyDescent="0.2">
      <c r="A736" s="2"/>
      <c r="B736" s="2"/>
      <c r="C736" s="2"/>
      <c r="D736" s="2"/>
      <c r="E736" s="2"/>
      <c r="F736" s="2"/>
      <c r="G736" s="2"/>
      <c r="H736" s="2"/>
      <c r="I736" s="2"/>
      <c r="J736" s="2"/>
      <c r="K736" s="2"/>
      <c r="L736" s="2"/>
      <c r="M736" s="2"/>
      <c r="N736" s="2"/>
      <c r="O736" s="2"/>
      <c r="P736" s="2"/>
      <c r="Q736" s="2"/>
      <c r="R736" s="2"/>
      <c r="S736" s="2"/>
      <c r="T736" s="2"/>
    </row>
    <row r="737" spans="1:20" ht="12.75" customHeight="1" x14ac:dyDescent="0.2">
      <c r="A737" s="2"/>
      <c r="B737" s="2"/>
      <c r="C737" s="2"/>
      <c r="D737" s="2"/>
      <c r="E737" s="2"/>
      <c r="F737" s="2"/>
      <c r="G737" s="2"/>
      <c r="H737" s="2"/>
      <c r="I737" s="2"/>
      <c r="J737" s="2"/>
      <c r="K737" s="2"/>
      <c r="L737" s="2"/>
      <c r="M737" s="2"/>
      <c r="N737" s="2"/>
      <c r="O737" s="2"/>
      <c r="P737" s="2"/>
      <c r="Q737" s="2"/>
      <c r="R737" s="2"/>
      <c r="S737" s="2"/>
      <c r="T737" s="2"/>
    </row>
    <row r="738" spans="1:20" ht="12.75" customHeight="1" x14ac:dyDescent="0.2">
      <c r="A738" s="2"/>
      <c r="B738" s="2"/>
      <c r="C738" s="2"/>
      <c r="D738" s="2"/>
      <c r="E738" s="2"/>
      <c r="F738" s="2"/>
      <c r="G738" s="2"/>
      <c r="H738" s="2"/>
      <c r="I738" s="2"/>
      <c r="J738" s="2"/>
      <c r="K738" s="2"/>
      <c r="L738" s="2"/>
      <c r="M738" s="2"/>
      <c r="N738" s="2"/>
      <c r="O738" s="2"/>
      <c r="P738" s="2"/>
      <c r="Q738" s="2"/>
      <c r="R738" s="2"/>
      <c r="S738" s="2"/>
      <c r="T738" s="2"/>
    </row>
    <row r="739" spans="1:20" ht="12.75" customHeight="1" x14ac:dyDescent="0.2">
      <c r="A739" s="2"/>
      <c r="B739" s="2"/>
      <c r="C739" s="2"/>
      <c r="D739" s="2"/>
      <c r="E739" s="2"/>
      <c r="F739" s="2"/>
      <c r="G739" s="2"/>
      <c r="H739" s="2"/>
      <c r="I739" s="2"/>
      <c r="J739" s="2"/>
      <c r="K739" s="2"/>
      <c r="L739" s="2"/>
      <c r="M739" s="2"/>
      <c r="N739" s="2"/>
      <c r="O739" s="2"/>
      <c r="P739" s="2"/>
      <c r="Q739" s="2"/>
      <c r="R739" s="2"/>
      <c r="S739" s="2"/>
      <c r="T739" s="2"/>
    </row>
    <row r="740" spans="1:20" ht="12.75" customHeight="1" x14ac:dyDescent="0.2">
      <c r="A740" s="2"/>
      <c r="B740" s="2"/>
      <c r="C740" s="2"/>
      <c r="D740" s="2"/>
      <c r="E740" s="2"/>
      <c r="F740" s="2"/>
      <c r="G740" s="2"/>
      <c r="H740" s="2"/>
      <c r="I740" s="2"/>
      <c r="J740" s="2"/>
      <c r="K740" s="2"/>
      <c r="L740" s="2"/>
      <c r="M740" s="2"/>
      <c r="N740" s="2"/>
      <c r="O740" s="2"/>
      <c r="P740" s="2"/>
      <c r="Q740" s="2"/>
      <c r="R740" s="2"/>
      <c r="S740" s="2"/>
      <c r="T740" s="2"/>
    </row>
    <row r="741" spans="1:20" ht="12.75" customHeight="1" x14ac:dyDescent="0.2">
      <c r="A741" s="2"/>
      <c r="B741" s="2"/>
      <c r="C741" s="2"/>
      <c r="D741" s="2"/>
      <c r="E741" s="2"/>
      <c r="F741" s="2"/>
      <c r="G741" s="2"/>
      <c r="H741" s="2"/>
      <c r="I741" s="2"/>
      <c r="J741" s="2"/>
      <c r="K741" s="2"/>
      <c r="L741" s="2"/>
      <c r="M741" s="2"/>
      <c r="N741" s="2"/>
      <c r="O741" s="2"/>
      <c r="P741" s="2"/>
      <c r="Q741" s="2"/>
      <c r="R741" s="2"/>
      <c r="S741" s="2"/>
      <c r="T741" s="2"/>
    </row>
    <row r="742" spans="1:20" ht="12.75" customHeight="1" x14ac:dyDescent="0.2">
      <c r="A742" s="2"/>
      <c r="B742" s="2"/>
      <c r="C742" s="2"/>
      <c r="D742" s="2"/>
      <c r="E742" s="2"/>
      <c r="F742" s="2"/>
      <c r="G742" s="2"/>
      <c r="H742" s="2"/>
      <c r="I742" s="2"/>
      <c r="J742" s="2"/>
      <c r="K742" s="2"/>
      <c r="L742" s="2"/>
      <c r="M742" s="2"/>
      <c r="N742" s="2"/>
      <c r="O742" s="2"/>
      <c r="P742" s="2"/>
      <c r="Q742" s="2"/>
      <c r="R742" s="2"/>
      <c r="S742" s="2"/>
      <c r="T742" s="2"/>
    </row>
    <row r="743" spans="1:20" ht="12.75" customHeight="1" x14ac:dyDescent="0.2">
      <c r="A743" s="2"/>
      <c r="B743" s="2"/>
      <c r="C743" s="2"/>
      <c r="D743" s="2"/>
      <c r="E743" s="2"/>
      <c r="F743" s="2"/>
      <c r="G743" s="2"/>
      <c r="H743" s="2"/>
      <c r="I743" s="2"/>
      <c r="J743" s="2"/>
      <c r="K743" s="2"/>
      <c r="L743" s="2"/>
      <c r="M743" s="2"/>
      <c r="N743" s="2"/>
      <c r="O743" s="2"/>
      <c r="P743" s="2"/>
      <c r="Q743" s="2"/>
      <c r="R743" s="2"/>
      <c r="S743" s="2"/>
      <c r="T743" s="2"/>
    </row>
    <row r="744" spans="1:20" ht="12.75" customHeight="1" x14ac:dyDescent="0.2">
      <c r="A744" s="2"/>
      <c r="B744" s="2"/>
      <c r="C744" s="2"/>
      <c r="D744" s="2"/>
      <c r="E744" s="2"/>
      <c r="F744" s="2"/>
      <c r="G744" s="2"/>
      <c r="H744" s="2"/>
      <c r="I744" s="2"/>
      <c r="J744" s="2"/>
      <c r="K744" s="2"/>
      <c r="L744" s="2"/>
      <c r="M744" s="2"/>
      <c r="N744" s="2"/>
      <c r="O744" s="2"/>
      <c r="P744" s="2"/>
      <c r="Q744" s="2"/>
      <c r="R744" s="2"/>
      <c r="S744" s="2"/>
      <c r="T744" s="2"/>
    </row>
    <row r="745" spans="1:20" ht="12.75" customHeight="1" x14ac:dyDescent="0.2">
      <c r="A745" s="2"/>
      <c r="B745" s="2"/>
      <c r="C745" s="2"/>
      <c r="D745" s="2"/>
      <c r="E745" s="2"/>
      <c r="F745" s="2"/>
      <c r="G745" s="2"/>
      <c r="H745" s="2"/>
      <c r="I745" s="2"/>
      <c r="J745" s="2"/>
      <c r="K745" s="2"/>
      <c r="L745" s="2"/>
      <c r="M745" s="2"/>
      <c r="N745" s="2"/>
      <c r="O745" s="2"/>
      <c r="P745" s="2"/>
      <c r="Q745" s="2"/>
      <c r="R745" s="2"/>
      <c r="S745" s="2"/>
      <c r="T745" s="2"/>
    </row>
    <row r="746" spans="1:20" ht="12.75" customHeight="1" x14ac:dyDescent="0.2">
      <c r="A746" s="2"/>
      <c r="B746" s="2"/>
      <c r="C746" s="2"/>
      <c r="D746" s="2"/>
      <c r="E746" s="2"/>
      <c r="F746" s="2"/>
      <c r="G746" s="2"/>
      <c r="H746" s="2"/>
      <c r="I746" s="2"/>
      <c r="J746" s="2"/>
      <c r="K746" s="2"/>
      <c r="L746" s="2"/>
      <c r="M746" s="2"/>
      <c r="N746" s="2"/>
      <c r="O746" s="2"/>
      <c r="P746" s="2"/>
      <c r="Q746" s="2"/>
      <c r="R746" s="2"/>
      <c r="S746" s="2"/>
      <c r="T746" s="2"/>
    </row>
    <row r="747" spans="1:20" ht="12.75" customHeight="1" x14ac:dyDescent="0.2">
      <c r="A747" s="2"/>
      <c r="B747" s="2"/>
      <c r="C747" s="2"/>
      <c r="D747" s="2"/>
      <c r="E747" s="2"/>
      <c r="F747" s="2"/>
      <c r="G747" s="2"/>
      <c r="H747" s="2"/>
      <c r="I747" s="2"/>
      <c r="J747" s="2"/>
      <c r="K747" s="2"/>
      <c r="L747" s="2"/>
      <c r="M747" s="2"/>
      <c r="N747" s="2"/>
      <c r="O747" s="2"/>
      <c r="P747" s="2"/>
      <c r="Q747" s="2"/>
      <c r="R747" s="2"/>
      <c r="S747" s="2"/>
      <c r="T747" s="2"/>
    </row>
    <row r="748" spans="1:20" ht="12.75" customHeight="1" x14ac:dyDescent="0.2">
      <c r="A748" s="2"/>
      <c r="B748" s="2"/>
      <c r="C748" s="2"/>
      <c r="D748" s="2"/>
      <c r="E748" s="2"/>
      <c r="F748" s="2"/>
      <c r="G748" s="2"/>
      <c r="H748" s="2"/>
      <c r="I748" s="2"/>
      <c r="J748" s="2"/>
      <c r="K748" s="2"/>
      <c r="L748" s="2"/>
      <c r="M748" s="2"/>
      <c r="N748" s="2"/>
      <c r="O748" s="2"/>
      <c r="P748" s="2"/>
      <c r="Q748" s="2"/>
      <c r="R748" s="2"/>
      <c r="S748" s="2"/>
      <c r="T748" s="2"/>
    </row>
    <row r="749" spans="1:20" ht="12.75" customHeight="1" x14ac:dyDescent="0.2">
      <c r="A749" s="2"/>
      <c r="B749" s="2"/>
      <c r="C749" s="2"/>
      <c r="D749" s="2"/>
      <c r="E749" s="2"/>
      <c r="F749" s="2"/>
      <c r="G749" s="2"/>
      <c r="H749" s="2"/>
      <c r="I749" s="2"/>
      <c r="J749" s="2"/>
      <c r="K749" s="2"/>
      <c r="L749" s="2"/>
      <c r="M749" s="2"/>
      <c r="N749" s="2"/>
      <c r="O749" s="2"/>
      <c r="P749" s="2"/>
      <c r="Q749" s="2"/>
      <c r="R749" s="2"/>
      <c r="S749" s="2"/>
      <c r="T749" s="2"/>
    </row>
    <row r="750" spans="1:20" ht="12.75" customHeight="1" x14ac:dyDescent="0.2">
      <c r="A750" s="2"/>
      <c r="B750" s="2"/>
      <c r="C750" s="2"/>
      <c r="D750" s="2"/>
      <c r="E750" s="2"/>
      <c r="F750" s="2"/>
      <c r="G750" s="2"/>
      <c r="H750" s="2"/>
      <c r="I750" s="2"/>
      <c r="J750" s="2"/>
      <c r="K750" s="2"/>
      <c r="L750" s="2"/>
      <c r="M750" s="2"/>
      <c r="N750" s="2"/>
      <c r="O750" s="2"/>
      <c r="P750" s="2"/>
      <c r="Q750" s="2"/>
      <c r="R750" s="2"/>
      <c r="S750" s="2"/>
      <c r="T750" s="2"/>
    </row>
    <row r="751" spans="1:20" ht="12.75" customHeight="1" x14ac:dyDescent="0.2">
      <c r="A751" s="2"/>
      <c r="B751" s="2"/>
      <c r="C751" s="2"/>
      <c r="D751" s="2"/>
      <c r="E751" s="2"/>
      <c r="F751" s="2"/>
      <c r="G751" s="2"/>
      <c r="H751" s="2"/>
      <c r="I751" s="2"/>
      <c r="J751" s="2"/>
      <c r="K751" s="2"/>
      <c r="L751" s="2"/>
      <c r="M751" s="2"/>
      <c r="N751" s="2"/>
      <c r="O751" s="2"/>
      <c r="P751" s="2"/>
      <c r="Q751" s="2"/>
      <c r="R751" s="2"/>
      <c r="S751" s="2"/>
      <c r="T751" s="2"/>
    </row>
    <row r="752" spans="1:20" ht="12.75" customHeight="1" x14ac:dyDescent="0.2">
      <c r="A752" s="2"/>
      <c r="B752" s="2"/>
      <c r="C752" s="2"/>
      <c r="D752" s="2"/>
      <c r="E752" s="2"/>
      <c r="F752" s="2"/>
      <c r="G752" s="2"/>
      <c r="H752" s="2"/>
      <c r="I752" s="2"/>
      <c r="J752" s="2"/>
      <c r="K752" s="2"/>
      <c r="L752" s="2"/>
      <c r="M752" s="2"/>
      <c r="N752" s="2"/>
      <c r="O752" s="2"/>
      <c r="P752" s="2"/>
      <c r="Q752" s="2"/>
      <c r="R752" s="2"/>
      <c r="S752" s="2"/>
      <c r="T752" s="2"/>
    </row>
    <row r="753" spans="1:20" ht="12.75" customHeight="1" x14ac:dyDescent="0.2">
      <c r="A753" s="2"/>
      <c r="B753" s="2"/>
      <c r="C753" s="2"/>
      <c r="D753" s="2"/>
      <c r="E753" s="2"/>
      <c r="F753" s="2"/>
      <c r="G753" s="2"/>
      <c r="H753" s="2"/>
      <c r="I753" s="2"/>
      <c r="J753" s="2"/>
      <c r="K753" s="2"/>
      <c r="L753" s="2"/>
      <c r="M753" s="2"/>
      <c r="N753" s="2"/>
      <c r="O753" s="2"/>
      <c r="P753" s="2"/>
      <c r="Q753" s="2"/>
      <c r="R753" s="2"/>
      <c r="S753" s="2"/>
      <c r="T753" s="2"/>
    </row>
    <row r="754" spans="1:20" ht="12.75" customHeight="1" x14ac:dyDescent="0.2">
      <c r="A754" s="2"/>
      <c r="B754" s="2"/>
      <c r="C754" s="2"/>
      <c r="D754" s="2"/>
      <c r="E754" s="2"/>
      <c r="F754" s="2"/>
      <c r="G754" s="2"/>
      <c r="H754" s="2"/>
      <c r="I754" s="2"/>
      <c r="J754" s="2"/>
      <c r="K754" s="2"/>
      <c r="L754" s="2"/>
      <c r="M754" s="2"/>
      <c r="N754" s="2"/>
      <c r="O754" s="2"/>
      <c r="P754" s="2"/>
      <c r="Q754" s="2"/>
      <c r="R754" s="2"/>
      <c r="S754" s="2"/>
      <c r="T754" s="2"/>
    </row>
    <row r="755" spans="1:20" ht="12.75" customHeight="1" x14ac:dyDescent="0.2">
      <c r="A755" s="2"/>
      <c r="B755" s="2"/>
      <c r="C755" s="2"/>
      <c r="D755" s="2"/>
      <c r="E755" s="2"/>
      <c r="F755" s="2"/>
      <c r="G755" s="2"/>
      <c r="H755" s="2"/>
      <c r="I755" s="2"/>
      <c r="J755" s="2"/>
      <c r="K755" s="2"/>
      <c r="L755" s="2"/>
      <c r="M755" s="2"/>
      <c r="N755" s="2"/>
      <c r="O755" s="2"/>
      <c r="P755" s="2"/>
      <c r="Q755" s="2"/>
      <c r="R755" s="2"/>
      <c r="S755" s="2"/>
      <c r="T755" s="2"/>
    </row>
    <row r="756" spans="1:20" ht="12.75" customHeight="1" x14ac:dyDescent="0.2">
      <c r="A756" s="2"/>
      <c r="B756" s="2"/>
      <c r="C756" s="2"/>
      <c r="D756" s="2"/>
      <c r="E756" s="2"/>
      <c r="F756" s="2"/>
      <c r="G756" s="2"/>
      <c r="H756" s="2"/>
      <c r="I756" s="2"/>
      <c r="J756" s="2"/>
      <c r="K756" s="2"/>
      <c r="L756" s="2"/>
      <c r="M756" s="2"/>
      <c r="N756" s="2"/>
      <c r="O756" s="2"/>
      <c r="P756" s="2"/>
      <c r="Q756" s="2"/>
      <c r="R756" s="2"/>
      <c r="S756" s="2"/>
      <c r="T756" s="2"/>
    </row>
    <row r="757" spans="1:20" ht="12.75" customHeight="1" x14ac:dyDescent="0.2">
      <c r="A757" s="2"/>
      <c r="B757" s="2"/>
      <c r="C757" s="2"/>
      <c r="D757" s="2"/>
      <c r="E757" s="2"/>
      <c r="F757" s="2"/>
      <c r="G757" s="2"/>
      <c r="H757" s="2"/>
      <c r="I757" s="2"/>
      <c r="J757" s="2"/>
      <c r="K757" s="2"/>
      <c r="L757" s="2"/>
      <c r="M757" s="2"/>
      <c r="N757" s="2"/>
      <c r="O757" s="2"/>
      <c r="P757" s="2"/>
      <c r="Q757" s="2"/>
      <c r="R757" s="2"/>
      <c r="S757" s="2"/>
      <c r="T757" s="2"/>
    </row>
    <row r="758" spans="1:20" ht="12.75" customHeight="1" x14ac:dyDescent="0.2">
      <c r="A758" s="2"/>
      <c r="B758" s="2"/>
      <c r="C758" s="2"/>
      <c r="D758" s="2"/>
      <c r="E758" s="2"/>
      <c r="F758" s="2"/>
      <c r="G758" s="2"/>
      <c r="H758" s="2"/>
      <c r="I758" s="2"/>
      <c r="J758" s="2"/>
      <c r="K758" s="2"/>
      <c r="L758" s="2"/>
      <c r="M758" s="2"/>
      <c r="N758" s="2"/>
      <c r="O758" s="2"/>
      <c r="P758" s="2"/>
      <c r="Q758" s="2"/>
      <c r="R758" s="2"/>
      <c r="S758" s="2"/>
      <c r="T758" s="2"/>
    </row>
    <row r="759" spans="1:20" ht="12.75" customHeight="1" x14ac:dyDescent="0.2">
      <c r="A759" s="2"/>
      <c r="B759" s="2"/>
      <c r="C759" s="2"/>
      <c r="D759" s="2"/>
      <c r="E759" s="2"/>
      <c r="F759" s="2"/>
      <c r="G759" s="2"/>
      <c r="H759" s="2"/>
      <c r="I759" s="2"/>
      <c r="J759" s="2"/>
      <c r="K759" s="2"/>
      <c r="L759" s="2"/>
      <c r="M759" s="2"/>
      <c r="N759" s="2"/>
      <c r="O759" s="2"/>
      <c r="P759" s="2"/>
      <c r="Q759" s="2"/>
      <c r="R759" s="2"/>
      <c r="S759" s="2"/>
      <c r="T759" s="2"/>
    </row>
    <row r="760" spans="1:20" ht="12.75" customHeight="1" x14ac:dyDescent="0.2">
      <c r="A760" s="2"/>
      <c r="B760" s="2"/>
      <c r="C760" s="2"/>
      <c r="D760" s="2"/>
      <c r="E760" s="2"/>
      <c r="F760" s="2"/>
      <c r="G760" s="2"/>
      <c r="H760" s="2"/>
      <c r="I760" s="2"/>
      <c r="J760" s="2"/>
      <c r="K760" s="2"/>
      <c r="L760" s="2"/>
      <c r="M760" s="2"/>
      <c r="N760" s="2"/>
      <c r="O760" s="2"/>
      <c r="P760" s="2"/>
      <c r="Q760" s="2"/>
      <c r="R760" s="2"/>
      <c r="S760" s="2"/>
      <c r="T760" s="2"/>
    </row>
    <row r="761" spans="1:20" ht="12.75" customHeight="1" x14ac:dyDescent="0.2">
      <c r="A761" s="2"/>
      <c r="B761" s="2"/>
      <c r="C761" s="2"/>
      <c r="D761" s="2"/>
      <c r="E761" s="2"/>
      <c r="F761" s="2"/>
      <c r="G761" s="2"/>
      <c r="H761" s="2"/>
      <c r="I761" s="2"/>
      <c r="J761" s="2"/>
      <c r="K761" s="2"/>
      <c r="L761" s="2"/>
      <c r="M761" s="2"/>
      <c r="N761" s="2"/>
      <c r="O761" s="2"/>
      <c r="P761" s="2"/>
      <c r="Q761" s="2"/>
      <c r="R761" s="2"/>
      <c r="S761" s="2"/>
      <c r="T761" s="2"/>
    </row>
    <row r="762" spans="1:20" ht="12.75" customHeight="1" x14ac:dyDescent="0.2">
      <c r="A762" s="2"/>
      <c r="B762" s="2"/>
      <c r="C762" s="2"/>
      <c r="D762" s="2"/>
      <c r="E762" s="2"/>
      <c r="F762" s="2"/>
      <c r="G762" s="2"/>
      <c r="H762" s="2"/>
      <c r="I762" s="2"/>
      <c r="J762" s="2"/>
      <c r="K762" s="2"/>
      <c r="L762" s="2"/>
      <c r="M762" s="2"/>
      <c r="N762" s="2"/>
      <c r="O762" s="2"/>
      <c r="P762" s="2"/>
      <c r="Q762" s="2"/>
      <c r="R762" s="2"/>
      <c r="S762" s="2"/>
      <c r="T762" s="2"/>
    </row>
    <row r="763" spans="1:20" ht="12.75" customHeight="1" x14ac:dyDescent="0.2">
      <c r="A763" s="2"/>
      <c r="B763" s="2"/>
      <c r="C763" s="2"/>
      <c r="D763" s="2"/>
      <c r="E763" s="2"/>
      <c r="F763" s="2"/>
      <c r="G763" s="2"/>
      <c r="H763" s="2"/>
      <c r="I763" s="2"/>
      <c r="J763" s="2"/>
      <c r="K763" s="2"/>
      <c r="L763" s="2"/>
      <c r="M763" s="2"/>
      <c r="N763" s="2"/>
      <c r="O763" s="2"/>
      <c r="P763" s="2"/>
      <c r="Q763" s="2"/>
      <c r="R763" s="2"/>
      <c r="S763" s="2"/>
      <c r="T763" s="2"/>
    </row>
    <row r="764" spans="1:20" ht="12.75" customHeight="1" x14ac:dyDescent="0.2">
      <c r="A764" s="2"/>
      <c r="B764" s="2"/>
      <c r="C764" s="2"/>
      <c r="D764" s="2"/>
      <c r="E764" s="2"/>
      <c r="F764" s="2"/>
      <c r="G764" s="2"/>
      <c r="H764" s="2"/>
      <c r="I764" s="2"/>
      <c r="J764" s="2"/>
      <c r="K764" s="2"/>
      <c r="L764" s="2"/>
      <c r="M764" s="2"/>
      <c r="N764" s="2"/>
      <c r="O764" s="2"/>
      <c r="P764" s="2"/>
      <c r="Q764" s="2"/>
      <c r="R764" s="2"/>
      <c r="S764" s="2"/>
      <c r="T764" s="2"/>
    </row>
    <row r="765" spans="1:20" ht="12.75" customHeight="1" x14ac:dyDescent="0.2">
      <c r="A765" s="2"/>
      <c r="B765" s="2"/>
      <c r="C765" s="2"/>
      <c r="D765" s="2"/>
      <c r="E765" s="2"/>
      <c r="F765" s="2"/>
      <c r="G765" s="2"/>
      <c r="H765" s="2"/>
      <c r="I765" s="2"/>
      <c r="J765" s="2"/>
      <c r="K765" s="2"/>
      <c r="L765" s="2"/>
      <c r="M765" s="2"/>
      <c r="N765" s="2"/>
      <c r="O765" s="2"/>
      <c r="P765" s="2"/>
      <c r="Q765" s="2"/>
      <c r="R765" s="2"/>
      <c r="S765" s="2"/>
      <c r="T765" s="2"/>
    </row>
    <row r="766" spans="1:20" ht="12.75" customHeight="1" x14ac:dyDescent="0.2">
      <c r="A766" s="2"/>
      <c r="B766" s="2"/>
      <c r="C766" s="2"/>
      <c r="D766" s="2"/>
      <c r="E766" s="2"/>
      <c r="F766" s="2"/>
      <c r="G766" s="2"/>
      <c r="H766" s="2"/>
      <c r="I766" s="2"/>
      <c r="J766" s="2"/>
      <c r="K766" s="2"/>
      <c r="L766" s="2"/>
      <c r="M766" s="2"/>
      <c r="N766" s="2"/>
      <c r="O766" s="2"/>
      <c r="P766" s="2"/>
      <c r="Q766" s="2"/>
      <c r="R766" s="2"/>
      <c r="S766" s="2"/>
      <c r="T766" s="2"/>
    </row>
    <row r="767" spans="1:20" ht="12.75" customHeight="1" x14ac:dyDescent="0.2">
      <c r="A767" s="2"/>
      <c r="B767" s="2"/>
      <c r="C767" s="2"/>
      <c r="D767" s="2"/>
      <c r="E767" s="2"/>
      <c r="F767" s="2"/>
      <c r="G767" s="2"/>
      <c r="H767" s="2"/>
      <c r="I767" s="2"/>
      <c r="J767" s="2"/>
      <c r="K767" s="2"/>
      <c r="L767" s="2"/>
      <c r="M767" s="2"/>
      <c r="N767" s="2"/>
      <c r="O767" s="2"/>
      <c r="P767" s="2"/>
      <c r="Q767" s="2"/>
      <c r="R767" s="2"/>
      <c r="S767" s="2"/>
      <c r="T767" s="2"/>
    </row>
    <row r="768" spans="1:20" ht="12.75" customHeight="1" x14ac:dyDescent="0.2">
      <c r="A768" s="2"/>
      <c r="B768" s="2"/>
      <c r="C768" s="2"/>
      <c r="D768" s="2"/>
      <c r="E768" s="2"/>
      <c r="F768" s="2"/>
      <c r="G768" s="2"/>
      <c r="H768" s="2"/>
      <c r="I768" s="2"/>
      <c r="J768" s="2"/>
      <c r="K768" s="2"/>
      <c r="L768" s="2"/>
      <c r="M768" s="2"/>
      <c r="N768" s="2"/>
      <c r="O768" s="2"/>
      <c r="P768" s="2"/>
      <c r="Q768" s="2"/>
      <c r="R768" s="2"/>
      <c r="S768" s="2"/>
      <c r="T768" s="2"/>
    </row>
    <row r="769" spans="1:20" ht="12.75" customHeight="1" x14ac:dyDescent="0.2">
      <c r="A769" s="2"/>
      <c r="B769" s="2"/>
      <c r="C769" s="2"/>
      <c r="D769" s="2"/>
      <c r="E769" s="2"/>
      <c r="F769" s="2"/>
      <c r="G769" s="2"/>
      <c r="H769" s="2"/>
      <c r="I769" s="2"/>
      <c r="J769" s="2"/>
      <c r="K769" s="2"/>
      <c r="L769" s="2"/>
      <c r="M769" s="2"/>
      <c r="N769" s="2"/>
      <c r="O769" s="2"/>
      <c r="P769" s="2"/>
      <c r="Q769" s="2"/>
      <c r="R769" s="2"/>
      <c r="S769" s="2"/>
      <c r="T769" s="2"/>
    </row>
    <row r="770" spans="1:20" ht="12.75" customHeight="1" x14ac:dyDescent="0.2">
      <c r="A770" s="2"/>
      <c r="B770" s="2"/>
      <c r="C770" s="2"/>
      <c r="D770" s="2"/>
      <c r="E770" s="2"/>
      <c r="F770" s="2"/>
      <c r="G770" s="2"/>
      <c r="H770" s="2"/>
      <c r="I770" s="2"/>
      <c r="J770" s="2"/>
      <c r="K770" s="2"/>
      <c r="L770" s="2"/>
      <c r="M770" s="2"/>
      <c r="N770" s="2"/>
      <c r="O770" s="2"/>
      <c r="P770" s="2"/>
      <c r="Q770" s="2"/>
      <c r="R770" s="2"/>
      <c r="S770" s="2"/>
      <c r="T770" s="2"/>
    </row>
    <row r="771" spans="1:20" ht="12.75" customHeight="1" x14ac:dyDescent="0.2">
      <c r="A771" s="2"/>
      <c r="B771" s="2"/>
      <c r="C771" s="2"/>
      <c r="D771" s="2"/>
      <c r="E771" s="2"/>
      <c r="F771" s="2"/>
      <c r="G771" s="2"/>
      <c r="H771" s="2"/>
      <c r="I771" s="2"/>
      <c r="J771" s="2"/>
      <c r="K771" s="2"/>
      <c r="L771" s="2"/>
      <c r="M771" s="2"/>
      <c r="N771" s="2"/>
      <c r="O771" s="2"/>
      <c r="P771" s="2"/>
      <c r="Q771" s="2"/>
      <c r="R771" s="2"/>
      <c r="S771" s="2"/>
      <c r="T771" s="2"/>
    </row>
    <row r="772" spans="1:20" ht="12.75" customHeight="1" x14ac:dyDescent="0.2">
      <c r="A772" s="2"/>
      <c r="B772" s="2"/>
      <c r="C772" s="2"/>
      <c r="D772" s="2"/>
      <c r="E772" s="2"/>
      <c r="F772" s="2"/>
      <c r="G772" s="2"/>
      <c r="H772" s="2"/>
      <c r="I772" s="2"/>
      <c r="J772" s="2"/>
      <c r="K772" s="2"/>
      <c r="L772" s="2"/>
      <c r="M772" s="2"/>
      <c r="N772" s="2"/>
      <c r="O772" s="2"/>
      <c r="P772" s="2"/>
      <c r="Q772" s="2"/>
      <c r="R772" s="2"/>
      <c r="S772" s="2"/>
      <c r="T772" s="2"/>
    </row>
    <row r="773" spans="1:20" ht="12.75" customHeight="1" x14ac:dyDescent="0.2">
      <c r="A773" s="2"/>
      <c r="B773" s="2"/>
      <c r="C773" s="2"/>
      <c r="D773" s="2"/>
      <c r="E773" s="2"/>
      <c r="F773" s="2"/>
      <c r="G773" s="2"/>
      <c r="H773" s="2"/>
      <c r="I773" s="2"/>
      <c r="J773" s="2"/>
      <c r="K773" s="2"/>
      <c r="L773" s="2"/>
      <c r="M773" s="2"/>
      <c r="N773" s="2"/>
      <c r="O773" s="2"/>
      <c r="P773" s="2"/>
      <c r="Q773" s="2"/>
      <c r="R773" s="2"/>
      <c r="S773" s="2"/>
      <c r="T773" s="2"/>
    </row>
    <row r="774" spans="1:20" ht="12.75" customHeight="1" x14ac:dyDescent="0.2">
      <c r="A774" s="2"/>
      <c r="B774" s="2"/>
      <c r="C774" s="2"/>
      <c r="D774" s="2"/>
      <c r="E774" s="2"/>
      <c r="F774" s="2"/>
      <c r="G774" s="2"/>
      <c r="H774" s="2"/>
      <c r="I774" s="2"/>
      <c r="J774" s="2"/>
      <c r="K774" s="2"/>
      <c r="L774" s="2"/>
      <c r="M774" s="2"/>
      <c r="N774" s="2"/>
      <c r="O774" s="2"/>
      <c r="P774" s="2"/>
      <c r="Q774" s="2"/>
      <c r="R774" s="2"/>
      <c r="S774" s="2"/>
      <c r="T774" s="2"/>
    </row>
    <row r="775" spans="1:20" ht="12.75" customHeight="1" x14ac:dyDescent="0.2">
      <c r="A775" s="2"/>
      <c r="B775" s="2"/>
      <c r="C775" s="2"/>
      <c r="D775" s="2"/>
      <c r="E775" s="2"/>
      <c r="F775" s="2"/>
      <c r="G775" s="2"/>
      <c r="H775" s="2"/>
      <c r="I775" s="2"/>
      <c r="J775" s="2"/>
      <c r="K775" s="2"/>
      <c r="L775" s="2"/>
      <c r="M775" s="2"/>
      <c r="N775" s="2"/>
      <c r="O775" s="2"/>
      <c r="P775" s="2"/>
      <c r="Q775" s="2"/>
      <c r="R775" s="2"/>
      <c r="S775" s="2"/>
      <c r="T775" s="2"/>
    </row>
    <row r="776" spans="1:20" ht="12.75" customHeight="1" x14ac:dyDescent="0.2">
      <c r="A776" s="2"/>
      <c r="B776" s="2"/>
      <c r="C776" s="2"/>
      <c r="D776" s="2"/>
      <c r="E776" s="2"/>
      <c r="F776" s="2"/>
      <c r="G776" s="2"/>
      <c r="H776" s="2"/>
      <c r="I776" s="2"/>
      <c r="J776" s="2"/>
      <c r="K776" s="2"/>
      <c r="L776" s="2"/>
      <c r="M776" s="2"/>
      <c r="N776" s="2"/>
      <c r="O776" s="2"/>
      <c r="P776" s="2"/>
      <c r="Q776" s="2"/>
      <c r="R776" s="2"/>
      <c r="S776" s="2"/>
      <c r="T776" s="2"/>
    </row>
    <row r="777" spans="1:20" ht="12.75" customHeight="1" x14ac:dyDescent="0.2">
      <c r="A777" s="2"/>
      <c r="B777" s="2"/>
      <c r="C777" s="2"/>
      <c r="D777" s="2"/>
      <c r="E777" s="2"/>
      <c r="F777" s="2"/>
      <c r="G777" s="2"/>
      <c r="H777" s="2"/>
      <c r="I777" s="2"/>
      <c r="J777" s="2"/>
      <c r="K777" s="2"/>
      <c r="L777" s="2"/>
      <c r="M777" s="2"/>
      <c r="N777" s="2"/>
      <c r="O777" s="2"/>
      <c r="P777" s="2"/>
      <c r="Q777" s="2"/>
      <c r="R777" s="2"/>
      <c r="S777" s="2"/>
      <c r="T777" s="2"/>
    </row>
    <row r="778" spans="1:20" ht="12.75" customHeight="1" x14ac:dyDescent="0.2">
      <c r="A778" s="2"/>
      <c r="B778" s="2"/>
      <c r="C778" s="2"/>
      <c r="D778" s="2"/>
      <c r="E778" s="2"/>
      <c r="F778" s="2"/>
      <c r="G778" s="2"/>
      <c r="H778" s="2"/>
      <c r="I778" s="2"/>
      <c r="J778" s="2"/>
      <c r="K778" s="2"/>
      <c r="L778" s="2"/>
      <c r="M778" s="2"/>
      <c r="N778" s="2"/>
      <c r="O778" s="2"/>
      <c r="P778" s="2"/>
      <c r="Q778" s="2"/>
      <c r="R778" s="2"/>
      <c r="S778" s="2"/>
      <c r="T778" s="2"/>
    </row>
    <row r="779" spans="1:20" ht="12.75" customHeight="1" x14ac:dyDescent="0.2">
      <c r="A779" s="2"/>
      <c r="B779" s="2"/>
      <c r="C779" s="2"/>
      <c r="D779" s="2"/>
      <c r="E779" s="2"/>
      <c r="F779" s="2"/>
      <c r="G779" s="2"/>
      <c r="H779" s="2"/>
      <c r="I779" s="2"/>
      <c r="J779" s="2"/>
      <c r="K779" s="2"/>
      <c r="L779" s="2"/>
      <c r="M779" s="2"/>
      <c r="N779" s="2"/>
      <c r="O779" s="2"/>
      <c r="P779" s="2"/>
      <c r="Q779" s="2"/>
      <c r="R779" s="2"/>
      <c r="S779" s="2"/>
      <c r="T779" s="2"/>
    </row>
    <row r="780" spans="1:20" ht="12.75" customHeight="1" x14ac:dyDescent="0.2">
      <c r="A780" s="2"/>
      <c r="B780" s="2"/>
      <c r="C780" s="2"/>
      <c r="D780" s="2"/>
      <c r="E780" s="2"/>
      <c r="F780" s="2"/>
      <c r="G780" s="2"/>
      <c r="H780" s="2"/>
      <c r="I780" s="2"/>
      <c r="J780" s="2"/>
      <c r="K780" s="2"/>
      <c r="L780" s="2"/>
      <c r="M780" s="2"/>
      <c r="N780" s="2"/>
      <c r="O780" s="2"/>
      <c r="P780" s="2"/>
      <c r="Q780" s="2"/>
      <c r="R780" s="2"/>
      <c r="S780" s="2"/>
      <c r="T780" s="2"/>
    </row>
    <row r="781" spans="1:20" ht="12.75" customHeight="1" x14ac:dyDescent="0.2">
      <c r="A781" s="2"/>
      <c r="B781" s="2"/>
      <c r="C781" s="2"/>
      <c r="D781" s="2"/>
      <c r="E781" s="2"/>
      <c r="F781" s="2"/>
      <c r="G781" s="2"/>
      <c r="H781" s="2"/>
      <c r="I781" s="2"/>
      <c r="J781" s="2"/>
      <c r="K781" s="2"/>
      <c r="L781" s="2"/>
      <c r="M781" s="2"/>
      <c r="N781" s="2"/>
      <c r="O781" s="2"/>
      <c r="P781" s="2"/>
      <c r="Q781" s="2"/>
      <c r="R781" s="2"/>
      <c r="S781" s="2"/>
      <c r="T781" s="2"/>
    </row>
    <row r="782" spans="1:20" ht="12.75" customHeight="1" x14ac:dyDescent="0.2">
      <c r="A782" s="2"/>
      <c r="B782" s="2"/>
      <c r="C782" s="2"/>
      <c r="D782" s="2"/>
      <c r="E782" s="2"/>
      <c r="F782" s="2"/>
      <c r="G782" s="2"/>
      <c r="H782" s="2"/>
      <c r="I782" s="2"/>
      <c r="J782" s="2"/>
      <c r="K782" s="2"/>
      <c r="L782" s="2"/>
      <c r="M782" s="2"/>
      <c r="N782" s="2"/>
      <c r="O782" s="2"/>
      <c r="P782" s="2"/>
      <c r="Q782" s="2"/>
      <c r="R782" s="2"/>
      <c r="S782" s="2"/>
      <c r="T782" s="2"/>
    </row>
    <row r="783" spans="1:20" ht="12.75" customHeight="1" x14ac:dyDescent="0.2">
      <c r="A783" s="2"/>
      <c r="B783" s="2"/>
      <c r="C783" s="2"/>
      <c r="D783" s="2"/>
      <c r="E783" s="2"/>
      <c r="F783" s="2"/>
      <c r="G783" s="2"/>
      <c r="H783" s="2"/>
      <c r="I783" s="2"/>
      <c r="J783" s="2"/>
      <c r="K783" s="2"/>
      <c r="L783" s="2"/>
      <c r="M783" s="2"/>
      <c r="N783" s="2"/>
      <c r="O783" s="2"/>
      <c r="P783" s="2"/>
      <c r="Q783" s="2"/>
      <c r="R783" s="2"/>
      <c r="S783" s="2"/>
      <c r="T783" s="2"/>
    </row>
    <row r="784" spans="1:20" ht="12.75" customHeight="1" x14ac:dyDescent="0.2">
      <c r="A784" s="2"/>
      <c r="B784" s="2"/>
      <c r="C784" s="2"/>
      <c r="D784" s="2"/>
      <c r="E784" s="2"/>
      <c r="F784" s="2"/>
      <c r="G784" s="2"/>
      <c r="H784" s="2"/>
      <c r="I784" s="2"/>
      <c r="J784" s="2"/>
      <c r="K784" s="2"/>
      <c r="L784" s="2"/>
      <c r="M784" s="2"/>
      <c r="N784" s="2"/>
      <c r="O784" s="2"/>
      <c r="P784" s="2"/>
      <c r="Q784" s="2"/>
      <c r="R784" s="2"/>
      <c r="S784" s="2"/>
      <c r="T784" s="2"/>
    </row>
    <row r="785" spans="1:20" ht="12.75" customHeight="1" x14ac:dyDescent="0.2">
      <c r="A785" s="2"/>
      <c r="B785" s="2"/>
      <c r="C785" s="2"/>
      <c r="D785" s="2"/>
      <c r="E785" s="2"/>
      <c r="F785" s="2"/>
      <c r="G785" s="2"/>
      <c r="H785" s="2"/>
      <c r="I785" s="2"/>
      <c r="J785" s="2"/>
      <c r="K785" s="2"/>
      <c r="L785" s="2"/>
      <c r="M785" s="2"/>
      <c r="N785" s="2"/>
      <c r="O785" s="2"/>
      <c r="P785" s="2"/>
      <c r="Q785" s="2"/>
      <c r="R785" s="2"/>
      <c r="S785" s="2"/>
      <c r="T785" s="2"/>
    </row>
    <row r="786" spans="1:20" ht="12.75" customHeight="1" x14ac:dyDescent="0.2">
      <c r="A786" s="2"/>
      <c r="B786" s="2"/>
      <c r="C786" s="2"/>
      <c r="D786" s="2"/>
      <c r="E786" s="2"/>
      <c r="F786" s="2"/>
      <c r="G786" s="2"/>
      <c r="H786" s="2"/>
      <c r="I786" s="2"/>
      <c r="J786" s="2"/>
      <c r="K786" s="2"/>
      <c r="L786" s="2"/>
      <c r="M786" s="2"/>
      <c r="N786" s="2"/>
      <c r="O786" s="2"/>
      <c r="P786" s="2"/>
      <c r="Q786" s="2"/>
      <c r="R786" s="2"/>
      <c r="S786" s="2"/>
      <c r="T786" s="2"/>
    </row>
    <row r="787" spans="1:20" ht="12.75" customHeight="1" x14ac:dyDescent="0.2">
      <c r="A787" s="2"/>
      <c r="B787" s="2"/>
      <c r="C787" s="2"/>
      <c r="D787" s="2"/>
      <c r="E787" s="2"/>
      <c r="F787" s="2"/>
      <c r="G787" s="2"/>
      <c r="H787" s="2"/>
      <c r="I787" s="2"/>
      <c r="J787" s="2"/>
      <c r="K787" s="2"/>
      <c r="L787" s="2"/>
      <c r="M787" s="2"/>
      <c r="N787" s="2"/>
      <c r="O787" s="2"/>
      <c r="P787" s="2"/>
      <c r="Q787" s="2"/>
      <c r="R787" s="2"/>
      <c r="S787" s="2"/>
      <c r="T787" s="2"/>
    </row>
    <row r="788" spans="1:20" ht="12.75" customHeight="1" x14ac:dyDescent="0.2">
      <c r="A788" s="2"/>
      <c r="B788" s="2"/>
      <c r="C788" s="2"/>
      <c r="D788" s="2"/>
      <c r="E788" s="2"/>
      <c r="F788" s="2"/>
      <c r="G788" s="2"/>
      <c r="H788" s="2"/>
      <c r="I788" s="2"/>
      <c r="J788" s="2"/>
      <c r="K788" s="2"/>
      <c r="L788" s="2"/>
      <c r="M788" s="2"/>
      <c r="N788" s="2"/>
      <c r="O788" s="2"/>
      <c r="P788" s="2"/>
      <c r="Q788" s="2"/>
      <c r="R788" s="2"/>
      <c r="S788" s="2"/>
      <c r="T788" s="2"/>
    </row>
    <row r="789" spans="1:20" ht="12.75" customHeight="1" x14ac:dyDescent="0.2">
      <c r="A789" s="2"/>
      <c r="B789" s="2"/>
      <c r="C789" s="2"/>
      <c r="D789" s="2"/>
      <c r="E789" s="2"/>
      <c r="F789" s="2"/>
      <c r="G789" s="2"/>
      <c r="H789" s="2"/>
      <c r="I789" s="2"/>
      <c r="J789" s="2"/>
      <c r="K789" s="2"/>
      <c r="L789" s="2"/>
      <c r="M789" s="2"/>
      <c r="N789" s="2"/>
      <c r="O789" s="2"/>
      <c r="P789" s="2"/>
      <c r="Q789" s="2"/>
      <c r="R789" s="2"/>
      <c r="S789" s="2"/>
      <c r="T789" s="2"/>
    </row>
    <row r="790" spans="1:20" ht="12.75" customHeight="1" x14ac:dyDescent="0.2">
      <c r="A790" s="2"/>
      <c r="B790" s="2"/>
      <c r="C790" s="2"/>
      <c r="D790" s="2"/>
      <c r="E790" s="2"/>
      <c r="F790" s="2"/>
      <c r="G790" s="2"/>
      <c r="H790" s="2"/>
      <c r="I790" s="2"/>
      <c r="J790" s="2"/>
      <c r="K790" s="2"/>
      <c r="L790" s="2"/>
      <c r="M790" s="2"/>
      <c r="N790" s="2"/>
      <c r="O790" s="2"/>
      <c r="P790" s="2"/>
      <c r="Q790" s="2"/>
      <c r="R790" s="2"/>
      <c r="S790" s="2"/>
      <c r="T790" s="2"/>
    </row>
    <row r="791" spans="1:20" ht="12.75" customHeight="1" x14ac:dyDescent="0.2">
      <c r="A791" s="2"/>
      <c r="B791" s="2"/>
      <c r="C791" s="2"/>
      <c r="D791" s="2"/>
      <c r="E791" s="2"/>
      <c r="F791" s="2"/>
      <c r="G791" s="2"/>
      <c r="H791" s="2"/>
      <c r="I791" s="2"/>
      <c r="J791" s="2"/>
      <c r="K791" s="2"/>
      <c r="L791" s="2"/>
      <c r="M791" s="2"/>
      <c r="N791" s="2"/>
      <c r="O791" s="2"/>
      <c r="P791" s="2"/>
      <c r="Q791" s="2"/>
      <c r="R791" s="2"/>
      <c r="S791" s="2"/>
      <c r="T791" s="2"/>
    </row>
    <row r="792" spans="1:20" ht="12.75" customHeight="1" x14ac:dyDescent="0.2">
      <c r="A792" s="2"/>
      <c r="B792" s="2"/>
      <c r="C792" s="2"/>
      <c r="D792" s="2"/>
      <c r="E792" s="2"/>
      <c r="F792" s="2"/>
      <c r="G792" s="2"/>
      <c r="H792" s="2"/>
      <c r="I792" s="2"/>
      <c r="J792" s="2"/>
      <c r="K792" s="2"/>
      <c r="L792" s="2"/>
      <c r="M792" s="2"/>
      <c r="N792" s="2"/>
      <c r="O792" s="2"/>
      <c r="P792" s="2"/>
      <c r="Q792" s="2"/>
      <c r="R792" s="2"/>
      <c r="S792" s="2"/>
      <c r="T792" s="2"/>
    </row>
    <row r="793" spans="1:20" ht="12.75" customHeight="1" x14ac:dyDescent="0.2">
      <c r="A793" s="2"/>
      <c r="B793" s="2"/>
      <c r="C793" s="2"/>
      <c r="D793" s="2"/>
      <c r="E793" s="2"/>
      <c r="F793" s="2"/>
      <c r="G793" s="2"/>
      <c r="H793" s="2"/>
      <c r="I793" s="2"/>
      <c r="J793" s="2"/>
      <c r="K793" s="2"/>
      <c r="L793" s="2"/>
      <c r="M793" s="2"/>
      <c r="N793" s="2"/>
      <c r="O793" s="2"/>
      <c r="P793" s="2"/>
      <c r="Q793" s="2"/>
      <c r="R793" s="2"/>
      <c r="S793" s="2"/>
      <c r="T793" s="2"/>
    </row>
    <row r="794" spans="1:20" ht="12.75" customHeight="1" x14ac:dyDescent="0.2">
      <c r="A794" s="2"/>
      <c r="B794" s="2"/>
      <c r="C794" s="2"/>
      <c r="D794" s="2"/>
      <c r="E794" s="2"/>
      <c r="F794" s="2"/>
      <c r="G794" s="2"/>
      <c r="H794" s="2"/>
      <c r="I794" s="2"/>
      <c r="J794" s="2"/>
      <c r="K794" s="2"/>
      <c r="L794" s="2"/>
      <c r="M794" s="2"/>
      <c r="N794" s="2"/>
      <c r="O794" s="2"/>
      <c r="P794" s="2"/>
      <c r="Q794" s="2"/>
      <c r="R794" s="2"/>
      <c r="S794" s="2"/>
      <c r="T794" s="2"/>
    </row>
    <row r="795" spans="1:20" ht="12.75" customHeight="1" x14ac:dyDescent="0.2">
      <c r="A795" s="2"/>
      <c r="B795" s="2"/>
      <c r="C795" s="2"/>
      <c r="D795" s="2"/>
      <c r="E795" s="2"/>
      <c r="F795" s="2"/>
      <c r="G795" s="2"/>
      <c r="H795" s="2"/>
      <c r="I795" s="2"/>
      <c r="J795" s="2"/>
      <c r="K795" s="2"/>
      <c r="L795" s="2"/>
      <c r="M795" s="2"/>
      <c r="N795" s="2"/>
      <c r="O795" s="2"/>
      <c r="P795" s="2"/>
      <c r="Q795" s="2"/>
      <c r="R795" s="2"/>
      <c r="S795" s="2"/>
      <c r="T795" s="2"/>
    </row>
    <row r="796" spans="1:20" ht="12.75" customHeight="1" x14ac:dyDescent="0.2">
      <c r="A796" s="2"/>
      <c r="B796" s="2"/>
      <c r="C796" s="2"/>
      <c r="D796" s="2"/>
      <c r="E796" s="2"/>
      <c r="F796" s="2"/>
      <c r="G796" s="2"/>
      <c r="H796" s="2"/>
      <c r="I796" s="2"/>
      <c r="J796" s="2"/>
      <c r="K796" s="2"/>
      <c r="L796" s="2"/>
      <c r="M796" s="2"/>
      <c r="N796" s="2"/>
      <c r="O796" s="2"/>
      <c r="P796" s="2"/>
      <c r="Q796" s="2"/>
      <c r="R796" s="2"/>
      <c r="S796" s="2"/>
      <c r="T796" s="2"/>
    </row>
    <row r="797" spans="1:20" ht="12.75" customHeight="1" x14ac:dyDescent="0.2">
      <c r="A797" s="2"/>
      <c r="B797" s="2"/>
      <c r="C797" s="2"/>
      <c r="D797" s="2"/>
      <c r="E797" s="2"/>
      <c r="F797" s="2"/>
      <c r="G797" s="2"/>
      <c r="H797" s="2"/>
      <c r="I797" s="2"/>
      <c r="J797" s="2"/>
      <c r="K797" s="2"/>
      <c r="L797" s="2"/>
      <c r="M797" s="2"/>
      <c r="N797" s="2"/>
      <c r="O797" s="2"/>
      <c r="P797" s="2"/>
      <c r="Q797" s="2"/>
      <c r="R797" s="2"/>
      <c r="S797" s="2"/>
      <c r="T797" s="2"/>
    </row>
    <row r="798" spans="1:20" ht="12.75" customHeight="1" x14ac:dyDescent="0.2">
      <c r="A798" s="2"/>
      <c r="B798" s="2"/>
      <c r="C798" s="2"/>
      <c r="D798" s="2"/>
      <c r="E798" s="2"/>
      <c r="F798" s="2"/>
      <c r="G798" s="2"/>
      <c r="H798" s="2"/>
      <c r="I798" s="2"/>
      <c r="J798" s="2"/>
      <c r="K798" s="2"/>
      <c r="L798" s="2"/>
      <c r="M798" s="2"/>
      <c r="N798" s="2"/>
      <c r="O798" s="2"/>
      <c r="P798" s="2"/>
      <c r="Q798" s="2"/>
      <c r="R798" s="2"/>
      <c r="S798" s="2"/>
      <c r="T798" s="2"/>
    </row>
    <row r="799" spans="1:20" ht="12.75" customHeight="1" x14ac:dyDescent="0.2">
      <c r="A799" s="2"/>
      <c r="B799" s="2"/>
      <c r="C799" s="2"/>
      <c r="D799" s="2"/>
      <c r="E799" s="2"/>
      <c r="F799" s="2"/>
      <c r="G799" s="2"/>
      <c r="H799" s="2"/>
      <c r="I799" s="2"/>
      <c r="J799" s="2"/>
      <c r="K799" s="2"/>
      <c r="L799" s="2"/>
      <c r="M799" s="2"/>
      <c r="N799" s="2"/>
      <c r="O799" s="2"/>
      <c r="P799" s="2"/>
      <c r="Q799" s="2"/>
      <c r="R799" s="2"/>
      <c r="S799" s="2"/>
      <c r="T799" s="2"/>
    </row>
    <row r="800" spans="1:20" ht="12.75" customHeight="1" x14ac:dyDescent="0.2">
      <c r="A800" s="2"/>
      <c r="B800" s="2"/>
      <c r="C800" s="2"/>
      <c r="D800" s="2"/>
      <c r="E800" s="2"/>
      <c r="F800" s="2"/>
      <c r="G800" s="2"/>
      <c r="H800" s="2"/>
      <c r="I800" s="2"/>
      <c r="J800" s="2"/>
      <c r="K800" s="2"/>
      <c r="L800" s="2"/>
      <c r="M800" s="2"/>
      <c r="N800" s="2"/>
      <c r="O800" s="2"/>
      <c r="P800" s="2"/>
      <c r="Q800" s="2"/>
      <c r="R800" s="2"/>
      <c r="S800" s="2"/>
      <c r="T800" s="2"/>
    </row>
    <row r="801" spans="1:20" ht="12.75" customHeight="1" x14ac:dyDescent="0.2">
      <c r="A801" s="2"/>
      <c r="B801" s="2"/>
      <c r="C801" s="2"/>
      <c r="D801" s="2"/>
      <c r="E801" s="2"/>
      <c r="F801" s="2"/>
      <c r="G801" s="2"/>
      <c r="H801" s="2"/>
      <c r="I801" s="2"/>
      <c r="J801" s="2"/>
      <c r="K801" s="2"/>
      <c r="L801" s="2"/>
      <c r="M801" s="2"/>
      <c r="N801" s="2"/>
      <c r="O801" s="2"/>
      <c r="P801" s="2"/>
      <c r="Q801" s="2"/>
      <c r="R801" s="2"/>
      <c r="S801" s="2"/>
      <c r="T801" s="2"/>
    </row>
    <row r="802" spans="1:20" ht="12.75" customHeight="1" x14ac:dyDescent="0.2">
      <c r="A802" s="2"/>
      <c r="B802" s="2"/>
      <c r="C802" s="2"/>
      <c r="D802" s="2"/>
      <c r="E802" s="2"/>
      <c r="F802" s="2"/>
      <c r="G802" s="2"/>
      <c r="H802" s="2"/>
      <c r="I802" s="2"/>
      <c r="J802" s="2"/>
      <c r="K802" s="2"/>
      <c r="L802" s="2"/>
      <c r="M802" s="2"/>
      <c r="N802" s="2"/>
      <c r="O802" s="2"/>
      <c r="P802" s="2"/>
      <c r="Q802" s="2"/>
      <c r="R802" s="2"/>
      <c r="S802" s="2"/>
      <c r="T802" s="2"/>
    </row>
    <row r="803" spans="1:20" ht="12.75" customHeight="1" x14ac:dyDescent="0.2">
      <c r="A803" s="2"/>
      <c r="B803" s="2"/>
      <c r="C803" s="2"/>
      <c r="D803" s="2"/>
      <c r="E803" s="2"/>
      <c r="F803" s="2"/>
      <c r="G803" s="2"/>
      <c r="H803" s="2"/>
      <c r="I803" s="2"/>
      <c r="J803" s="2"/>
      <c r="K803" s="2"/>
      <c r="L803" s="2"/>
      <c r="M803" s="2"/>
      <c r="N803" s="2"/>
      <c r="O803" s="2"/>
      <c r="P803" s="2"/>
      <c r="Q803" s="2"/>
      <c r="R803" s="2"/>
      <c r="S803" s="2"/>
      <c r="T803" s="2"/>
    </row>
    <row r="804" spans="1:20" ht="12.75" customHeight="1" x14ac:dyDescent="0.2">
      <c r="A804" s="2"/>
      <c r="B804" s="2"/>
      <c r="C804" s="2"/>
      <c r="D804" s="2"/>
      <c r="E804" s="2"/>
      <c r="F804" s="2"/>
      <c r="G804" s="2"/>
      <c r="H804" s="2"/>
      <c r="I804" s="2"/>
      <c r="J804" s="2"/>
      <c r="K804" s="2"/>
      <c r="L804" s="2"/>
      <c r="M804" s="2"/>
      <c r="N804" s="2"/>
      <c r="O804" s="2"/>
      <c r="P804" s="2"/>
      <c r="Q804" s="2"/>
      <c r="R804" s="2"/>
      <c r="S804" s="2"/>
      <c r="T804" s="2"/>
    </row>
    <row r="805" spans="1:20" ht="12.75" customHeight="1" x14ac:dyDescent="0.2">
      <c r="A805" s="2"/>
      <c r="B805" s="2"/>
      <c r="C805" s="2"/>
      <c r="D805" s="2"/>
      <c r="E805" s="2"/>
      <c r="F805" s="2"/>
      <c r="G805" s="2"/>
      <c r="H805" s="2"/>
      <c r="I805" s="2"/>
      <c r="J805" s="2"/>
      <c r="K805" s="2"/>
      <c r="L805" s="2"/>
      <c r="M805" s="2"/>
      <c r="N805" s="2"/>
      <c r="O805" s="2"/>
      <c r="P805" s="2"/>
      <c r="Q805" s="2"/>
      <c r="R805" s="2"/>
      <c r="S805" s="2"/>
      <c r="T805" s="2"/>
    </row>
    <row r="806" spans="1:20" ht="12.75" customHeight="1" x14ac:dyDescent="0.2">
      <c r="A806" s="2"/>
      <c r="B806" s="2"/>
      <c r="C806" s="2"/>
      <c r="D806" s="2"/>
      <c r="E806" s="2"/>
      <c r="F806" s="2"/>
      <c r="G806" s="2"/>
      <c r="H806" s="2"/>
      <c r="I806" s="2"/>
      <c r="J806" s="2"/>
      <c r="K806" s="2"/>
      <c r="L806" s="2"/>
      <c r="M806" s="2"/>
      <c r="N806" s="2"/>
      <c r="O806" s="2"/>
      <c r="P806" s="2"/>
      <c r="Q806" s="2"/>
      <c r="R806" s="2"/>
      <c r="S806" s="2"/>
      <c r="T806" s="2"/>
    </row>
    <row r="807" spans="1:20" ht="12.75" customHeight="1" x14ac:dyDescent="0.2">
      <c r="A807" s="2"/>
      <c r="B807" s="2"/>
      <c r="C807" s="2"/>
      <c r="D807" s="2"/>
      <c r="E807" s="2"/>
      <c r="F807" s="2"/>
      <c r="G807" s="2"/>
      <c r="H807" s="2"/>
      <c r="I807" s="2"/>
      <c r="J807" s="2"/>
      <c r="K807" s="2"/>
      <c r="L807" s="2"/>
      <c r="M807" s="2"/>
      <c r="N807" s="2"/>
      <c r="O807" s="2"/>
      <c r="P807" s="2"/>
      <c r="Q807" s="2"/>
      <c r="R807" s="2"/>
      <c r="S807" s="2"/>
      <c r="T807" s="2"/>
    </row>
    <row r="808" spans="1:20" ht="12.75" customHeight="1" x14ac:dyDescent="0.2">
      <c r="A808" s="2"/>
      <c r="B808" s="2"/>
      <c r="C808" s="2"/>
      <c r="D808" s="2"/>
      <c r="E808" s="2"/>
      <c r="F808" s="2"/>
      <c r="G808" s="2"/>
      <c r="H808" s="2"/>
      <c r="I808" s="2"/>
      <c r="J808" s="2"/>
      <c r="K808" s="2"/>
      <c r="L808" s="2"/>
      <c r="M808" s="2"/>
      <c r="N808" s="2"/>
      <c r="O808" s="2"/>
      <c r="P808" s="2"/>
      <c r="Q808" s="2"/>
      <c r="R808" s="2"/>
      <c r="S808" s="2"/>
      <c r="T808" s="2"/>
    </row>
    <row r="809" spans="1:20" ht="12.75" customHeight="1" x14ac:dyDescent="0.2">
      <c r="A809" s="2"/>
      <c r="B809" s="2"/>
      <c r="C809" s="2"/>
      <c r="D809" s="2"/>
      <c r="E809" s="2"/>
      <c r="F809" s="2"/>
      <c r="G809" s="2"/>
      <c r="H809" s="2"/>
      <c r="I809" s="2"/>
      <c r="J809" s="2"/>
      <c r="K809" s="2"/>
      <c r="L809" s="2"/>
      <c r="M809" s="2"/>
      <c r="N809" s="2"/>
      <c r="O809" s="2"/>
      <c r="P809" s="2"/>
      <c r="Q809" s="2"/>
      <c r="R809" s="2"/>
      <c r="S809" s="2"/>
      <c r="T809" s="2"/>
    </row>
    <row r="810" spans="1:20" ht="12.75" customHeight="1" x14ac:dyDescent="0.2">
      <c r="A810" s="2"/>
      <c r="B810" s="2"/>
      <c r="C810" s="2"/>
      <c r="D810" s="2"/>
      <c r="E810" s="2"/>
      <c r="F810" s="2"/>
      <c r="G810" s="2"/>
      <c r="H810" s="2"/>
      <c r="I810" s="2"/>
      <c r="J810" s="2"/>
      <c r="K810" s="2"/>
      <c r="L810" s="2"/>
      <c r="M810" s="2"/>
      <c r="N810" s="2"/>
      <c r="O810" s="2"/>
      <c r="P810" s="2"/>
      <c r="Q810" s="2"/>
      <c r="R810" s="2"/>
      <c r="S810" s="2"/>
      <c r="T810" s="2"/>
    </row>
    <row r="811" spans="1:20" ht="12.75" customHeight="1" x14ac:dyDescent="0.2">
      <c r="A811" s="2"/>
      <c r="B811" s="2"/>
      <c r="C811" s="2"/>
      <c r="D811" s="2"/>
      <c r="E811" s="2"/>
      <c r="F811" s="2"/>
      <c r="G811" s="2"/>
      <c r="H811" s="2"/>
      <c r="I811" s="2"/>
      <c r="J811" s="2"/>
      <c r="K811" s="2"/>
      <c r="L811" s="2"/>
      <c r="M811" s="2"/>
      <c r="N811" s="2"/>
      <c r="O811" s="2"/>
      <c r="P811" s="2"/>
      <c r="Q811" s="2"/>
      <c r="R811" s="2"/>
      <c r="S811" s="2"/>
      <c r="T811" s="2"/>
    </row>
    <row r="812" spans="1:20" ht="12.75" customHeight="1" x14ac:dyDescent="0.2">
      <c r="A812" s="2"/>
      <c r="B812" s="2"/>
      <c r="C812" s="2"/>
      <c r="D812" s="2"/>
      <c r="E812" s="2"/>
      <c r="F812" s="2"/>
      <c r="G812" s="2"/>
      <c r="H812" s="2"/>
      <c r="I812" s="2"/>
      <c r="J812" s="2"/>
      <c r="K812" s="2"/>
      <c r="L812" s="2"/>
      <c r="M812" s="2"/>
      <c r="N812" s="2"/>
      <c r="O812" s="2"/>
      <c r="P812" s="2"/>
      <c r="Q812" s="2"/>
      <c r="R812" s="2"/>
      <c r="S812" s="2"/>
      <c r="T812" s="2"/>
    </row>
    <row r="813" spans="1:20" ht="12.75" customHeight="1" x14ac:dyDescent="0.2">
      <c r="A813" s="2"/>
      <c r="B813" s="2"/>
      <c r="C813" s="2"/>
      <c r="D813" s="2"/>
      <c r="E813" s="2"/>
      <c r="F813" s="2"/>
      <c r="G813" s="2"/>
      <c r="H813" s="2"/>
      <c r="I813" s="2"/>
      <c r="J813" s="2"/>
      <c r="K813" s="2"/>
      <c r="L813" s="2"/>
      <c r="M813" s="2"/>
      <c r="N813" s="2"/>
      <c r="O813" s="2"/>
      <c r="P813" s="2"/>
      <c r="Q813" s="2"/>
      <c r="R813" s="2"/>
      <c r="S813" s="2"/>
      <c r="T813" s="2"/>
    </row>
    <row r="814" spans="1:20" ht="12.75" customHeight="1" x14ac:dyDescent="0.2">
      <c r="A814" s="2"/>
      <c r="B814" s="2"/>
      <c r="C814" s="2"/>
      <c r="D814" s="2"/>
      <c r="E814" s="2"/>
      <c r="F814" s="2"/>
      <c r="G814" s="2"/>
      <c r="H814" s="2"/>
      <c r="I814" s="2"/>
      <c r="J814" s="2"/>
      <c r="K814" s="2"/>
      <c r="L814" s="2"/>
      <c r="M814" s="2"/>
      <c r="N814" s="2"/>
      <c r="O814" s="2"/>
      <c r="P814" s="2"/>
      <c r="Q814" s="2"/>
      <c r="R814" s="2"/>
      <c r="S814" s="2"/>
      <c r="T814" s="2"/>
    </row>
    <row r="815" spans="1:20" ht="12.75" customHeight="1" x14ac:dyDescent="0.2">
      <c r="A815" s="2"/>
      <c r="B815" s="2"/>
      <c r="C815" s="2"/>
      <c r="D815" s="2"/>
      <c r="E815" s="2"/>
      <c r="F815" s="2"/>
      <c r="G815" s="2"/>
      <c r="H815" s="2"/>
      <c r="I815" s="2"/>
      <c r="J815" s="2"/>
      <c r="K815" s="2"/>
      <c r="L815" s="2"/>
      <c r="M815" s="2"/>
      <c r="N815" s="2"/>
      <c r="O815" s="2"/>
      <c r="P815" s="2"/>
      <c r="Q815" s="2"/>
      <c r="R815" s="2"/>
      <c r="S815" s="2"/>
      <c r="T815" s="2"/>
    </row>
    <row r="816" spans="1:20" ht="12.75" customHeight="1" x14ac:dyDescent="0.2">
      <c r="A816" s="2"/>
      <c r="B816" s="2"/>
      <c r="C816" s="2"/>
      <c r="D816" s="2"/>
      <c r="E816" s="2"/>
      <c r="F816" s="2"/>
      <c r="G816" s="2"/>
      <c r="H816" s="2"/>
      <c r="I816" s="2"/>
      <c r="J816" s="2"/>
      <c r="K816" s="2"/>
      <c r="L816" s="2"/>
      <c r="M816" s="2"/>
      <c r="N816" s="2"/>
      <c r="O816" s="2"/>
      <c r="P816" s="2"/>
      <c r="Q816" s="2"/>
      <c r="R816" s="2"/>
      <c r="S816" s="2"/>
      <c r="T816" s="2"/>
    </row>
    <row r="817" spans="1:20" ht="12.75" customHeight="1" x14ac:dyDescent="0.2">
      <c r="A817" s="2"/>
      <c r="B817" s="2"/>
      <c r="C817" s="2"/>
      <c r="D817" s="2"/>
      <c r="E817" s="2"/>
      <c r="F817" s="2"/>
      <c r="G817" s="2"/>
      <c r="H817" s="2"/>
      <c r="I817" s="2"/>
      <c r="J817" s="2"/>
      <c r="K817" s="2"/>
      <c r="L817" s="2"/>
      <c r="M817" s="2"/>
      <c r="N817" s="2"/>
      <c r="O817" s="2"/>
      <c r="P817" s="2"/>
      <c r="Q817" s="2"/>
      <c r="R817" s="2"/>
      <c r="S817" s="2"/>
      <c r="T817" s="2"/>
    </row>
    <row r="818" spans="1:20" ht="12.75" customHeight="1" x14ac:dyDescent="0.2">
      <c r="A818" s="2"/>
      <c r="B818" s="2"/>
      <c r="C818" s="2"/>
      <c r="D818" s="2"/>
      <c r="E818" s="2"/>
      <c r="F818" s="2"/>
      <c r="G818" s="2"/>
      <c r="H818" s="2"/>
      <c r="I818" s="2"/>
      <c r="J818" s="2"/>
      <c r="K818" s="2"/>
      <c r="L818" s="2"/>
      <c r="M818" s="2"/>
      <c r="N818" s="2"/>
      <c r="O818" s="2"/>
      <c r="P818" s="2"/>
      <c r="Q818" s="2"/>
      <c r="R818" s="2"/>
      <c r="S818" s="2"/>
      <c r="T818" s="2"/>
    </row>
    <row r="819" spans="1:20" ht="12.75" customHeight="1" x14ac:dyDescent="0.2">
      <c r="A819" s="2"/>
      <c r="B819" s="2"/>
      <c r="C819" s="2"/>
      <c r="D819" s="2"/>
      <c r="E819" s="2"/>
      <c r="F819" s="2"/>
      <c r="G819" s="2"/>
      <c r="H819" s="2"/>
      <c r="I819" s="2"/>
      <c r="J819" s="2"/>
      <c r="K819" s="2"/>
      <c r="L819" s="2"/>
      <c r="M819" s="2"/>
      <c r="N819" s="2"/>
      <c r="O819" s="2"/>
      <c r="P819" s="2"/>
      <c r="Q819" s="2"/>
      <c r="R819" s="2"/>
      <c r="S819" s="2"/>
      <c r="T819" s="2"/>
    </row>
    <row r="820" spans="1:20" ht="12.75" customHeight="1" x14ac:dyDescent="0.2">
      <c r="A820" s="2"/>
      <c r="B820" s="2"/>
      <c r="C820" s="2"/>
      <c r="D820" s="2"/>
      <c r="E820" s="2"/>
      <c r="F820" s="2"/>
      <c r="G820" s="2"/>
      <c r="H820" s="2"/>
      <c r="I820" s="2"/>
      <c r="J820" s="2"/>
      <c r="K820" s="2"/>
      <c r="L820" s="2"/>
      <c r="M820" s="2"/>
      <c r="N820" s="2"/>
      <c r="O820" s="2"/>
      <c r="P820" s="2"/>
      <c r="Q820" s="2"/>
      <c r="R820" s="2"/>
      <c r="S820" s="2"/>
      <c r="T820" s="2"/>
    </row>
    <row r="821" spans="1:20" ht="12.75" customHeight="1" x14ac:dyDescent="0.2">
      <c r="A821" s="2"/>
      <c r="B821" s="2"/>
      <c r="C821" s="2"/>
      <c r="D821" s="2"/>
      <c r="E821" s="2"/>
      <c r="F821" s="2"/>
      <c r="G821" s="2"/>
      <c r="H821" s="2"/>
      <c r="I821" s="2"/>
      <c r="J821" s="2"/>
      <c r="K821" s="2"/>
      <c r="L821" s="2"/>
      <c r="M821" s="2"/>
      <c r="N821" s="2"/>
      <c r="O821" s="2"/>
      <c r="P821" s="2"/>
      <c r="Q821" s="2"/>
      <c r="R821" s="2"/>
      <c r="S821" s="2"/>
      <c r="T821" s="2"/>
    </row>
    <row r="822" spans="1:20" ht="12.75" customHeight="1" x14ac:dyDescent="0.2">
      <c r="A822" s="2"/>
      <c r="B822" s="2"/>
      <c r="C822" s="2"/>
      <c r="D822" s="2"/>
      <c r="E822" s="2"/>
      <c r="F822" s="2"/>
      <c r="G822" s="2"/>
      <c r="H822" s="2"/>
      <c r="I822" s="2"/>
      <c r="J822" s="2"/>
      <c r="K822" s="2"/>
      <c r="L822" s="2"/>
      <c r="M822" s="2"/>
      <c r="N822" s="2"/>
      <c r="O822" s="2"/>
      <c r="P822" s="2"/>
      <c r="Q822" s="2"/>
      <c r="R822" s="2"/>
      <c r="S822" s="2"/>
      <c r="T822" s="2"/>
    </row>
    <row r="823" spans="1:20" ht="12.75" customHeight="1" x14ac:dyDescent="0.2">
      <c r="A823" s="2"/>
      <c r="B823" s="2"/>
      <c r="C823" s="2"/>
      <c r="D823" s="2"/>
      <c r="E823" s="2"/>
      <c r="F823" s="2"/>
      <c r="G823" s="2"/>
      <c r="H823" s="2"/>
      <c r="I823" s="2"/>
      <c r="J823" s="2"/>
      <c r="K823" s="2"/>
      <c r="L823" s="2"/>
      <c r="M823" s="2"/>
      <c r="N823" s="2"/>
      <c r="O823" s="2"/>
      <c r="P823" s="2"/>
      <c r="Q823" s="2"/>
      <c r="R823" s="2"/>
      <c r="S823" s="2"/>
      <c r="T823" s="2"/>
    </row>
    <row r="824" spans="1:20" ht="12.75" customHeight="1" x14ac:dyDescent="0.2">
      <c r="A824" s="2"/>
      <c r="B824" s="2"/>
      <c r="C824" s="2"/>
      <c r="D824" s="2"/>
      <c r="E824" s="2"/>
      <c r="F824" s="2"/>
      <c r="G824" s="2"/>
      <c r="H824" s="2"/>
      <c r="I824" s="2"/>
      <c r="J824" s="2"/>
      <c r="K824" s="2"/>
      <c r="L824" s="2"/>
      <c r="M824" s="2"/>
      <c r="N824" s="2"/>
      <c r="O824" s="2"/>
      <c r="P824" s="2"/>
      <c r="Q824" s="2"/>
      <c r="R824" s="2"/>
      <c r="S824" s="2"/>
      <c r="T824" s="2"/>
    </row>
    <row r="825" spans="1:20" ht="12.75" customHeight="1" x14ac:dyDescent="0.2">
      <c r="A825" s="2"/>
      <c r="B825" s="2"/>
      <c r="C825" s="2"/>
      <c r="D825" s="2"/>
      <c r="E825" s="2"/>
      <c r="F825" s="2"/>
      <c r="G825" s="2"/>
      <c r="H825" s="2"/>
      <c r="I825" s="2"/>
      <c r="J825" s="2"/>
      <c r="K825" s="2"/>
      <c r="L825" s="2"/>
      <c r="M825" s="2"/>
      <c r="N825" s="2"/>
      <c r="O825" s="2"/>
      <c r="P825" s="2"/>
      <c r="Q825" s="2"/>
      <c r="R825" s="2"/>
      <c r="S825" s="2"/>
      <c r="T825" s="2"/>
    </row>
    <row r="826" spans="1:20" ht="12.75" customHeight="1" x14ac:dyDescent="0.2">
      <c r="A826" s="2"/>
      <c r="B826" s="2"/>
      <c r="C826" s="2"/>
      <c r="D826" s="2"/>
      <c r="E826" s="2"/>
      <c r="F826" s="2"/>
      <c r="G826" s="2"/>
      <c r="H826" s="2"/>
      <c r="I826" s="2"/>
      <c r="J826" s="2"/>
      <c r="K826" s="2"/>
      <c r="L826" s="2"/>
      <c r="M826" s="2"/>
      <c r="N826" s="2"/>
      <c r="O826" s="2"/>
      <c r="P826" s="2"/>
      <c r="Q826" s="2"/>
      <c r="R826" s="2"/>
      <c r="S826" s="2"/>
      <c r="T826" s="2"/>
    </row>
    <row r="827" spans="1:20" ht="12.75" customHeight="1" x14ac:dyDescent="0.2">
      <c r="A827" s="2"/>
      <c r="B827" s="2"/>
      <c r="C827" s="2"/>
      <c r="D827" s="2"/>
      <c r="E827" s="2"/>
      <c r="F827" s="2"/>
      <c r="G827" s="2"/>
      <c r="H827" s="2"/>
      <c r="I827" s="2"/>
      <c r="J827" s="2"/>
      <c r="K827" s="2"/>
      <c r="L827" s="2"/>
      <c r="M827" s="2"/>
      <c r="N827" s="2"/>
      <c r="O827" s="2"/>
      <c r="P827" s="2"/>
      <c r="Q827" s="2"/>
      <c r="R827" s="2"/>
      <c r="S827" s="2"/>
      <c r="T827" s="2"/>
    </row>
    <row r="828" spans="1:20" ht="12.75" customHeight="1" x14ac:dyDescent="0.2">
      <c r="A828" s="2"/>
      <c r="B828" s="2"/>
      <c r="C828" s="2"/>
      <c r="D828" s="2"/>
      <c r="E828" s="2"/>
      <c r="F828" s="2"/>
      <c r="G828" s="2"/>
      <c r="H828" s="2"/>
      <c r="I828" s="2"/>
      <c r="J828" s="2"/>
      <c r="K828" s="2"/>
      <c r="L828" s="2"/>
      <c r="M828" s="2"/>
      <c r="N828" s="2"/>
      <c r="O828" s="2"/>
      <c r="P828" s="2"/>
      <c r="Q828" s="2"/>
      <c r="R828" s="2"/>
      <c r="S828" s="2"/>
      <c r="T828" s="2"/>
    </row>
    <row r="829" spans="1:20" ht="12.75" customHeight="1" x14ac:dyDescent="0.2">
      <c r="A829" s="2"/>
      <c r="B829" s="2"/>
      <c r="C829" s="2"/>
      <c r="D829" s="2"/>
      <c r="E829" s="2"/>
      <c r="F829" s="2"/>
      <c r="G829" s="2"/>
      <c r="H829" s="2"/>
      <c r="I829" s="2"/>
      <c r="J829" s="2"/>
      <c r="K829" s="2"/>
      <c r="L829" s="2"/>
      <c r="M829" s="2"/>
      <c r="N829" s="2"/>
      <c r="O829" s="2"/>
      <c r="P829" s="2"/>
      <c r="Q829" s="2"/>
      <c r="R829" s="2"/>
      <c r="S829" s="2"/>
      <c r="T829" s="2"/>
    </row>
    <row r="830" spans="1:20" ht="12.75" customHeight="1" x14ac:dyDescent="0.2">
      <c r="A830" s="2"/>
      <c r="B830" s="2"/>
      <c r="C830" s="2"/>
      <c r="D830" s="2"/>
      <c r="E830" s="2"/>
      <c r="F830" s="2"/>
      <c r="G830" s="2"/>
      <c r="H830" s="2"/>
      <c r="I830" s="2"/>
      <c r="J830" s="2"/>
      <c r="K830" s="2"/>
      <c r="L830" s="2"/>
      <c r="M830" s="2"/>
      <c r="N830" s="2"/>
      <c r="O830" s="2"/>
      <c r="P830" s="2"/>
      <c r="Q830" s="2"/>
      <c r="R830" s="2"/>
      <c r="S830" s="2"/>
      <c r="T830" s="2"/>
    </row>
    <row r="831" spans="1:20" ht="12.75" customHeight="1" x14ac:dyDescent="0.2">
      <c r="A831" s="2"/>
      <c r="B831" s="2"/>
      <c r="C831" s="2"/>
      <c r="D831" s="2"/>
      <c r="E831" s="2"/>
      <c r="F831" s="2"/>
      <c r="G831" s="2"/>
      <c r="H831" s="2"/>
      <c r="I831" s="2"/>
      <c r="J831" s="2"/>
      <c r="K831" s="2"/>
      <c r="L831" s="2"/>
      <c r="M831" s="2"/>
      <c r="N831" s="2"/>
      <c r="O831" s="2"/>
      <c r="P831" s="2"/>
      <c r="Q831" s="2"/>
      <c r="R831" s="2"/>
      <c r="S831" s="2"/>
      <c r="T831" s="2"/>
    </row>
    <row r="832" spans="1:20" ht="12.75" customHeight="1" x14ac:dyDescent="0.2">
      <c r="A832" s="2"/>
      <c r="B832" s="2"/>
      <c r="C832" s="2"/>
      <c r="D832" s="2"/>
      <c r="E832" s="2"/>
      <c r="F832" s="2"/>
      <c r="G832" s="2"/>
      <c r="H832" s="2"/>
      <c r="I832" s="2"/>
      <c r="J832" s="2"/>
      <c r="K832" s="2"/>
      <c r="L832" s="2"/>
      <c r="M832" s="2"/>
      <c r="N832" s="2"/>
      <c r="O832" s="2"/>
      <c r="P832" s="2"/>
      <c r="Q832" s="2"/>
      <c r="R832" s="2"/>
      <c r="S832" s="2"/>
      <c r="T832" s="2"/>
    </row>
    <row r="833" spans="1:20" ht="12.75" customHeight="1" x14ac:dyDescent="0.2">
      <c r="A833" s="2"/>
      <c r="B833" s="2"/>
      <c r="C833" s="2"/>
      <c r="D833" s="2"/>
      <c r="E833" s="2"/>
      <c r="F833" s="2"/>
      <c r="G833" s="2"/>
      <c r="H833" s="2"/>
      <c r="I833" s="2"/>
      <c r="J833" s="2"/>
      <c r="K833" s="2"/>
      <c r="L833" s="2"/>
      <c r="M833" s="2"/>
      <c r="N833" s="2"/>
      <c r="O833" s="2"/>
      <c r="P833" s="2"/>
      <c r="Q833" s="2"/>
      <c r="R833" s="2"/>
      <c r="S833" s="2"/>
      <c r="T833" s="2"/>
    </row>
    <row r="834" spans="1:20" ht="12.75" customHeight="1" x14ac:dyDescent="0.2">
      <c r="A834" s="2"/>
      <c r="B834" s="2"/>
      <c r="C834" s="2"/>
      <c r="D834" s="2"/>
      <c r="E834" s="2"/>
      <c r="F834" s="2"/>
      <c r="G834" s="2"/>
      <c r="H834" s="2"/>
      <c r="I834" s="2"/>
      <c r="J834" s="2"/>
      <c r="K834" s="2"/>
      <c r="L834" s="2"/>
      <c r="M834" s="2"/>
      <c r="N834" s="2"/>
      <c r="O834" s="2"/>
      <c r="P834" s="2"/>
      <c r="Q834" s="2"/>
      <c r="R834" s="2"/>
      <c r="S834" s="2"/>
      <c r="T834" s="2"/>
    </row>
    <row r="835" spans="1:20" ht="12.75" customHeight="1" x14ac:dyDescent="0.2">
      <c r="A835" s="2"/>
      <c r="B835" s="2"/>
      <c r="C835" s="2"/>
      <c r="D835" s="2"/>
      <c r="E835" s="2"/>
      <c r="F835" s="2"/>
      <c r="G835" s="2"/>
      <c r="H835" s="2"/>
      <c r="I835" s="2"/>
      <c r="J835" s="2"/>
      <c r="K835" s="2"/>
      <c r="L835" s="2"/>
      <c r="M835" s="2"/>
      <c r="N835" s="2"/>
      <c r="O835" s="2"/>
      <c r="P835" s="2"/>
      <c r="Q835" s="2"/>
      <c r="R835" s="2"/>
      <c r="S835" s="2"/>
      <c r="T835" s="2"/>
    </row>
    <row r="836" spans="1:20" ht="12.75" customHeight="1" x14ac:dyDescent="0.2">
      <c r="A836" s="2"/>
      <c r="B836" s="2"/>
      <c r="C836" s="2"/>
      <c r="D836" s="2"/>
      <c r="E836" s="2"/>
      <c r="F836" s="2"/>
      <c r="G836" s="2"/>
      <c r="H836" s="2"/>
      <c r="I836" s="2"/>
      <c r="J836" s="2"/>
      <c r="K836" s="2"/>
      <c r="L836" s="2"/>
      <c r="M836" s="2"/>
      <c r="N836" s="2"/>
      <c r="O836" s="2"/>
      <c r="P836" s="2"/>
      <c r="Q836" s="2"/>
      <c r="R836" s="2"/>
      <c r="S836" s="2"/>
      <c r="T836" s="2"/>
    </row>
    <row r="837" spans="1:20" ht="12.75" customHeight="1" x14ac:dyDescent="0.2">
      <c r="A837" s="2"/>
      <c r="B837" s="2"/>
      <c r="C837" s="2"/>
      <c r="D837" s="2"/>
      <c r="E837" s="2"/>
      <c r="F837" s="2"/>
      <c r="G837" s="2"/>
      <c r="H837" s="2"/>
      <c r="I837" s="2"/>
      <c r="J837" s="2"/>
      <c r="K837" s="2"/>
      <c r="L837" s="2"/>
      <c r="M837" s="2"/>
      <c r="N837" s="2"/>
      <c r="O837" s="2"/>
      <c r="P837" s="2"/>
      <c r="Q837" s="2"/>
      <c r="R837" s="2"/>
      <c r="S837" s="2"/>
      <c r="T837" s="2"/>
    </row>
    <row r="838" spans="1:20" ht="12.75" customHeight="1" x14ac:dyDescent="0.2">
      <c r="A838" s="2"/>
      <c r="B838" s="2"/>
      <c r="C838" s="2"/>
      <c r="D838" s="2"/>
      <c r="E838" s="2"/>
      <c r="F838" s="2"/>
      <c r="G838" s="2"/>
      <c r="H838" s="2"/>
      <c r="I838" s="2"/>
      <c r="J838" s="2"/>
      <c r="K838" s="2"/>
      <c r="L838" s="2"/>
      <c r="M838" s="2"/>
      <c r="N838" s="2"/>
      <c r="O838" s="2"/>
      <c r="P838" s="2"/>
      <c r="Q838" s="2"/>
      <c r="R838" s="2"/>
      <c r="S838" s="2"/>
      <c r="T838" s="2"/>
    </row>
    <row r="839" spans="1:20" ht="12.75" customHeight="1" x14ac:dyDescent="0.2">
      <c r="A839" s="2"/>
      <c r="B839" s="2"/>
      <c r="C839" s="2"/>
      <c r="D839" s="2"/>
      <c r="E839" s="2"/>
      <c r="F839" s="2"/>
      <c r="G839" s="2"/>
      <c r="H839" s="2"/>
      <c r="I839" s="2"/>
      <c r="J839" s="2"/>
      <c r="K839" s="2"/>
      <c r="L839" s="2"/>
      <c r="M839" s="2"/>
      <c r="N839" s="2"/>
      <c r="O839" s="2"/>
      <c r="P839" s="2"/>
      <c r="Q839" s="2"/>
      <c r="R839" s="2"/>
      <c r="S839" s="2"/>
      <c r="T839" s="2"/>
    </row>
    <row r="840" spans="1:20" ht="12.75" customHeight="1" x14ac:dyDescent="0.2">
      <c r="A840" s="2"/>
      <c r="B840" s="2"/>
      <c r="C840" s="2"/>
      <c r="D840" s="2"/>
      <c r="E840" s="2"/>
      <c r="F840" s="2"/>
      <c r="G840" s="2"/>
      <c r="H840" s="2"/>
      <c r="I840" s="2"/>
      <c r="J840" s="2"/>
      <c r="K840" s="2"/>
      <c r="L840" s="2"/>
      <c r="M840" s="2"/>
      <c r="N840" s="2"/>
      <c r="O840" s="2"/>
      <c r="P840" s="2"/>
      <c r="Q840" s="2"/>
      <c r="R840" s="2"/>
      <c r="S840" s="2"/>
      <c r="T840" s="2"/>
    </row>
    <row r="841" spans="1:20" ht="12.75" customHeight="1" x14ac:dyDescent="0.2">
      <c r="A841" s="2"/>
      <c r="B841" s="2"/>
      <c r="C841" s="2"/>
      <c r="D841" s="2"/>
      <c r="E841" s="2"/>
      <c r="F841" s="2"/>
      <c r="G841" s="2"/>
      <c r="H841" s="2"/>
      <c r="I841" s="2"/>
      <c r="J841" s="2"/>
      <c r="K841" s="2"/>
      <c r="L841" s="2"/>
      <c r="M841" s="2"/>
      <c r="N841" s="2"/>
      <c r="O841" s="2"/>
      <c r="P841" s="2"/>
      <c r="Q841" s="2"/>
      <c r="R841" s="2"/>
      <c r="S841" s="2"/>
      <c r="T841" s="2"/>
    </row>
    <row r="842" spans="1:20" ht="12.75" customHeight="1" x14ac:dyDescent="0.2">
      <c r="A842" s="2"/>
      <c r="B842" s="2"/>
      <c r="C842" s="2"/>
      <c r="D842" s="2"/>
      <c r="E842" s="2"/>
      <c r="F842" s="2"/>
      <c r="G842" s="2"/>
      <c r="H842" s="2"/>
      <c r="I842" s="2"/>
      <c r="J842" s="2"/>
      <c r="K842" s="2"/>
      <c r="L842" s="2"/>
      <c r="M842" s="2"/>
      <c r="N842" s="2"/>
      <c r="O842" s="2"/>
      <c r="P842" s="2"/>
      <c r="Q842" s="2"/>
      <c r="R842" s="2"/>
      <c r="S842" s="2"/>
      <c r="T842" s="2"/>
    </row>
    <row r="843" spans="1:20" ht="12.75" customHeight="1" x14ac:dyDescent="0.2">
      <c r="A843" s="2"/>
      <c r="B843" s="2"/>
      <c r="C843" s="2"/>
      <c r="D843" s="2"/>
      <c r="E843" s="2"/>
      <c r="F843" s="2"/>
      <c r="G843" s="2"/>
      <c r="H843" s="2"/>
      <c r="I843" s="2"/>
      <c r="J843" s="2"/>
      <c r="K843" s="2"/>
      <c r="L843" s="2"/>
      <c r="M843" s="2"/>
      <c r="N843" s="2"/>
      <c r="O843" s="2"/>
      <c r="P843" s="2"/>
      <c r="Q843" s="2"/>
      <c r="R843" s="2"/>
      <c r="S843" s="2"/>
      <c r="T843" s="2"/>
    </row>
    <row r="844" spans="1:20" ht="12.75" customHeight="1" x14ac:dyDescent="0.2">
      <c r="A844" s="2"/>
      <c r="B844" s="2"/>
      <c r="C844" s="2"/>
      <c r="D844" s="2"/>
      <c r="E844" s="2"/>
      <c r="F844" s="2"/>
      <c r="G844" s="2"/>
      <c r="H844" s="2"/>
      <c r="I844" s="2"/>
      <c r="J844" s="2"/>
      <c r="K844" s="2"/>
      <c r="L844" s="2"/>
      <c r="M844" s="2"/>
      <c r="N844" s="2"/>
      <c r="O844" s="2"/>
      <c r="P844" s="2"/>
      <c r="Q844" s="2"/>
      <c r="R844" s="2"/>
      <c r="S844" s="2"/>
      <c r="T844" s="2"/>
    </row>
    <row r="845" spans="1:20" ht="12.75" customHeight="1" x14ac:dyDescent="0.2">
      <c r="A845" s="2"/>
      <c r="B845" s="2"/>
      <c r="C845" s="2"/>
      <c r="D845" s="2"/>
      <c r="E845" s="2"/>
      <c r="F845" s="2"/>
      <c r="G845" s="2"/>
      <c r="H845" s="2"/>
      <c r="I845" s="2"/>
      <c r="J845" s="2"/>
      <c r="K845" s="2"/>
      <c r="L845" s="2"/>
      <c r="M845" s="2"/>
      <c r="N845" s="2"/>
      <c r="O845" s="2"/>
      <c r="P845" s="2"/>
      <c r="Q845" s="2"/>
      <c r="R845" s="2"/>
      <c r="S845" s="2"/>
      <c r="T845" s="2"/>
    </row>
    <row r="846" spans="1:20" ht="12.75" customHeight="1" x14ac:dyDescent="0.2">
      <c r="A846" s="2"/>
      <c r="B846" s="2"/>
      <c r="C846" s="2"/>
      <c r="D846" s="2"/>
      <c r="E846" s="2"/>
      <c r="F846" s="2"/>
      <c r="G846" s="2"/>
      <c r="H846" s="2"/>
      <c r="I846" s="2"/>
      <c r="J846" s="2"/>
      <c r="K846" s="2"/>
      <c r="L846" s="2"/>
      <c r="M846" s="2"/>
      <c r="N846" s="2"/>
      <c r="O846" s="2"/>
      <c r="P846" s="2"/>
      <c r="Q846" s="2"/>
      <c r="R846" s="2"/>
      <c r="S846" s="2"/>
      <c r="T846" s="2"/>
    </row>
    <row r="847" spans="1:20" ht="12.75" customHeight="1" x14ac:dyDescent="0.2">
      <c r="A847" s="2"/>
      <c r="B847" s="2"/>
      <c r="C847" s="2"/>
      <c r="D847" s="2"/>
      <c r="E847" s="2"/>
      <c r="F847" s="2"/>
      <c r="G847" s="2"/>
      <c r="H847" s="2"/>
      <c r="I847" s="2"/>
      <c r="J847" s="2"/>
      <c r="K847" s="2"/>
      <c r="L847" s="2"/>
      <c r="M847" s="2"/>
      <c r="N847" s="2"/>
      <c r="O847" s="2"/>
      <c r="P847" s="2"/>
      <c r="Q847" s="2"/>
      <c r="R847" s="2"/>
      <c r="S847" s="2"/>
      <c r="T847" s="2"/>
    </row>
    <row r="848" spans="1:20" ht="12.75" customHeight="1" x14ac:dyDescent="0.2">
      <c r="A848" s="2"/>
      <c r="B848" s="2"/>
      <c r="C848" s="2"/>
      <c r="D848" s="2"/>
      <c r="E848" s="2"/>
      <c r="F848" s="2"/>
      <c r="G848" s="2"/>
      <c r="H848" s="2"/>
      <c r="I848" s="2"/>
      <c r="J848" s="2"/>
      <c r="K848" s="2"/>
      <c r="L848" s="2"/>
      <c r="M848" s="2"/>
      <c r="N848" s="2"/>
      <c r="O848" s="2"/>
      <c r="P848" s="2"/>
      <c r="Q848" s="2"/>
      <c r="R848" s="2"/>
      <c r="S848" s="2"/>
      <c r="T848" s="2"/>
    </row>
    <row r="849" spans="1:20" ht="12.75" customHeight="1" x14ac:dyDescent="0.2">
      <c r="A849" s="2"/>
      <c r="B849" s="2"/>
      <c r="C849" s="2"/>
      <c r="D849" s="2"/>
      <c r="E849" s="2"/>
      <c r="F849" s="2"/>
      <c r="G849" s="2"/>
      <c r="H849" s="2"/>
      <c r="I849" s="2"/>
      <c r="J849" s="2"/>
      <c r="K849" s="2"/>
      <c r="L849" s="2"/>
      <c r="M849" s="2"/>
      <c r="N849" s="2"/>
      <c r="O849" s="2"/>
      <c r="P849" s="2"/>
      <c r="Q849" s="2"/>
      <c r="R849" s="2"/>
      <c r="S849" s="2"/>
      <c r="T849" s="2"/>
    </row>
    <row r="850" spans="1:20" ht="12.75" customHeight="1" x14ac:dyDescent="0.2">
      <c r="A850" s="2"/>
      <c r="B850" s="2"/>
      <c r="C850" s="2"/>
      <c r="D850" s="2"/>
      <c r="E850" s="2"/>
      <c r="F850" s="2"/>
      <c r="G850" s="2"/>
      <c r="H850" s="2"/>
      <c r="I850" s="2"/>
      <c r="J850" s="2"/>
      <c r="K850" s="2"/>
      <c r="L850" s="2"/>
      <c r="M850" s="2"/>
      <c r="N850" s="2"/>
      <c r="O850" s="2"/>
      <c r="P850" s="2"/>
      <c r="Q850" s="2"/>
      <c r="R850" s="2"/>
      <c r="S850" s="2"/>
      <c r="T850" s="2"/>
    </row>
    <row r="851" spans="1:20" ht="12.75" customHeight="1" x14ac:dyDescent="0.2">
      <c r="A851" s="2"/>
      <c r="B851" s="2"/>
      <c r="C851" s="2"/>
      <c r="D851" s="2"/>
      <c r="E851" s="2"/>
      <c r="F851" s="2"/>
      <c r="G851" s="2"/>
      <c r="H851" s="2"/>
      <c r="I851" s="2"/>
      <c r="J851" s="2"/>
      <c r="K851" s="2"/>
      <c r="L851" s="2"/>
      <c r="M851" s="2"/>
      <c r="N851" s="2"/>
      <c r="O851" s="2"/>
      <c r="P851" s="2"/>
      <c r="Q851" s="2"/>
      <c r="R851" s="2"/>
      <c r="S851" s="2"/>
      <c r="T851" s="2"/>
    </row>
    <row r="852" spans="1:20" ht="12.75" customHeight="1" x14ac:dyDescent="0.2">
      <c r="A852" s="2"/>
      <c r="B852" s="2"/>
      <c r="C852" s="2"/>
      <c r="D852" s="2"/>
      <c r="E852" s="2"/>
      <c r="F852" s="2"/>
      <c r="G852" s="2"/>
      <c r="H852" s="2"/>
      <c r="I852" s="2"/>
      <c r="J852" s="2"/>
      <c r="K852" s="2"/>
      <c r="L852" s="2"/>
      <c r="M852" s="2"/>
      <c r="N852" s="2"/>
      <c r="O852" s="2"/>
      <c r="P852" s="2"/>
      <c r="Q852" s="2"/>
      <c r="R852" s="2"/>
      <c r="S852" s="2"/>
      <c r="T852" s="2"/>
    </row>
    <row r="853" spans="1:20" ht="12.75" customHeight="1" x14ac:dyDescent="0.2">
      <c r="A853" s="2"/>
      <c r="B853" s="2"/>
      <c r="C853" s="2"/>
      <c r="D853" s="2"/>
      <c r="E853" s="2"/>
      <c r="F853" s="2"/>
      <c r="G853" s="2"/>
      <c r="H853" s="2"/>
      <c r="I853" s="2"/>
      <c r="J853" s="2"/>
      <c r="K853" s="2"/>
      <c r="L853" s="2"/>
      <c r="M853" s="2"/>
      <c r="N853" s="2"/>
      <c r="O853" s="2"/>
      <c r="P853" s="2"/>
      <c r="Q853" s="2"/>
      <c r="R853" s="2"/>
      <c r="S853" s="2"/>
      <c r="T853" s="2"/>
    </row>
    <row r="854" spans="1:20" ht="12.75" customHeight="1" x14ac:dyDescent="0.2">
      <c r="A854" s="2"/>
      <c r="B854" s="2"/>
      <c r="C854" s="2"/>
      <c r="D854" s="2"/>
      <c r="E854" s="2"/>
      <c r="F854" s="2"/>
      <c r="G854" s="2"/>
      <c r="H854" s="2"/>
      <c r="I854" s="2"/>
      <c r="J854" s="2"/>
      <c r="K854" s="2"/>
      <c r="L854" s="2"/>
      <c r="M854" s="2"/>
      <c r="N854" s="2"/>
      <c r="O854" s="2"/>
      <c r="P854" s="2"/>
      <c r="Q854" s="2"/>
      <c r="R854" s="2"/>
      <c r="S854" s="2"/>
      <c r="T854" s="2"/>
    </row>
    <row r="855" spans="1:20" ht="12.75" customHeight="1" x14ac:dyDescent="0.2">
      <c r="A855" s="2"/>
      <c r="B855" s="2"/>
      <c r="C855" s="2"/>
      <c r="D855" s="2"/>
      <c r="E855" s="2"/>
      <c r="F855" s="2"/>
      <c r="G855" s="2"/>
      <c r="H855" s="2"/>
      <c r="I855" s="2"/>
      <c r="J855" s="2"/>
      <c r="K855" s="2"/>
      <c r="L855" s="2"/>
      <c r="M855" s="2"/>
      <c r="N855" s="2"/>
      <c r="O855" s="2"/>
      <c r="P855" s="2"/>
      <c r="Q855" s="2"/>
      <c r="R855" s="2"/>
      <c r="S855" s="2"/>
      <c r="T855" s="2"/>
    </row>
    <row r="856" spans="1:20" ht="12.75" customHeight="1" x14ac:dyDescent="0.2">
      <c r="A856" s="2"/>
      <c r="B856" s="2"/>
      <c r="C856" s="2"/>
      <c r="D856" s="2"/>
      <c r="E856" s="2"/>
      <c r="F856" s="2"/>
      <c r="G856" s="2"/>
      <c r="H856" s="2"/>
      <c r="I856" s="2"/>
      <c r="J856" s="2"/>
      <c r="K856" s="2"/>
      <c r="L856" s="2"/>
      <c r="M856" s="2"/>
      <c r="N856" s="2"/>
      <c r="O856" s="2"/>
      <c r="P856" s="2"/>
      <c r="Q856" s="2"/>
      <c r="R856" s="2"/>
      <c r="S856" s="2"/>
      <c r="T856" s="2"/>
    </row>
    <row r="857" spans="1:20" ht="12.75" customHeight="1" x14ac:dyDescent="0.2">
      <c r="A857" s="2"/>
      <c r="B857" s="2"/>
      <c r="C857" s="2"/>
      <c r="D857" s="2"/>
      <c r="E857" s="2"/>
      <c r="F857" s="2"/>
      <c r="G857" s="2"/>
      <c r="H857" s="2"/>
      <c r="I857" s="2"/>
      <c r="J857" s="2"/>
      <c r="K857" s="2"/>
      <c r="L857" s="2"/>
      <c r="M857" s="2"/>
      <c r="N857" s="2"/>
      <c r="O857" s="2"/>
      <c r="P857" s="2"/>
      <c r="Q857" s="2"/>
      <c r="R857" s="2"/>
      <c r="S857" s="2"/>
      <c r="T857" s="2"/>
    </row>
    <row r="858" spans="1:20" ht="12.75" customHeight="1" x14ac:dyDescent="0.2">
      <c r="A858" s="2"/>
      <c r="B858" s="2"/>
      <c r="C858" s="2"/>
      <c r="D858" s="2"/>
      <c r="E858" s="2"/>
      <c r="F858" s="2"/>
      <c r="G858" s="2"/>
      <c r="H858" s="2"/>
      <c r="I858" s="2"/>
      <c r="J858" s="2"/>
      <c r="K858" s="2"/>
      <c r="L858" s="2"/>
      <c r="M858" s="2"/>
      <c r="N858" s="2"/>
      <c r="O858" s="2"/>
      <c r="P858" s="2"/>
      <c r="Q858" s="2"/>
      <c r="R858" s="2"/>
      <c r="S858" s="2"/>
      <c r="T858" s="2"/>
    </row>
    <row r="859" spans="1:20" ht="12.75" customHeight="1" x14ac:dyDescent="0.2">
      <c r="A859" s="2"/>
      <c r="B859" s="2"/>
      <c r="C859" s="2"/>
      <c r="D859" s="2"/>
      <c r="E859" s="2"/>
      <c r="F859" s="2"/>
      <c r="G859" s="2"/>
      <c r="H859" s="2"/>
      <c r="I859" s="2"/>
      <c r="J859" s="2"/>
      <c r="K859" s="2"/>
      <c r="L859" s="2"/>
      <c r="M859" s="2"/>
      <c r="N859" s="2"/>
      <c r="O859" s="2"/>
      <c r="P859" s="2"/>
      <c r="Q859" s="2"/>
      <c r="R859" s="2"/>
      <c r="S859" s="2"/>
      <c r="T859" s="2"/>
    </row>
    <row r="860" spans="1:20" ht="12.75" customHeight="1" x14ac:dyDescent="0.2">
      <c r="A860" s="2"/>
      <c r="B860" s="2"/>
      <c r="C860" s="2"/>
      <c r="D860" s="2"/>
      <c r="E860" s="2"/>
      <c r="F860" s="2"/>
      <c r="G860" s="2"/>
      <c r="H860" s="2"/>
      <c r="I860" s="2"/>
      <c r="J860" s="2"/>
      <c r="K860" s="2"/>
      <c r="L860" s="2"/>
      <c r="M860" s="2"/>
      <c r="N860" s="2"/>
      <c r="O860" s="2"/>
      <c r="P860" s="2"/>
      <c r="Q860" s="2"/>
      <c r="R860" s="2"/>
      <c r="S860" s="2"/>
      <c r="T860" s="2"/>
    </row>
    <row r="861" spans="1:20" ht="12.75" customHeight="1" x14ac:dyDescent="0.2">
      <c r="A861" s="2"/>
      <c r="B861" s="2"/>
      <c r="C861" s="2"/>
      <c r="D861" s="2"/>
      <c r="E861" s="2"/>
      <c r="F861" s="2"/>
      <c r="G861" s="2"/>
      <c r="H861" s="2"/>
      <c r="I861" s="2"/>
      <c r="J861" s="2"/>
      <c r="K861" s="2"/>
      <c r="L861" s="2"/>
      <c r="M861" s="2"/>
      <c r="N861" s="2"/>
      <c r="O861" s="2"/>
      <c r="P861" s="2"/>
      <c r="Q861" s="2"/>
      <c r="R861" s="2"/>
      <c r="S861" s="2"/>
      <c r="T861" s="2"/>
    </row>
    <row r="862" spans="1:20" ht="12.75" customHeight="1" x14ac:dyDescent="0.2">
      <c r="A862" s="2"/>
      <c r="B862" s="2"/>
      <c r="C862" s="2"/>
      <c r="D862" s="2"/>
      <c r="E862" s="2"/>
      <c r="F862" s="2"/>
      <c r="G862" s="2"/>
      <c r="H862" s="2"/>
      <c r="I862" s="2"/>
      <c r="J862" s="2"/>
      <c r="K862" s="2"/>
      <c r="L862" s="2"/>
      <c r="M862" s="2"/>
      <c r="N862" s="2"/>
      <c r="O862" s="2"/>
      <c r="P862" s="2"/>
      <c r="Q862" s="2"/>
      <c r="R862" s="2"/>
      <c r="S862" s="2"/>
      <c r="T862" s="2"/>
    </row>
    <row r="863" spans="1:20" ht="12.75" customHeight="1" x14ac:dyDescent="0.2">
      <c r="A863" s="2"/>
      <c r="B863" s="2"/>
      <c r="C863" s="2"/>
      <c r="D863" s="2"/>
      <c r="E863" s="2"/>
      <c r="F863" s="2"/>
      <c r="G863" s="2"/>
      <c r="H863" s="2"/>
      <c r="I863" s="2"/>
      <c r="J863" s="2"/>
      <c r="K863" s="2"/>
      <c r="L863" s="2"/>
      <c r="M863" s="2"/>
      <c r="N863" s="2"/>
      <c r="O863" s="2"/>
      <c r="P863" s="2"/>
      <c r="Q863" s="2"/>
      <c r="R863" s="2"/>
      <c r="S863" s="2"/>
      <c r="T863" s="2"/>
    </row>
    <row r="864" spans="1:20" ht="12.75" customHeight="1" x14ac:dyDescent="0.2">
      <c r="A864" s="2"/>
      <c r="B864" s="2"/>
      <c r="C864" s="2"/>
      <c r="D864" s="2"/>
      <c r="E864" s="2"/>
      <c r="F864" s="2"/>
      <c r="G864" s="2"/>
      <c r="H864" s="2"/>
      <c r="I864" s="2"/>
      <c r="J864" s="2"/>
      <c r="K864" s="2"/>
      <c r="L864" s="2"/>
      <c r="M864" s="2"/>
      <c r="N864" s="2"/>
      <c r="O864" s="2"/>
      <c r="P864" s="2"/>
      <c r="Q864" s="2"/>
      <c r="R864" s="2"/>
      <c r="S864" s="2"/>
      <c r="T864" s="2"/>
    </row>
    <row r="865" spans="1:20" ht="12.75" customHeight="1" x14ac:dyDescent="0.2">
      <c r="A865" s="2"/>
      <c r="B865" s="2"/>
      <c r="C865" s="2"/>
      <c r="D865" s="2"/>
      <c r="E865" s="2"/>
      <c r="F865" s="2"/>
      <c r="G865" s="2"/>
      <c r="H865" s="2"/>
      <c r="I865" s="2"/>
      <c r="J865" s="2"/>
      <c r="K865" s="2"/>
      <c r="L865" s="2"/>
      <c r="M865" s="2"/>
      <c r="N865" s="2"/>
      <c r="O865" s="2"/>
      <c r="P865" s="2"/>
      <c r="Q865" s="2"/>
      <c r="R865" s="2"/>
      <c r="S865" s="2"/>
      <c r="T865" s="2"/>
    </row>
    <row r="866" spans="1:20" ht="12.75" customHeight="1" x14ac:dyDescent="0.2">
      <c r="A866" s="2"/>
      <c r="B866" s="2"/>
      <c r="C866" s="2"/>
      <c r="D866" s="2"/>
      <c r="E866" s="2"/>
      <c r="F866" s="2"/>
      <c r="G866" s="2"/>
      <c r="H866" s="2"/>
      <c r="I866" s="2"/>
      <c r="J866" s="2"/>
      <c r="K866" s="2"/>
      <c r="L866" s="2"/>
      <c r="M866" s="2"/>
      <c r="N866" s="2"/>
      <c r="O866" s="2"/>
      <c r="P866" s="2"/>
      <c r="Q866" s="2"/>
      <c r="R866" s="2"/>
      <c r="S866" s="2"/>
      <c r="T866" s="2"/>
    </row>
    <row r="867" spans="1:20" ht="12.75" customHeight="1" x14ac:dyDescent="0.2">
      <c r="A867" s="2"/>
      <c r="B867" s="2"/>
      <c r="C867" s="2"/>
      <c r="D867" s="2"/>
      <c r="E867" s="2"/>
      <c r="F867" s="2"/>
      <c r="G867" s="2"/>
      <c r="H867" s="2"/>
      <c r="I867" s="2"/>
      <c r="J867" s="2"/>
      <c r="K867" s="2"/>
      <c r="L867" s="2"/>
      <c r="M867" s="2"/>
      <c r="N867" s="2"/>
      <c r="O867" s="2"/>
      <c r="P867" s="2"/>
      <c r="Q867" s="2"/>
      <c r="R867" s="2"/>
      <c r="S867" s="2"/>
      <c r="T867" s="2"/>
    </row>
    <row r="868" spans="1:20" ht="12.75" customHeight="1" x14ac:dyDescent="0.2">
      <c r="A868" s="2"/>
      <c r="B868" s="2"/>
      <c r="C868" s="2"/>
      <c r="D868" s="2"/>
      <c r="E868" s="2"/>
      <c r="F868" s="2"/>
      <c r="G868" s="2"/>
      <c r="H868" s="2"/>
      <c r="I868" s="2"/>
      <c r="J868" s="2"/>
      <c r="K868" s="2"/>
      <c r="L868" s="2"/>
      <c r="M868" s="2"/>
      <c r="N868" s="2"/>
      <c r="O868" s="2"/>
      <c r="P868" s="2"/>
      <c r="Q868" s="2"/>
      <c r="R868" s="2"/>
      <c r="S868" s="2"/>
      <c r="T868" s="2"/>
    </row>
    <row r="869" spans="1:20" ht="12.75" customHeight="1" x14ac:dyDescent="0.2">
      <c r="A869" s="2"/>
      <c r="B869" s="2"/>
      <c r="C869" s="2"/>
      <c r="D869" s="2"/>
      <c r="E869" s="2"/>
      <c r="F869" s="2"/>
      <c r="G869" s="2"/>
      <c r="H869" s="2"/>
      <c r="I869" s="2"/>
      <c r="J869" s="2"/>
      <c r="K869" s="2"/>
      <c r="L869" s="2"/>
      <c r="M869" s="2"/>
      <c r="N869" s="2"/>
      <c r="O869" s="2"/>
      <c r="P869" s="2"/>
      <c r="Q869" s="2"/>
      <c r="R869" s="2"/>
      <c r="S869" s="2"/>
      <c r="T869" s="2"/>
    </row>
    <row r="870" spans="1:20" ht="12.75" customHeight="1" x14ac:dyDescent="0.2">
      <c r="A870" s="2"/>
      <c r="B870" s="2"/>
      <c r="C870" s="2"/>
      <c r="D870" s="2"/>
      <c r="E870" s="2"/>
      <c r="F870" s="2"/>
      <c r="G870" s="2"/>
      <c r="H870" s="2"/>
      <c r="I870" s="2"/>
      <c r="J870" s="2"/>
      <c r="K870" s="2"/>
      <c r="L870" s="2"/>
      <c r="M870" s="2"/>
      <c r="N870" s="2"/>
      <c r="O870" s="2"/>
      <c r="P870" s="2"/>
      <c r="Q870" s="2"/>
      <c r="R870" s="2"/>
      <c r="S870" s="2"/>
      <c r="T870" s="2"/>
    </row>
    <row r="871" spans="1:20" ht="12.75" customHeight="1" x14ac:dyDescent="0.2">
      <c r="A871" s="2"/>
      <c r="B871" s="2"/>
      <c r="C871" s="2"/>
      <c r="D871" s="2"/>
      <c r="E871" s="2"/>
      <c r="F871" s="2"/>
      <c r="G871" s="2"/>
      <c r="H871" s="2"/>
      <c r="I871" s="2"/>
      <c r="J871" s="2"/>
      <c r="K871" s="2"/>
      <c r="L871" s="2"/>
      <c r="M871" s="2"/>
      <c r="N871" s="2"/>
      <c r="O871" s="2"/>
      <c r="P871" s="2"/>
      <c r="Q871" s="2"/>
      <c r="R871" s="2"/>
      <c r="S871" s="2"/>
      <c r="T871" s="2"/>
    </row>
    <row r="872" spans="1:20" ht="12.75" customHeight="1" x14ac:dyDescent="0.2">
      <c r="A872" s="2"/>
      <c r="B872" s="2"/>
      <c r="C872" s="2"/>
      <c r="D872" s="2"/>
      <c r="E872" s="2"/>
      <c r="F872" s="2"/>
      <c r="G872" s="2"/>
      <c r="H872" s="2"/>
      <c r="I872" s="2"/>
      <c r="J872" s="2"/>
      <c r="K872" s="2"/>
      <c r="L872" s="2"/>
      <c r="M872" s="2"/>
      <c r="N872" s="2"/>
      <c r="O872" s="2"/>
      <c r="P872" s="2"/>
      <c r="Q872" s="2"/>
      <c r="R872" s="2"/>
      <c r="S872" s="2"/>
      <c r="T872" s="2"/>
    </row>
    <row r="873" spans="1:20" ht="12.75" customHeight="1" x14ac:dyDescent="0.2">
      <c r="A873" s="2"/>
      <c r="B873" s="2"/>
      <c r="C873" s="2"/>
      <c r="D873" s="2"/>
      <c r="E873" s="2"/>
      <c r="F873" s="2"/>
      <c r="G873" s="2"/>
      <c r="H873" s="2"/>
      <c r="I873" s="2"/>
      <c r="J873" s="2"/>
      <c r="K873" s="2"/>
      <c r="L873" s="2"/>
      <c r="M873" s="2"/>
      <c r="N873" s="2"/>
      <c r="O873" s="2"/>
      <c r="P873" s="2"/>
      <c r="Q873" s="2"/>
      <c r="R873" s="2"/>
      <c r="S873" s="2"/>
      <c r="T873" s="2"/>
    </row>
    <row r="874" spans="1:20" ht="12.75" customHeight="1" x14ac:dyDescent="0.2">
      <c r="A874" s="2"/>
      <c r="B874" s="2"/>
      <c r="C874" s="2"/>
      <c r="D874" s="2"/>
      <c r="E874" s="2"/>
      <c r="F874" s="2"/>
      <c r="G874" s="2"/>
      <c r="H874" s="2"/>
      <c r="I874" s="2"/>
      <c r="J874" s="2"/>
      <c r="K874" s="2"/>
      <c r="L874" s="2"/>
      <c r="M874" s="2"/>
      <c r="N874" s="2"/>
      <c r="O874" s="2"/>
      <c r="P874" s="2"/>
      <c r="Q874" s="2"/>
      <c r="R874" s="2"/>
      <c r="S874" s="2"/>
      <c r="T874" s="2"/>
    </row>
    <row r="875" spans="1:20" ht="12.75" customHeight="1" x14ac:dyDescent="0.2">
      <c r="A875" s="2"/>
      <c r="B875" s="2"/>
      <c r="C875" s="2"/>
      <c r="D875" s="2"/>
      <c r="E875" s="2"/>
      <c r="F875" s="2"/>
      <c r="G875" s="2"/>
      <c r="H875" s="2"/>
      <c r="I875" s="2"/>
      <c r="J875" s="2"/>
      <c r="K875" s="2"/>
      <c r="L875" s="2"/>
      <c r="M875" s="2"/>
      <c r="N875" s="2"/>
      <c r="O875" s="2"/>
      <c r="P875" s="2"/>
      <c r="Q875" s="2"/>
      <c r="R875" s="2"/>
      <c r="S875" s="2"/>
      <c r="T875" s="2"/>
    </row>
    <row r="876" spans="1:20" ht="12.75" customHeight="1" x14ac:dyDescent="0.2">
      <c r="A876" s="2"/>
      <c r="B876" s="2"/>
      <c r="C876" s="2"/>
      <c r="D876" s="2"/>
      <c r="E876" s="2"/>
      <c r="F876" s="2"/>
      <c r="G876" s="2"/>
      <c r="H876" s="2"/>
      <c r="I876" s="2"/>
      <c r="J876" s="2"/>
      <c r="K876" s="2"/>
      <c r="L876" s="2"/>
      <c r="M876" s="2"/>
      <c r="N876" s="2"/>
      <c r="O876" s="2"/>
      <c r="P876" s="2"/>
      <c r="Q876" s="2"/>
      <c r="R876" s="2"/>
      <c r="S876" s="2"/>
      <c r="T876" s="2"/>
    </row>
    <row r="877" spans="1:20" ht="12.75" customHeight="1" x14ac:dyDescent="0.2">
      <c r="A877" s="2"/>
      <c r="B877" s="2"/>
      <c r="C877" s="2"/>
      <c r="D877" s="2"/>
      <c r="E877" s="2"/>
      <c r="F877" s="2"/>
      <c r="G877" s="2"/>
      <c r="H877" s="2"/>
      <c r="I877" s="2"/>
      <c r="J877" s="2"/>
      <c r="K877" s="2"/>
      <c r="L877" s="2"/>
      <c r="M877" s="2"/>
      <c r="N877" s="2"/>
      <c r="O877" s="2"/>
      <c r="P877" s="2"/>
      <c r="Q877" s="2"/>
      <c r="R877" s="2"/>
      <c r="S877" s="2"/>
      <c r="T877" s="2"/>
    </row>
    <row r="878" spans="1:20" ht="12.75" customHeight="1" x14ac:dyDescent="0.2">
      <c r="A878" s="2"/>
      <c r="B878" s="2"/>
      <c r="C878" s="2"/>
      <c r="D878" s="2"/>
      <c r="E878" s="2"/>
      <c r="F878" s="2"/>
      <c r="G878" s="2"/>
      <c r="H878" s="2"/>
      <c r="I878" s="2"/>
      <c r="J878" s="2"/>
      <c r="K878" s="2"/>
      <c r="L878" s="2"/>
      <c r="M878" s="2"/>
      <c r="N878" s="2"/>
      <c r="O878" s="2"/>
      <c r="P878" s="2"/>
      <c r="Q878" s="2"/>
      <c r="R878" s="2"/>
      <c r="S878" s="2"/>
      <c r="T878" s="2"/>
    </row>
    <row r="879" spans="1:20" ht="12.75" customHeight="1" x14ac:dyDescent="0.2">
      <c r="A879" s="2"/>
      <c r="B879" s="2"/>
      <c r="C879" s="2"/>
      <c r="D879" s="2"/>
      <c r="E879" s="2"/>
      <c r="F879" s="2"/>
      <c r="G879" s="2"/>
      <c r="H879" s="2"/>
      <c r="I879" s="2"/>
      <c r="J879" s="2"/>
      <c r="K879" s="2"/>
      <c r="L879" s="2"/>
      <c r="M879" s="2"/>
      <c r="N879" s="2"/>
      <c r="O879" s="2"/>
      <c r="P879" s="2"/>
      <c r="Q879" s="2"/>
      <c r="R879" s="2"/>
      <c r="S879" s="2"/>
      <c r="T879" s="2"/>
    </row>
    <row r="880" spans="1:20" ht="12.75" customHeight="1" x14ac:dyDescent="0.2">
      <c r="A880" s="2"/>
      <c r="B880" s="2"/>
      <c r="C880" s="2"/>
      <c r="D880" s="2"/>
      <c r="E880" s="2"/>
      <c r="F880" s="2"/>
      <c r="G880" s="2"/>
      <c r="H880" s="2"/>
      <c r="I880" s="2"/>
      <c r="J880" s="2"/>
      <c r="K880" s="2"/>
      <c r="L880" s="2"/>
      <c r="M880" s="2"/>
      <c r="N880" s="2"/>
      <c r="O880" s="2"/>
      <c r="P880" s="2"/>
      <c r="Q880" s="2"/>
      <c r="R880" s="2"/>
      <c r="S880" s="2"/>
      <c r="T880" s="2"/>
    </row>
    <row r="881" spans="1:20" ht="12.75" customHeight="1" x14ac:dyDescent="0.2">
      <c r="A881" s="2"/>
      <c r="B881" s="2"/>
      <c r="C881" s="2"/>
      <c r="D881" s="2"/>
      <c r="E881" s="2"/>
      <c r="F881" s="2"/>
      <c r="G881" s="2"/>
      <c r="H881" s="2"/>
      <c r="I881" s="2"/>
      <c r="J881" s="2"/>
      <c r="K881" s="2"/>
      <c r="L881" s="2"/>
      <c r="M881" s="2"/>
      <c r="N881" s="2"/>
      <c r="O881" s="2"/>
      <c r="P881" s="2"/>
      <c r="Q881" s="2"/>
      <c r="R881" s="2"/>
      <c r="S881" s="2"/>
      <c r="T881" s="2"/>
    </row>
    <row r="882" spans="1:20" ht="12.75" customHeight="1" x14ac:dyDescent="0.2">
      <c r="A882" s="2"/>
      <c r="B882" s="2"/>
      <c r="C882" s="2"/>
      <c r="D882" s="2"/>
      <c r="E882" s="2"/>
      <c r="F882" s="2"/>
      <c r="G882" s="2"/>
      <c r="H882" s="2"/>
      <c r="I882" s="2"/>
      <c r="J882" s="2"/>
      <c r="K882" s="2"/>
      <c r="L882" s="2"/>
      <c r="M882" s="2"/>
      <c r="N882" s="2"/>
      <c r="O882" s="2"/>
      <c r="P882" s="2"/>
      <c r="Q882" s="2"/>
      <c r="R882" s="2"/>
      <c r="S882" s="2"/>
      <c r="T882" s="2"/>
    </row>
    <row r="883" spans="1:20" ht="12.75" customHeight="1" x14ac:dyDescent="0.2">
      <c r="A883" s="2"/>
      <c r="B883" s="2"/>
      <c r="C883" s="2"/>
      <c r="D883" s="2"/>
      <c r="E883" s="2"/>
      <c r="F883" s="2"/>
      <c r="G883" s="2"/>
      <c r="H883" s="2"/>
      <c r="I883" s="2"/>
      <c r="J883" s="2"/>
      <c r="K883" s="2"/>
      <c r="L883" s="2"/>
      <c r="M883" s="2"/>
      <c r="N883" s="2"/>
      <c r="O883" s="2"/>
      <c r="P883" s="2"/>
      <c r="Q883" s="2"/>
      <c r="R883" s="2"/>
      <c r="S883" s="2"/>
      <c r="T883" s="2"/>
    </row>
    <row r="884" spans="1:20" ht="12.75" customHeight="1" x14ac:dyDescent="0.2">
      <c r="A884" s="2"/>
      <c r="B884" s="2"/>
      <c r="C884" s="2"/>
      <c r="D884" s="2"/>
      <c r="E884" s="2"/>
      <c r="F884" s="2"/>
      <c r="G884" s="2"/>
      <c r="H884" s="2"/>
      <c r="I884" s="2"/>
      <c r="J884" s="2"/>
      <c r="K884" s="2"/>
      <c r="L884" s="2"/>
      <c r="M884" s="2"/>
      <c r="N884" s="2"/>
      <c r="O884" s="2"/>
      <c r="P884" s="2"/>
      <c r="Q884" s="2"/>
      <c r="R884" s="2"/>
      <c r="S884" s="2"/>
      <c r="T884" s="2"/>
    </row>
    <row r="885" spans="1:20" ht="12.75" customHeight="1" x14ac:dyDescent="0.2">
      <c r="A885" s="2"/>
      <c r="B885" s="2"/>
      <c r="C885" s="2"/>
      <c r="D885" s="2"/>
      <c r="E885" s="2"/>
      <c r="F885" s="2"/>
      <c r="G885" s="2"/>
      <c r="H885" s="2"/>
      <c r="I885" s="2"/>
      <c r="J885" s="2"/>
      <c r="K885" s="2"/>
      <c r="L885" s="2"/>
      <c r="M885" s="2"/>
      <c r="N885" s="2"/>
      <c r="O885" s="2"/>
      <c r="P885" s="2"/>
      <c r="Q885" s="2"/>
      <c r="R885" s="2"/>
      <c r="S885" s="2"/>
      <c r="T885" s="2"/>
    </row>
    <row r="886" spans="1:20" ht="12.75" customHeight="1" x14ac:dyDescent="0.2">
      <c r="A886" s="2"/>
      <c r="B886" s="2"/>
      <c r="C886" s="2"/>
      <c r="D886" s="2"/>
      <c r="E886" s="2"/>
      <c r="F886" s="2"/>
      <c r="G886" s="2"/>
      <c r="H886" s="2"/>
      <c r="I886" s="2"/>
      <c r="J886" s="2"/>
      <c r="K886" s="2"/>
      <c r="L886" s="2"/>
      <c r="M886" s="2"/>
      <c r="N886" s="2"/>
      <c r="O886" s="2"/>
      <c r="P886" s="2"/>
      <c r="Q886" s="2"/>
      <c r="R886" s="2"/>
      <c r="S886" s="2"/>
      <c r="T886" s="2"/>
    </row>
    <row r="887" spans="1:20" ht="12.75" customHeight="1" x14ac:dyDescent="0.2">
      <c r="A887" s="2"/>
      <c r="B887" s="2"/>
      <c r="C887" s="2"/>
      <c r="D887" s="2"/>
      <c r="E887" s="2"/>
      <c r="F887" s="2"/>
      <c r="G887" s="2"/>
      <c r="H887" s="2"/>
      <c r="I887" s="2"/>
      <c r="J887" s="2"/>
      <c r="K887" s="2"/>
      <c r="L887" s="2"/>
      <c r="M887" s="2"/>
      <c r="N887" s="2"/>
      <c r="O887" s="2"/>
      <c r="P887" s="2"/>
      <c r="Q887" s="2"/>
      <c r="R887" s="2"/>
      <c r="S887" s="2"/>
      <c r="T887" s="2"/>
    </row>
    <row r="888" spans="1:20" ht="12.75" customHeight="1" x14ac:dyDescent="0.2">
      <c r="A888" s="2"/>
      <c r="B888" s="2"/>
      <c r="C888" s="2"/>
      <c r="D888" s="2"/>
      <c r="E888" s="2"/>
      <c r="F888" s="2"/>
      <c r="G888" s="2"/>
      <c r="H888" s="2"/>
      <c r="I888" s="2"/>
      <c r="J888" s="2"/>
      <c r="K888" s="2"/>
      <c r="L888" s="2"/>
      <c r="M888" s="2"/>
      <c r="N888" s="2"/>
      <c r="O888" s="2"/>
      <c r="P888" s="2"/>
      <c r="Q888" s="2"/>
      <c r="R888" s="2"/>
      <c r="S888" s="2"/>
      <c r="T888" s="2"/>
    </row>
    <row r="889" spans="1:20" ht="12.75" customHeight="1" x14ac:dyDescent="0.2">
      <c r="A889" s="2"/>
      <c r="B889" s="2"/>
      <c r="C889" s="2"/>
      <c r="D889" s="2"/>
      <c r="E889" s="2"/>
      <c r="F889" s="2"/>
      <c r="G889" s="2"/>
      <c r="H889" s="2"/>
      <c r="I889" s="2"/>
      <c r="J889" s="2"/>
      <c r="K889" s="2"/>
      <c r="L889" s="2"/>
      <c r="M889" s="2"/>
      <c r="N889" s="2"/>
      <c r="O889" s="2"/>
      <c r="P889" s="2"/>
      <c r="Q889" s="2"/>
      <c r="R889" s="2"/>
      <c r="S889" s="2"/>
      <c r="T889" s="2"/>
    </row>
    <row r="890" spans="1:20" ht="12.75" customHeight="1" x14ac:dyDescent="0.2">
      <c r="A890" s="2"/>
      <c r="B890" s="2"/>
      <c r="C890" s="2"/>
      <c r="D890" s="2"/>
      <c r="E890" s="2"/>
      <c r="F890" s="2"/>
      <c r="G890" s="2"/>
      <c r="H890" s="2"/>
      <c r="I890" s="2"/>
      <c r="J890" s="2"/>
      <c r="K890" s="2"/>
      <c r="L890" s="2"/>
      <c r="M890" s="2"/>
      <c r="N890" s="2"/>
      <c r="O890" s="2"/>
      <c r="P890" s="2"/>
      <c r="Q890" s="2"/>
      <c r="R890" s="2"/>
      <c r="S890" s="2"/>
      <c r="T890" s="2"/>
    </row>
    <row r="891" spans="1:20" ht="12.75" customHeight="1" x14ac:dyDescent="0.2">
      <c r="A891" s="2"/>
      <c r="B891" s="2"/>
      <c r="C891" s="2"/>
      <c r="D891" s="2"/>
      <c r="E891" s="2"/>
      <c r="F891" s="2"/>
      <c r="G891" s="2"/>
      <c r="H891" s="2"/>
      <c r="I891" s="2"/>
      <c r="J891" s="2"/>
      <c r="K891" s="2"/>
      <c r="L891" s="2"/>
      <c r="M891" s="2"/>
      <c r="N891" s="2"/>
      <c r="O891" s="2"/>
      <c r="P891" s="2"/>
      <c r="Q891" s="2"/>
      <c r="R891" s="2"/>
      <c r="S891" s="2"/>
      <c r="T891" s="2"/>
    </row>
    <row r="892" spans="1:20" ht="12.75" customHeight="1" x14ac:dyDescent="0.2">
      <c r="A892" s="2"/>
      <c r="B892" s="2"/>
      <c r="C892" s="2"/>
      <c r="D892" s="2"/>
      <c r="E892" s="2"/>
      <c r="F892" s="2"/>
      <c r="G892" s="2"/>
      <c r="H892" s="2"/>
      <c r="I892" s="2"/>
      <c r="J892" s="2"/>
      <c r="K892" s="2"/>
      <c r="L892" s="2"/>
      <c r="M892" s="2"/>
      <c r="N892" s="2"/>
      <c r="O892" s="2"/>
      <c r="P892" s="2"/>
      <c r="Q892" s="2"/>
      <c r="R892" s="2"/>
      <c r="S892" s="2"/>
      <c r="T892" s="2"/>
    </row>
    <row r="893" spans="1:20" ht="12.75" customHeight="1" x14ac:dyDescent="0.2">
      <c r="A893" s="2"/>
      <c r="B893" s="2"/>
      <c r="C893" s="2"/>
      <c r="D893" s="2"/>
      <c r="E893" s="2"/>
      <c r="F893" s="2"/>
      <c r="G893" s="2"/>
      <c r="H893" s="2"/>
      <c r="I893" s="2"/>
      <c r="J893" s="2"/>
      <c r="K893" s="2"/>
      <c r="L893" s="2"/>
      <c r="M893" s="2"/>
      <c r="N893" s="2"/>
      <c r="O893" s="2"/>
      <c r="P893" s="2"/>
      <c r="Q893" s="2"/>
      <c r="R893" s="2"/>
      <c r="S893" s="2"/>
      <c r="T893" s="2"/>
    </row>
    <row r="894" spans="1:20" ht="12.75" customHeight="1" x14ac:dyDescent="0.2">
      <c r="A894" s="2"/>
      <c r="B894" s="2"/>
      <c r="C894" s="2"/>
      <c r="D894" s="2"/>
      <c r="E894" s="2"/>
      <c r="F894" s="2"/>
      <c r="G894" s="2"/>
      <c r="H894" s="2"/>
      <c r="I894" s="2"/>
      <c r="J894" s="2"/>
      <c r="K894" s="2"/>
      <c r="L894" s="2"/>
      <c r="M894" s="2"/>
      <c r="N894" s="2"/>
      <c r="O894" s="2"/>
      <c r="P894" s="2"/>
      <c r="Q894" s="2"/>
      <c r="R894" s="2"/>
      <c r="S894" s="2"/>
      <c r="T894" s="2"/>
    </row>
    <row r="895" spans="1:20" ht="12.75" customHeight="1" x14ac:dyDescent="0.2">
      <c r="A895" s="2"/>
      <c r="B895" s="2"/>
      <c r="C895" s="2"/>
      <c r="D895" s="2"/>
      <c r="E895" s="2"/>
      <c r="F895" s="2"/>
      <c r="G895" s="2"/>
      <c r="H895" s="2"/>
      <c r="I895" s="2"/>
      <c r="J895" s="2"/>
      <c r="K895" s="2"/>
      <c r="L895" s="2"/>
      <c r="M895" s="2"/>
      <c r="N895" s="2"/>
      <c r="O895" s="2"/>
      <c r="P895" s="2"/>
      <c r="Q895" s="2"/>
      <c r="R895" s="2"/>
      <c r="S895" s="2"/>
      <c r="T895" s="2"/>
    </row>
    <row r="896" spans="1:20" ht="12.75" customHeight="1" x14ac:dyDescent="0.2">
      <c r="A896" s="2"/>
      <c r="B896" s="2"/>
      <c r="C896" s="2"/>
      <c r="D896" s="2"/>
      <c r="E896" s="2"/>
      <c r="F896" s="2"/>
      <c r="G896" s="2"/>
      <c r="H896" s="2"/>
      <c r="I896" s="2"/>
      <c r="J896" s="2"/>
      <c r="K896" s="2"/>
      <c r="L896" s="2"/>
      <c r="M896" s="2"/>
      <c r="N896" s="2"/>
      <c r="O896" s="2"/>
      <c r="P896" s="2"/>
      <c r="Q896" s="2"/>
      <c r="R896" s="2"/>
      <c r="S896" s="2"/>
      <c r="T896" s="2"/>
    </row>
    <row r="897" spans="1:20" ht="12.75" customHeight="1" x14ac:dyDescent="0.2">
      <c r="A897" s="2"/>
      <c r="B897" s="2"/>
      <c r="C897" s="2"/>
      <c r="D897" s="2"/>
      <c r="E897" s="2"/>
      <c r="F897" s="2"/>
      <c r="G897" s="2"/>
      <c r="H897" s="2"/>
      <c r="I897" s="2"/>
      <c r="J897" s="2"/>
      <c r="K897" s="2"/>
      <c r="L897" s="2"/>
      <c r="M897" s="2"/>
      <c r="N897" s="2"/>
      <c r="O897" s="2"/>
      <c r="P897" s="2"/>
      <c r="Q897" s="2"/>
      <c r="R897" s="2"/>
      <c r="S897" s="2"/>
      <c r="T897" s="2"/>
    </row>
    <row r="898" spans="1:20" ht="12.75" customHeight="1" x14ac:dyDescent="0.2">
      <c r="A898" s="2"/>
      <c r="B898" s="2"/>
      <c r="C898" s="2"/>
      <c r="D898" s="2"/>
      <c r="E898" s="2"/>
      <c r="F898" s="2"/>
      <c r="G898" s="2"/>
      <c r="H898" s="2"/>
      <c r="I898" s="2"/>
      <c r="J898" s="2"/>
      <c r="K898" s="2"/>
      <c r="L898" s="2"/>
      <c r="M898" s="2"/>
      <c r="N898" s="2"/>
      <c r="O898" s="2"/>
      <c r="P898" s="2"/>
      <c r="Q898" s="2"/>
      <c r="R898" s="2"/>
      <c r="S898" s="2"/>
      <c r="T898" s="2"/>
    </row>
    <row r="899" spans="1:20" ht="12.75" customHeight="1" x14ac:dyDescent="0.2">
      <c r="A899" s="2"/>
      <c r="B899" s="2"/>
      <c r="C899" s="2"/>
      <c r="D899" s="2"/>
      <c r="E899" s="2"/>
      <c r="F899" s="2"/>
      <c r="G899" s="2"/>
      <c r="H899" s="2"/>
      <c r="I899" s="2"/>
      <c r="J899" s="2"/>
      <c r="K899" s="2"/>
      <c r="L899" s="2"/>
      <c r="M899" s="2"/>
      <c r="N899" s="2"/>
      <c r="O899" s="2"/>
      <c r="P899" s="2"/>
      <c r="Q899" s="2"/>
      <c r="R899" s="2"/>
      <c r="S899" s="2"/>
      <c r="T899" s="2"/>
    </row>
    <row r="900" spans="1:20" ht="12.75" customHeight="1" x14ac:dyDescent="0.2">
      <c r="A900" s="2"/>
      <c r="B900" s="2"/>
      <c r="C900" s="2"/>
      <c r="D900" s="2"/>
      <c r="E900" s="2"/>
      <c r="F900" s="2"/>
      <c r="G900" s="2"/>
      <c r="H900" s="2"/>
      <c r="I900" s="2"/>
      <c r="J900" s="2"/>
      <c r="K900" s="2"/>
      <c r="L900" s="2"/>
      <c r="M900" s="2"/>
      <c r="N900" s="2"/>
      <c r="O900" s="2"/>
      <c r="P900" s="2"/>
      <c r="Q900" s="2"/>
      <c r="R900" s="2"/>
      <c r="S900" s="2"/>
      <c r="T900" s="2"/>
    </row>
    <row r="901" spans="1:20" ht="12.75" customHeight="1" x14ac:dyDescent="0.2">
      <c r="A901" s="2"/>
      <c r="B901" s="2"/>
      <c r="C901" s="2"/>
      <c r="D901" s="2"/>
      <c r="E901" s="2"/>
      <c r="F901" s="2"/>
      <c r="G901" s="2"/>
      <c r="H901" s="2"/>
      <c r="I901" s="2"/>
      <c r="J901" s="2"/>
      <c r="K901" s="2"/>
      <c r="L901" s="2"/>
      <c r="M901" s="2"/>
      <c r="N901" s="2"/>
      <c r="O901" s="2"/>
      <c r="P901" s="2"/>
      <c r="Q901" s="2"/>
      <c r="R901" s="2"/>
      <c r="S901" s="2"/>
      <c r="T901" s="2"/>
    </row>
    <row r="902" spans="1:20" ht="12.75" customHeight="1" x14ac:dyDescent="0.2">
      <c r="A902" s="2"/>
      <c r="B902" s="2"/>
      <c r="C902" s="2"/>
      <c r="D902" s="2"/>
      <c r="E902" s="2"/>
      <c r="F902" s="2"/>
      <c r="G902" s="2"/>
      <c r="H902" s="2"/>
      <c r="I902" s="2"/>
      <c r="J902" s="2"/>
      <c r="K902" s="2"/>
      <c r="L902" s="2"/>
      <c r="M902" s="2"/>
      <c r="N902" s="2"/>
      <c r="O902" s="2"/>
      <c r="P902" s="2"/>
      <c r="Q902" s="2"/>
      <c r="R902" s="2"/>
      <c r="S902" s="2"/>
      <c r="T902" s="2"/>
    </row>
    <row r="903" spans="1:20" ht="12.75" customHeight="1" x14ac:dyDescent="0.2">
      <c r="A903" s="2"/>
      <c r="B903" s="2"/>
      <c r="C903" s="2"/>
      <c r="D903" s="2"/>
      <c r="E903" s="2"/>
      <c r="F903" s="2"/>
      <c r="G903" s="2"/>
      <c r="H903" s="2"/>
      <c r="I903" s="2"/>
      <c r="J903" s="2"/>
      <c r="K903" s="2"/>
      <c r="L903" s="2"/>
      <c r="M903" s="2"/>
      <c r="N903" s="2"/>
      <c r="O903" s="2"/>
      <c r="P903" s="2"/>
      <c r="Q903" s="2"/>
      <c r="R903" s="2"/>
      <c r="S903" s="2"/>
      <c r="T903" s="2"/>
    </row>
    <row r="904" spans="1:20" ht="12.75" customHeight="1" x14ac:dyDescent="0.2">
      <c r="A904" s="2"/>
      <c r="B904" s="2"/>
      <c r="C904" s="2"/>
      <c r="D904" s="2"/>
      <c r="E904" s="2"/>
      <c r="F904" s="2"/>
      <c r="G904" s="2"/>
      <c r="H904" s="2"/>
      <c r="I904" s="2"/>
      <c r="J904" s="2"/>
      <c r="K904" s="2"/>
      <c r="L904" s="2"/>
      <c r="M904" s="2"/>
      <c r="N904" s="2"/>
      <c r="O904" s="2"/>
      <c r="P904" s="2"/>
      <c r="Q904" s="2"/>
      <c r="R904" s="2"/>
      <c r="S904" s="2"/>
      <c r="T904" s="2"/>
    </row>
    <row r="905" spans="1:20" ht="12.75" customHeight="1" x14ac:dyDescent="0.2">
      <c r="A905" s="2"/>
      <c r="B905" s="2"/>
      <c r="C905" s="2"/>
      <c r="D905" s="2"/>
      <c r="E905" s="2"/>
      <c r="F905" s="2"/>
      <c r="G905" s="2"/>
      <c r="H905" s="2"/>
      <c r="I905" s="2"/>
      <c r="J905" s="2"/>
      <c r="K905" s="2"/>
      <c r="L905" s="2"/>
      <c r="M905" s="2"/>
      <c r="N905" s="2"/>
      <c r="O905" s="2"/>
      <c r="P905" s="2"/>
      <c r="Q905" s="2"/>
      <c r="R905" s="2"/>
      <c r="S905" s="2"/>
      <c r="T905" s="2"/>
    </row>
    <row r="906" spans="1:20" ht="12.75" customHeight="1" x14ac:dyDescent="0.2">
      <c r="A906" s="2"/>
      <c r="B906" s="2"/>
      <c r="C906" s="2"/>
      <c r="D906" s="2"/>
      <c r="E906" s="2"/>
      <c r="F906" s="2"/>
      <c r="G906" s="2"/>
      <c r="H906" s="2"/>
      <c r="I906" s="2"/>
      <c r="J906" s="2"/>
      <c r="K906" s="2"/>
      <c r="L906" s="2"/>
      <c r="M906" s="2"/>
      <c r="N906" s="2"/>
      <c r="O906" s="2"/>
      <c r="P906" s="2"/>
      <c r="Q906" s="2"/>
      <c r="R906" s="2"/>
      <c r="S906" s="2"/>
      <c r="T906" s="2"/>
    </row>
    <row r="907" spans="1:20" ht="12.75" customHeight="1" x14ac:dyDescent="0.2">
      <c r="A907" s="2"/>
      <c r="B907" s="2"/>
      <c r="C907" s="2"/>
      <c r="D907" s="2"/>
      <c r="E907" s="2"/>
      <c r="F907" s="2"/>
      <c r="G907" s="2"/>
      <c r="H907" s="2"/>
      <c r="I907" s="2"/>
      <c r="J907" s="2"/>
      <c r="K907" s="2"/>
      <c r="L907" s="2"/>
      <c r="M907" s="2"/>
      <c r="N907" s="2"/>
      <c r="O907" s="2"/>
      <c r="P907" s="2"/>
      <c r="Q907" s="2"/>
      <c r="R907" s="2"/>
      <c r="S907" s="2"/>
      <c r="T907" s="2"/>
    </row>
    <row r="908" spans="1:20" ht="12.75" customHeight="1" x14ac:dyDescent="0.2">
      <c r="A908" s="2"/>
      <c r="B908" s="2"/>
      <c r="C908" s="2"/>
      <c r="D908" s="2"/>
      <c r="E908" s="2"/>
      <c r="F908" s="2"/>
      <c r="G908" s="2"/>
      <c r="H908" s="2"/>
      <c r="I908" s="2"/>
      <c r="J908" s="2"/>
      <c r="K908" s="2"/>
      <c r="L908" s="2"/>
      <c r="M908" s="2"/>
      <c r="N908" s="2"/>
      <c r="O908" s="2"/>
      <c r="P908" s="2"/>
      <c r="Q908" s="2"/>
      <c r="R908" s="2"/>
      <c r="S908" s="2"/>
      <c r="T908" s="2"/>
    </row>
    <row r="909" spans="1:20" ht="12.75" customHeight="1" x14ac:dyDescent="0.2">
      <c r="A909" s="2"/>
      <c r="B909" s="2"/>
      <c r="C909" s="2"/>
      <c r="D909" s="2"/>
      <c r="E909" s="2"/>
      <c r="F909" s="2"/>
      <c r="G909" s="2"/>
      <c r="H909" s="2"/>
      <c r="I909" s="2"/>
      <c r="J909" s="2"/>
      <c r="K909" s="2"/>
      <c r="L909" s="2"/>
      <c r="M909" s="2"/>
      <c r="N909" s="2"/>
      <c r="O909" s="2"/>
      <c r="P909" s="2"/>
      <c r="Q909" s="2"/>
      <c r="R909" s="2"/>
      <c r="S909" s="2"/>
      <c r="T909" s="2"/>
    </row>
    <row r="910" spans="1:20" ht="12.75" customHeight="1" x14ac:dyDescent="0.2">
      <c r="A910" s="2"/>
      <c r="B910" s="2"/>
      <c r="C910" s="2"/>
      <c r="D910" s="2"/>
      <c r="E910" s="2"/>
      <c r="F910" s="2"/>
      <c r="G910" s="2"/>
      <c r="H910" s="2"/>
      <c r="I910" s="2"/>
      <c r="J910" s="2"/>
      <c r="K910" s="2"/>
      <c r="L910" s="2"/>
      <c r="M910" s="2"/>
      <c r="N910" s="2"/>
      <c r="O910" s="2"/>
      <c r="P910" s="2"/>
      <c r="Q910" s="2"/>
      <c r="R910" s="2"/>
      <c r="S910" s="2"/>
      <c r="T910" s="2"/>
    </row>
    <row r="911" spans="1:20" ht="12.75" customHeight="1" x14ac:dyDescent="0.2">
      <c r="A911" s="2"/>
      <c r="B911" s="2"/>
      <c r="C911" s="2"/>
      <c r="D911" s="2"/>
      <c r="E911" s="2"/>
      <c r="F911" s="2"/>
      <c r="G911" s="2"/>
      <c r="H911" s="2"/>
      <c r="I911" s="2"/>
      <c r="J911" s="2"/>
      <c r="K911" s="2"/>
      <c r="L911" s="2"/>
      <c r="M911" s="2"/>
      <c r="N911" s="2"/>
      <c r="O911" s="2"/>
      <c r="P911" s="2"/>
      <c r="Q911" s="2"/>
      <c r="R911" s="2"/>
      <c r="S911" s="2"/>
      <c r="T911" s="2"/>
    </row>
    <row r="912" spans="1:20" ht="12.75" customHeight="1" x14ac:dyDescent="0.2">
      <c r="A912" s="2"/>
      <c r="B912" s="2"/>
      <c r="C912" s="2"/>
      <c r="D912" s="2"/>
      <c r="E912" s="2"/>
      <c r="F912" s="2"/>
      <c r="G912" s="2"/>
      <c r="H912" s="2"/>
      <c r="I912" s="2"/>
      <c r="J912" s="2"/>
      <c r="K912" s="2"/>
      <c r="L912" s="2"/>
      <c r="M912" s="2"/>
      <c r="N912" s="2"/>
      <c r="O912" s="2"/>
      <c r="P912" s="2"/>
      <c r="Q912" s="2"/>
      <c r="R912" s="2"/>
      <c r="S912" s="2"/>
      <c r="T912" s="2"/>
    </row>
    <row r="913" spans="1:20" ht="12.75" customHeight="1" x14ac:dyDescent="0.2">
      <c r="A913" s="2"/>
      <c r="B913" s="2"/>
      <c r="C913" s="2"/>
      <c r="D913" s="2"/>
      <c r="E913" s="2"/>
      <c r="F913" s="2"/>
      <c r="G913" s="2"/>
      <c r="H913" s="2"/>
      <c r="I913" s="2"/>
      <c r="J913" s="2"/>
      <c r="K913" s="2"/>
      <c r="L913" s="2"/>
      <c r="M913" s="2"/>
      <c r="N913" s="2"/>
      <c r="O913" s="2"/>
      <c r="P913" s="2"/>
      <c r="Q913" s="2"/>
      <c r="R913" s="2"/>
      <c r="S913" s="2"/>
      <c r="T913" s="2"/>
    </row>
    <row r="914" spans="1:20" ht="12.75" customHeight="1" x14ac:dyDescent="0.2">
      <c r="A914" s="2"/>
      <c r="B914" s="2"/>
      <c r="C914" s="2"/>
      <c r="D914" s="2"/>
      <c r="E914" s="2"/>
      <c r="F914" s="2"/>
      <c r="G914" s="2"/>
      <c r="H914" s="2"/>
      <c r="I914" s="2"/>
      <c r="J914" s="2"/>
      <c r="K914" s="2"/>
      <c r="L914" s="2"/>
      <c r="M914" s="2"/>
      <c r="N914" s="2"/>
      <c r="O914" s="2"/>
      <c r="P914" s="2"/>
      <c r="Q914" s="2"/>
      <c r="R914" s="2"/>
      <c r="S914" s="2"/>
      <c r="T914" s="2"/>
    </row>
    <row r="915" spans="1:20" ht="12.75" customHeight="1" x14ac:dyDescent="0.2">
      <c r="A915" s="2"/>
      <c r="B915" s="2"/>
      <c r="C915" s="2"/>
      <c r="D915" s="2"/>
      <c r="E915" s="2"/>
      <c r="F915" s="2"/>
      <c r="G915" s="2"/>
      <c r="H915" s="2"/>
      <c r="I915" s="2"/>
      <c r="J915" s="2"/>
      <c r="K915" s="2"/>
      <c r="L915" s="2"/>
      <c r="M915" s="2"/>
      <c r="N915" s="2"/>
      <c r="O915" s="2"/>
      <c r="P915" s="2"/>
      <c r="Q915" s="2"/>
      <c r="R915" s="2"/>
      <c r="S915" s="2"/>
      <c r="T915" s="2"/>
    </row>
    <row r="916" spans="1:20" ht="12.75" customHeight="1" x14ac:dyDescent="0.2">
      <c r="A916" s="2"/>
      <c r="B916" s="2"/>
      <c r="C916" s="2"/>
      <c r="D916" s="2"/>
      <c r="E916" s="2"/>
      <c r="F916" s="2"/>
      <c r="G916" s="2"/>
      <c r="H916" s="2"/>
      <c r="I916" s="2"/>
      <c r="J916" s="2"/>
      <c r="K916" s="2"/>
      <c r="L916" s="2"/>
      <c r="M916" s="2"/>
      <c r="N916" s="2"/>
      <c r="O916" s="2"/>
      <c r="P916" s="2"/>
      <c r="Q916" s="2"/>
      <c r="R916" s="2"/>
      <c r="S916" s="2"/>
      <c r="T916" s="2"/>
    </row>
    <row r="917" spans="1:20" ht="12.75" customHeight="1" x14ac:dyDescent="0.2">
      <c r="A917" s="2"/>
      <c r="B917" s="2"/>
      <c r="C917" s="2"/>
      <c r="D917" s="2"/>
      <c r="E917" s="2"/>
      <c r="F917" s="2"/>
      <c r="G917" s="2"/>
      <c r="H917" s="2"/>
      <c r="I917" s="2"/>
      <c r="J917" s="2"/>
      <c r="K917" s="2"/>
      <c r="L917" s="2"/>
      <c r="M917" s="2"/>
      <c r="N917" s="2"/>
      <c r="O917" s="2"/>
      <c r="P917" s="2"/>
      <c r="Q917" s="2"/>
      <c r="R917" s="2"/>
      <c r="S917" s="2"/>
      <c r="T917" s="2"/>
    </row>
    <row r="918" spans="1:20" ht="12.75" customHeight="1" x14ac:dyDescent="0.2">
      <c r="A918" s="2"/>
      <c r="B918" s="2"/>
      <c r="C918" s="2"/>
      <c r="D918" s="2"/>
      <c r="E918" s="2"/>
      <c r="F918" s="2"/>
      <c r="G918" s="2"/>
      <c r="H918" s="2"/>
      <c r="I918" s="2"/>
      <c r="J918" s="2"/>
      <c r="K918" s="2"/>
      <c r="L918" s="2"/>
      <c r="M918" s="2"/>
      <c r="N918" s="2"/>
      <c r="O918" s="2"/>
      <c r="P918" s="2"/>
      <c r="Q918" s="2"/>
      <c r="R918" s="2"/>
      <c r="S918" s="2"/>
      <c r="T918" s="2"/>
    </row>
    <row r="919" spans="1:20" ht="12.75" customHeight="1" x14ac:dyDescent="0.2">
      <c r="A919" s="2"/>
      <c r="B919" s="2"/>
      <c r="C919" s="2"/>
      <c r="D919" s="2"/>
      <c r="E919" s="2"/>
      <c r="F919" s="2"/>
      <c r="G919" s="2"/>
      <c r="H919" s="2"/>
      <c r="I919" s="2"/>
      <c r="J919" s="2"/>
      <c r="K919" s="2"/>
      <c r="L919" s="2"/>
      <c r="M919" s="2"/>
      <c r="N919" s="2"/>
      <c r="O919" s="2"/>
      <c r="P919" s="2"/>
      <c r="Q919" s="2"/>
      <c r="R919" s="2"/>
      <c r="S919" s="2"/>
      <c r="T919" s="2"/>
    </row>
    <row r="920" spans="1:20" ht="12.75" customHeight="1" x14ac:dyDescent="0.2">
      <c r="A920" s="2"/>
      <c r="B920" s="2"/>
      <c r="C920" s="2"/>
      <c r="D920" s="2"/>
      <c r="E920" s="2"/>
      <c r="F920" s="2"/>
      <c r="G920" s="2"/>
      <c r="H920" s="2"/>
      <c r="I920" s="2"/>
      <c r="J920" s="2"/>
      <c r="K920" s="2"/>
      <c r="L920" s="2"/>
      <c r="M920" s="2"/>
      <c r="N920" s="2"/>
      <c r="O920" s="2"/>
      <c r="P920" s="2"/>
      <c r="Q920" s="2"/>
      <c r="R920" s="2"/>
      <c r="S920" s="2"/>
      <c r="T920" s="2"/>
    </row>
    <row r="921" spans="1:20" ht="12.75" customHeight="1" x14ac:dyDescent="0.2">
      <c r="A921" s="2"/>
      <c r="B921" s="2"/>
      <c r="C921" s="2"/>
      <c r="D921" s="2"/>
      <c r="E921" s="2"/>
      <c r="F921" s="2"/>
      <c r="G921" s="2"/>
      <c r="H921" s="2"/>
      <c r="I921" s="2"/>
      <c r="J921" s="2"/>
      <c r="K921" s="2"/>
      <c r="L921" s="2"/>
      <c r="M921" s="2"/>
      <c r="N921" s="2"/>
      <c r="O921" s="2"/>
      <c r="P921" s="2"/>
      <c r="Q921" s="2"/>
      <c r="R921" s="2"/>
      <c r="S921" s="2"/>
      <c r="T921" s="2"/>
    </row>
    <row r="922" spans="1:20" ht="12.75" customHeight="1" x14ac:dyDescent="0.2">
      <c r="A922" s="2"/>
      <c r="B922" s="2"/>
      <c r="C922" s="2"/>
      <c r="D922" s="2"/>
      <c r="E922" s="2"/>
      <c r="F922" s="2"/>
      <c r="G922" s="2"/>
      <c r="H922" s="2"/>
      <c r="I922" s="2"/>
      <c r="J922" s="2"/>
      <c r="K922" s="2"/>
      <c r="L922" s="2"/>
      <c r="M922" s="2"/>
      <c r="N922" s="2"/>
      <c r="O922" s="2"/>
      <c r="P922" s="2"/>
      <c r="Q922" s="2"/>
      <c r="R922" s="2"/>
      <c r="S922" s="2"/>
      <c r="T922" s="2"/>
    </row>
    <row r="923" spans="1:20" ht="12.75" customHeight="1" x14ac:dyDescent="0.2">
      <c r="A923" s="2"/>
      <c r="B923" s="2"/>
      <c r="C923" s="2"/>
      <c r="D923" s="2"/>
      <c r="E923" s="2"/>
      <c r="F923" s="2"/>
      <c r="G923" s="2"/>
      <c r="H923" s="2"/>
      <c r="I923" s="2"/>
      <c r="J923" s="2"/>
      <c r="K923" s="2"/>
      <c r="L923" s="2"/>
      <c r="M923" s="2"/>
      <c r="N923" s="2"/>
      <c r="O923" s="2"/>
      <c r="P923" s="2"/>
      <c r="Q923" s="2"/>
      <c r="R923" s="2"/>
      <c r="S923" s="2"/>
      <c r="T923" s="2"/>
    </row>
    <row r="924" spans="1:20" ht="12.75" customHeight="1" x14ac:dyDescent="0.2">
      <c r="A924" s="2"/>
      <c r="B924" s="2"/>
      <c r="C924" s="2"/>
      <c r="D924" s="2"/>
      <c r="E924" s="2"/>
      <c r="F924" s="2"/>
      <c r="G924" s="2"/>
      <c r="H924" s="2"/>
      <c r="I924" s="2"/>
      <c r="J924" s="2"/>
      <c r="K924" s="2"/>
      <c r="L924" s="2"/>
      <c r="M924" s="2"/>
      <c r="N924" s="2"/>
      <c r="O924" s="2"/>
      <c r="P924" s="2"/>
      <c r="Q924" s="2"/>
      <c r="R924" s="2"/>
      <c r="S924" s="2"/>
      <c r="T924" s="2"/>
    </row>
    <row r="925" spans="1:20" ht="12.75" customHeight="1" x14ac:dyDescent="0.2">
      <c r="A925" s="2"/>
      <c r="B925" s="2"/>
      <c r="C925" s="2"/>
      <c r="D925" s="2"/>
      <c r="E925" s="2"/>
      <c r="F925" s="2"/>
      <c r="G925" s="2"/>
      <c r="H925" s="2"/>
      <c r="I925" s="2"/>
      <c r="J925" s="2"/>
      <c r="K925" s="2"/>
      <c r="L925" s="2"/>
      <c r="M925" s="2"/>
      <c r="N925" s="2"/>
      <c r="O925" s="2"/>
      <c r="P925" s="2"/>
      <c r="Q925" s="2"/>
      <c r="R925" s="2"/>
      <c r="S925" s="2"/>
      <c r="T925" s="2"/>
    </row>
    <row r="926" spans="1:20" ht="12.75" customHeight="1" x14ac:dyDescent="0.2">
      <c r="A926" s="2"/>
      <c r="B926" s="2"/>
      <c r="C926" s="2"/>
      <c r="D926" s="2"/>
      <c r="E926" s="2"/>
      <c r="F926" s="2"/>
      <c r="G926" s="2"/>
      <c r="H926" s="2"/>
      <c r="I926" s="2"/>
      <c r="J926" s="2"/>
      <c r="K926" s="2"/>
      <c r="L926" s="2"/>
      <c r="M926" s="2"/>
      <c r="N926" s="2"/>
      <c r="O926" s="2"/>
      <c r="P926" s="2"/>
      <c r="Q926" s="2"/>
      <c r="R926" s="2"/>
      <c r="S926" s="2"/>
      <c r="T926" s="2"/>
    </row>
    <row r="927" spans="1:20" ht="12.75" customHeight="1" x14ac:dyDescent="0.2">
      <c r="A927" s="2"/>
      <c r="B927" s="2"/>
      <c r="C927" s="2"/>
      <c r="D927" s="2"/>
      <c r="E927" s="2"/>
      <c r="F927" s="2"/>
      <c r="G927" s="2"/>
      <c r="H927" s="2"/>
      <c r="I927" s="2"/>
      <c r="J927" s="2"/>
      <c r="K927" s="2"/>
      <c r="L927" s="2"/>
      <c r="M927" s="2"/>
      <c r="N927" s="2"/>
      <c r="O927" s="2"/>
      <c r="P927" s="2"/>
      <c r="Q927" s="2"/>
      <c r="R927" s="2"/>
      <c r="S927" s="2"/>
      <c r="T927" s="2"/>
    </row>
    <row r="928" spans="1:20" ht="12.75" customHeight="1" x14ac:dyDescent="0.2">
      <c r="A928" s="2"/>
      <c r="B928" s="2"/>
      <c r="C928" s="2"/>
      <c r="D928" s="2"/>
      <c r="E928" s="2"/>
      <c r="F928" s="2"/>
      <c r="G928" s="2"/>
      <c r="H928" s="2"/>
      <c r="I928" s="2"/>
      <c r="J928" s="2"/>
      <c r="K928" s="2"/>
      <c r="L928" s="2"/>
      <c r="M928" s="2"/>
      <c r="N928" s="2"/>
      <c r="O928" s="2"/>
      <c r="P928" s="2"/>
      <c r="Q928" s="2"/>
      <c r="R928" s="2"/>
      <c r="S928" s="2"/>
      <c r="T928" s="2"/>
    </row>
    <row r="929" spans="1:20" ht="12.75" customHeight="1" x14ac:dyDescent="0.2">
      <c r="A929" s="2"/>
      <c r="B929" s="2"/>
      <c r="C929" s="2"/>
      <c r="D929" s="2"/>
      <c r="E929" s="2"/>
      <c r="F929" s="2"/>
      <c r="G929" s="2"/>
      <c r="H929" s="2"/>
      <c r="I929" s="2"/>
      <c r="J929" s="2"/>
      <c r="K929" s="2"/>
      <c r="L929" s="2"/>
      <c r="M929" s="2"/>
      <c r="N929" s="2"/>
      <c r="O929" s="2"/>
      <c r="P929" s="2"/>
      <c r="Q929" s="2"/>
      <c r="R929" s="2"/>
      <c r="S929" s="2"/>
      <c r="T929" s="2"/>
    </row>
    <row r="930" spans="1:20" ht="12.75" customHeight="1" x14ac:dyDescent="0.2">
      <c r="A930" s="2"/>
      <c r="B930" s="2"/>
      <c r="C930" s="2"/>
      <c r="D930" s="2"/>
      <c r="E930" s="2"/>
      <c r="F930" s="2"/>
      <c r="G930" s="2"/>
      <c r="H930" s="2"/>
      <c r="I930" s="2"/>
      <c r="J930" s="2"/>
      <c r="K930" s="2"/>
      <c r="L930" s="2"/>
      <c r="M930" s="2"/>
      <c r="N930" s="2"/>
      <c r="O930" s="2"/>
      <c r="P930" s="2"/>
      <c r="Q930" s="2"/>
      <c r="R930" s="2"/>
      <c r="S930" s="2"/>
      <c r="T930" s="2"/>
    </row>
    <row r="931" spans="1:20" ht="12.75" customHeight="1" x14ac:dyDescent="0.2">
      <c r="A931" s="2"/>
      <c r="B931" s="2"/>
      <c r="C931" s="2"/>
      <c r="D931" s="2"/>
      <c r="E931" s="2"/>
      <c r="F931" s="2"/>
      <c r="G931" s="2"/>
      <c r="H931" s="2"/>
      <c r="I931" s="2"/>
      <c r="J931" s="2"/>
      <c r="K931" s="2"/>
      <c r="L931" s="2"/>
      <c r="M931" s="2"/>
      <c r="N931" s="2"/>
      <c r="O931" s="2"/>
      <c r="P931" s="2"/>
      <c r="Q931" s="2"/>
      <c r="R931" s="2"/>
      <c r="S931" s="2"/>
      <c r="T931" s="2"/>
    </row>
    <row r="932" spans="1:20" ht="12.75" customHeight="1" x14ac:dyDescent="0.2">
      <c r="A932" s="2"/>
      <c r="B932" s="2"/>
      <c r="C932" s="2"/>
      <c r="D932" s="2"/>
      <c r="E932" s="2"/>
      <c r="F932" s="2"/>
      <c r="G932" s="2"/>
      <c r="H932" s="2"/>
      <c r="I932" s="2"/>
      <c r="J932" s="2"/>
      <c r="K932" s="2"/>
      <c r="L932" s="2"/>
      <c r="M932" s="2"/>
      <c r="N932" s="2"/>
      <c r="O932" s="2"/>
      <c r="P932" s="2"/>
      <c r="Q932" s="2"/>
      <c r="R932" s="2"/>
      <c r="S932" s="2"/>
      <c r="T932" s="2"/>
    </row>
    <row r="933" spans="1:20" ht="12.75" customHeight="1" x14ac:dyDescent="0.2">
      <c r="A933" s="2"/>
      <c r="B933" s="2"/>
      <c r="C933" s="2"/>
      <c r="D933" s="2"/>
      <c r="E933" s="2"/>
      <c r="F933" s="2"/>
      <c r="G933" s="2"/>
      <c r="H933" s="2"/>
      <c r="I933" s="2"/>
      <c r="J933" s="2"/>
      <c r="K933" s="2"/>
      <c r="L933" s="2"/>
      <c r="M933" s="2"/>
      <c r="N933" s="2"/>
      <c r="O933" s="2"/>
      <c r="P933" s="2"/>
      <c r="Q933" s="2"/>
      <c r="R933" s="2"/>
      <c r="S933" s="2"/>
      <c r="T933" s="2"/>
    </row>
    <row r="934" spans="1:20" ht="12.75" customHeight="1" x14ac:dyDescent="0.2">
      <c r="A934" s="2"/>
      <c r="B934" s="2"/>
      <c r="C934" s="2"/>
      <c r="D934" s="2"/>
      <c r="E934" s="2"/>
      <c r="F934" s="2"/>
      <c r="G934" s="2"/>
      <c r="H934" s="2"/>
      <c r="I934" s="2"/>
      <c r="J934" s="2"/>
      <c r="K934" s="2"/>
      <c r="L934" s="2"/>
      <c r="M934" s="2"/>
      <c r="N934" s="2"/>
      <c r="O934" s="2"/>
      <c r="P934" s="2"/>
      <c r="Q934" s="2"/>
      <c r="R934" s="2"/>
      <c r="S934" s="2"/>
      <c r="T934" s="2"/>
    </row>
    <row r="935" spans="1:20" ht="12.75" customHeight="1" x14ac:dyDescent="0.2">
      <c r="A935" s="2"/>
      <c r="B935" s="2"/>
      <c r="C935" s="2"/>
      <c r="D935" s="2"/>
      <c r="E935" s="2"/>
      <c r="F935" s="2"/>
      <c r="G935" s="2"/>
      <c r="H935" s="2"/>
      <c r="I935" s="2"/>
      <c r="J935" s="2"/>
      <c r="K935" s="2"/>
      <c r="L935" s="2"/>
      <c r="M935" s="2"/>
      <c r="N935" s="2"/>
      <c r="O935" s="2"/>
      <c r="P935" s="2"/>
      <c r="Q935" s="2"/>
      <c r="R935" s="2"/>
      <c r="S935" s="2"/>
      <c r="T935" s="2"/>
    </row>
    <row r="936" spans="1:20" ht="12.75" customHeight="1" x14ac:dyDescent="0.2">
      <c r="A936" s="2"/>
      <c r="B936" s="2"/>
      <c r="C936" s="2"/>
      <c r="D936" s="2"/>
      <c r="E936" s="2"/>
      <c r="F936" s="2"/>
      <c r="G936" s="2"/>
      <c r="H936" s="2"/>
      <c r="I936" s="2"/>
      <c r="J936" s="2"/>
      <c r="K936" s="2"/>
      <c r="L936" s="2"/>
      <c r="M936" s="2"/>
      <c r="N936" s="2"/>
      <c r="O936" s="2"/>
      <c r="P936" s="2"/>
      <c r="Q936" s="2"/>
      <c r="R936" s="2"/>
      <c r="S936" s="2"/>
      <c r="T936" s="2"/>
    </row>
    <row r="937" spans="1:20" ht="12.75" customHeight="1" x14ac:dyDescent="0.2">
      <c r="A937" s="2"/>
      <c r="B937" s="2"/>
      <c r="C937" s="2"/>
      <c r="D937" s="2"/>
      <c r="E937" s="2"/>
      <c r="F937" s="2"/>
      <c r="G937" s="2"/>
      <c r="H937" s="2"/>
      <c r="I937" s="2"/>
      <c r="J937" s="2"/>
      <c r="K937" s="2"/>
      <c r="L937" s="2"/>
      <c r="M937" s="2"/>
      <c r="N937" s="2"/>
      <c r="O937" s="2"/>
      <c r="P937" s="2"/>
      <c r="Q937" s="2"/>
      <c r="R937" s="2"/>
      <c r="S937" s="2"/>
      <c r="T937" s="2"/>
    </row>
    <row r="938" spans="1:20" ht="12.75" customHeight="1" x14ac:dyDescent="0.2">
      <c r="A938" s="2"/>
      <c r="B938" s="2"/>
      <c r="C938" s="2"/>
      <c r="D938" s="2"/>
      <c r="E938" s="2"/>
      <c r="F938" s="2"/>
      <c r="G938" s="2"/>
      <c r="H938" s="2"/>
      <c r="I938" s="2"/>
      <c r="J938" s="2"/>
      <c r="K938" s="2"/>
      <c r="L938" s="2"/>
      <c r="M938" s="2"/>
      <c r="N938" s="2"/>
      <c r="O938" s="2"/>
      <c r="P938" s="2"/>
      <c r="Q938" s="2"/>
      <c r="R938" s="2"/>
      <c r="S938" s="2"/>
      <c r="T938" s="2"/>
    </row>
    <row r="939" spans="1:20" ht="12.75" customHeight="1" x14ac:dyDescent="0.2">
      <c r="A939" s="2"/>
      <c r="B939" s="2"/>
      <c r="C939" s="2"/>
      <c r="D939" s="2"/>
      <c r="E939" s="2"/>
      <c r="F939" s="2"/>
      <c r="G939" s="2"/>
      <c r="H939" s="2"/>
      <c r="I939" s="2"/>
      <c r="J939" s="2"/>
      <c r="K939" s="2"/>
      <c r="L939" s="2"/>
      <c r="M939" s="2"/>
      <c r="N939" s="2"/>
      <c r="O939" s="2"/>
      <c r="P939" s="2"/>
      <c r="Q939" s="2"/>
      <c r="R939" s="2"/>
      <c r="S939" s="2"/>
      <c r="T939" s="2"/>
    </row>
    <row r="940" spans="1:20" ht="12.75" customHeight="1" x14ac:dyDescent="0.2">
      <c r="A940" s="2"/>
      <c r="B940" s="2"/>
      <c r="C940" s="2"/>
      <c r="D940" s="2"/>
      <c r="E940" s="2"/>
      <c r="F940" s="2"/>
      <c r="G940" s="2"/>
      <c r="H940" s="2"/>
      <c r="I940" s="2"/>
      <c r="J940" s="2"/>
      <c r="K940" s="2"/>
      <c r="L940" s="2"/>
      <c r="M940" s="2"/>
      <c r="N940" s="2"/>
      <c r="O940" s="2"/>
      <c r="P940" s="2"/>
      <c r="Q940" s="2"/>
      <c r="R940" s="2"/>
      <c r="S940" s="2"/>
      <c r="T940" s="2"/>
    </row>
    <row r="941" spans="1:20" ht="12.75" customHeight="1" x14ac:dyDescent="0.2">
      <c r="A941" s="2"/>
      <c r="B941" s="2"/>
      <c r="C941" s="2"/>
      <c r="D941" s="2"/>
      <c r="E941" s="2"/>
      <c r="F941" s="2"/>
      <c r="G941" s="2"/>
      <c r="H941" s="2"/>
      <c r="I941" s="2"/>
      <c r="J941" s="2"/>
      <c r="K941" s="2"/>
      <c r="L941" s="2"/>
      <c r="M941" s="2"/>
      <c r="N941" s="2"/>
      <c r="O941" s="2"/>
      <c r="P941" s="2"/>
      <c r="Q941" s="2"/>
      <c r="R941" s="2"/>
      <c r="S941" s="2"/>
      <c r="T941" s="2"/>
    </row>
    <row r="942" spans="1:20" ht="12.75" customHeight="1" x14ac:dyDescent="0.2">
      <c r="A942" s="2"/>
      <c r="B942" s="2"/>
      <c r="C942" s="2"/>
      <c r="D942" s="2"/>
      <c r="E942" s="2"/>
      <c r="F942" s="2"/>
      <c r="G942" s="2"/>
      <c r="H942" s="2"/>
      <c r="I942" s="2"/>
      <c r="J942" s="2"/>
      <c r="K942" s="2"/>
      <c r="L942" s="2"/>
      <c r="M942" s="2"/>
      <c r="N942" s="2"/>
      <c r="O942" s="2"/>
      <c r="P942" s="2"/>
      <c r="Q942" s="2"/>
      <c r="R942" s="2"/>
      <c r="S942" s="2"/>
      <c r="T942" s="2"/>
    </row>
    <row r="943" spans="1:20" ht="12.75" customHeight="1" x14ac:dyDescent="0.2">
      <c r="A943" s="2"/>
      <c r="B943" s="2"/>
      <c r="C943" s="2"/>
      <c r="D943" s="2"/>
      <c r="E943" s="2"/>
      <c r="F943" s="2"/>
      <c r="G943" s="2"/>
      <c r="H943" s="2"/>
      <c r="I943" s="2"/>
      <c r="J943" s="2"/>
      <c r="K943" s="2"/>
      <c r="L943" s="2"/>
      <c r="M943" s="2"/>
      <c r="N943" s="2"/>
      <c r="O943" s="2"/>
      <c r="P943" s="2"/>
      <c r="Q943" s="2"/>
      <c r="R943" s="2"/>
      <c r="S943" s="2"/>
      <c r="T943" s="2"/>
    </row>
    <row r="944" spans="1:20" ht="12.75" customHeight="1" x14ac:dyDescent="0.2">
      <c r="A944" s="2"/>
      <c r="B944" s="2"/>
      <c r="C944" s="2"/>
      <c r="D944" s="2"/>
      <c r="E944" s="2"/>
      <c r="F944" s="2"/>
      <c r="G944" s="2"/>
      <c r="H944" s="2"/>
      <c r="I944" s="2"/>
      <c r="J944" s="2"/>
      <c r="K944" s="2"/>
      <c r="L944" s="2"/>
      <c r="M944" s="2"/>
      <c r="N944" s="2"/>
      <c r="O944" s="2"/>
      <c r="P944" s="2"/>
      <c r="Q944" s="2"/>
      <c r="R944" s="2"/>
      <c r="S944" s="2"/>
      <c r="T944" s="2"/>
    </row>
    <row r="945" spans="1:20" ht="12.75" customHeight="1" x14ac:dyDescent="0.2">
      <c r="A945" s="2"/>
      <c r="B945" s="2"/>
      <c r="C945" s="2"/>
      <c r="D945" s="2"/>
      <c r="E945" s="2"/>
      <c r="F945" s="2"/>
      <c r="G945" s="2"/>
      <c r="H945" s="2"/>
      <c r="I945" s="2"/>
      <c r="J945" s="2"/>
      <c r="K945" s="2"/>
      <c r="L945" s="2"/>
      <c r="M945" s="2"/>
      <c r="N945" s="2"/>
      <c r="O945" s="2"/>
      <c r="P945" s="2"/>
      <c r="Q945" s="2"/>
      <c r="R945" s="2"/>
      <c r="S945" s="2"/>
      <c r="T945" s="2"/>
    </row>
    <row r="946" spans="1:20" ht="12.75" customHeight="1" x14ac:dyDescent="0.2">
      <c r="A946" s="2"/>
      <c r="B946" s="2"/>
      <c r="C946" s="2"/>
      <c r="D946" s="2"/>
      <c r="E946" s="2"/>
      <c r="F946" s="2"/>
      <c r="G946" s="2"/>
      <c r="H946" s="2"/>
      <c r="I946" s="2"/>
      <c r="J946" s="2"/>
      <c r="K946" s="2"/>
      <c r="L946" s="2"/>
      <c r="M946" s="2"/>
      <c r="N946" s="2"/>
      <c r="O946" s="2"/>
      <c r="P946" s="2"/>
      <c r="Q946" s="2"/>
      <c r="R946" s="2"/>
      <c r="S946" s="2"/>
      <c r="T946" s="2"/>
    </row>
    <row r="947" spans="1:20" ht="12.75" customHeight="1" x14ac:dyDescent="0.2">
      <c r="A947" s="2"/>
      <c r="B947" s="2"/>
      <c r="C947" s="2"/>
      <c r="D947" s="2"/>
      <c r="E947" s="2"/>
      <c r="F947" s="2"/>
      <c r="G947" s="2"/>
      <c r="H947" s="2"/>
      <c r="I947" s="2"/>
      <c r="J947" s="2"/>
      <c r="K947" s="2"/>
      <c r="L947" s="2"/>
      <c r="M947" s="2"/>
      <c r="N947" s="2"/>
      <c r="O947" s="2"/>
      <c r="P947" s="2"/>
      <c r="Q947" s="2"/>
      <c r="R947" s="2"/>
      <c r="S947" s="2"/>
      <c r="T947" s="2"/>
    </row>
    <row r="948" spans="1:20" ht="12.75" customHeight="1" x14ac:dyDescent="0.2">
      <c r="A948" s="2"/>
      <c r="B948" s="2"/>
      <c r="C948" s="2"/>
      <c r="D948" s="2"/>
      <c r="E948" s="2"/>
      <c r="F948" s="2"/>
      <c r="G948" s="2"/>
      <c r="H948" s="2"/>
      <c r="I948" s="2"/>
      <c r="J948" s="2"/>
      <c r="K948" s="2"/>
      <c r="L948" s="2"/>
      <c r="M948" s="2"/>
      <c r="N948" s="2"/>
      <c r="O948" s="2"/>
      <c r="P948" s="2"/>
      <c r="Q948" s="2"/>
      <c r="R948" s="2"/>
      <c r="S948" s="2"/>
      <c r="T948" s="2"/>
    </row>
    <row r="949" spans="1:20" ht="12.75" customHeight="1" x14ac:dyDescent="0.2">
      <c r="A949" s="2"/>
      <c r="B949" s="2"/>
      <c r="C949" s="2"/>
      <c r="D949" s="2"/>
      <c r="E949" s="2"/>
      <c r="F949" s="2"/>
      <c r="G949" s="2"/>
      <c r="H949" s="2"/>
      <c r="I949" s="2"/>
      <c r="J949" s="2"/>
      <c r="K949" s="2"/>
      <c r="L949" s="2"/>
      <c r="M949" s="2"/>
      <c r="N949" s="2"/>
      <c r="O949" s="2"/>
      <c r="P949" s="2"/>
      <c r="Q949" s="2"/>
      <c r="R949" s="2"/>
      <c r="S949" s="2"/>
      <c r="T949" s="2"/>
    </row>
    <row r="950" spans="1:20" ht="12.75" customHeight="1" x14ac:dyDescent="0.2">
      <c r="A950" s="2"/>
      <c r="B950" s="2"/>
      <c r="C950" s="2"/>
      <c r="D950" s="2"/>
      <c r="E950" s="2"/>
      <c r="F950" s="2"/>
      <c r="G950" s="2"/>
      <c r="H950" s="2"/>
      <c r="I950" s="2"/>
      <c r="J950" s="2"/>
      <c r="K950" s="2"/>
      <c r="L950" s="2"/>
      <c r="M950" s="2"/>
      <c r="N950" s="2"/>
      <c r="O950" s="2"/>
      <c r="P950" s="2"/>
      <c r="Q950" s="2"/>
      <c r="R950" s="2"/>
      <c r="S950" s="2"/>
      <c r="T950" s="2"/>
    </row>
    <row r="951" spans="1:20" ht="12.75" customHeight="1" x14ac:dyDescent="0.2">
      <c r="A951" s="2"/>
      <c r="B951" s="2"/>
      <c r="C951" s="2"/>
      <c r="D951" s="2"/>
      <c r="E951" s="2"/>
      <c r="F951" s="2"/>
      <c r="G951" s="2"/>
      <c r="H951" s="2"/>
      <c r="I951" s="2"/>
      <c r="J951" s="2"/>
      <c r="K951" s="2"/>
      <c r="L951" s="2"/>
      <c r="M951" s="2"/>
      <c r="N951" s="2"/>
      <c r="O951" s="2"/>
      <c r="P951" s="2"/>
      <c r="Q951" s="2"/>
      <c r="R951" s="2"/>
      <c r="S951" s="2"/>
      <c r="T951" s="2"/>
    </row>
    <row r="952" spans="1:20" ht="12.75" customHeight="1" x14ac:dyDescent="0.2">
      <c r="A952" s="2"/>
      <c r="B952" s="2"/>
      <c r="C952" s="2"/>
      <c r="D952" s="2"/>
      <c r="E952" s="2"/>
      <c r="F952" s="2"/>
      <c r="G952" s="2"/>
      <c r="H952" s="2"/>
      <c r="I952" s="2"/>
      <c r="J952" s="2"/>
      <c r="K952" s="2"/>
      <c r="L952" s="2"/>
      <c r="M952" s="2"/>
      <c r="N952" s="2"/>
      <c r="O952" s="2"/>
      <c r="P952" s="2"/>
      <c r="Q952" s="2"/>
      <c r="R952" s="2"/>
      <c r="S952" s="2"/>
      <c r="T952" s="2"/>
    </row>
    <row r="953" spans="1:20" ht="12.75" customHeight="1" x14ac:dyDescent="0.2">
      <c r="A953" s="2"/>
      <c r="B953" s="2"/>
      <c r="C953" s="2"/>
      <c r="D953" s="2"/>
      <c r="E953" s="2"/>
      <c r="F953" s="2"/>
      <c r="G953" s="2"/>
      <c r="H953" s="2"/>
      <c r="I953" s="2"/>
      <c r="J953" s="2"/>
      <c r="K953" s="2"/>
      <c r="L953" s="2"/>
      <c r="M953" s="2"/>
      <c r="N953" s="2"/>
      <c r="O953" s="2"/>
      <c r="P953" s="2"/>
      <c r="Q953" s="2"/>
      <c r="R953" s="2"/>
      <c r="S953" s="2"/>
      <c r="T953" s="2"/>
    </row>
    <row r="954" spans="1:20" ht="12.75" customHeight="1" x14ac:dyDescent="0.2">
      <c r="A954" s="2"/>
      <c r="B954" s="2"/>
      <c r="C954" s="2"/>
      <c r="D954" s="2"/>
      <c r="E954" s="2"/>
      <c r="F954" s="2"/>
      <c r="G954" s="2"/>
      <c r="H954" s="2"/>
      <c r="I954" s="2"/>
      <c r="J954" s="2"/>
      <c r="K954" s="2"/>
      <c r="L954" s="2"/>
      <c r="M954" s="2"/>
      <c r="N954" s="2"/>
      <c r="O954" s="2"/>
      <c r="P954" s="2"/>
      <c r="Q954" s="2"/>
      <c r="R954" s="2"/>
      <c r="S954" s="2"/>
      <c r="T954" s="2"/>
    </row>
    <row r="955" spans="1:20" ht="12.75" customHeight="1" x14ac:dyDescent="0.2">
      <c r="A955" s="2"/>
      <c r="B955" s="2"/>
      <c r="C955" s="2"/>
      <c r="D955" s="2"/>
      <c r="E955" s="2"/>
      <c r="F955" s="2"/>
      <c r="G955" s="2"/>
      <c r="H955" s="2"/>
      <c r="I955" s="2"/>
      <c r="J955" s="2"/>
      <c r="K955" s="2"/>
      <c r="L955" s="2"/>
      <c r="M955" s="2"/>
      <c r="N955" s="2"/>
      <c r="O955" s="2"/>
      <c r="P955" s="2"/>
      <c r="Q955" s="2"/>
      <c r="R955" s="2"/>
      <c r="S955" s="2"/>
      <c r="T955" s="2"/>
    </row>
    <row r="956" spans="1:20" ht="12.75" customHeight="1" x14ac:dyDescent="0.2">
      <c r="A956" s="2"/>
      <c r="B956" s="2"/>
      <c r="C956" s="2"/>
      <c r="D956" s="2"/>
      <c r="E956" s="2"/>
      <c r="F956" s="2"/>
      <c r="G956" s="2"/>
      <c r="H956" s="2"/>
      <c r="I956" s="2"/>
      <c r="J956" s="2"/>
      <c r="K956" s="2"/>
      <c r="L956" s="2"/>
      <c r="M956" s="2"/>
      <c r="N956" s="2"/>
      <c r="O956" s="2"/>
      <c r="P956" s="2"/>
      <c r="Q956" s="2"/>
      <c r="R956" s="2"/>
      <c r="S956" s="2"/>
      <c r="T956" s="2"/>
    </row>
    <row r="957" spans="1:20" ht="12.75" customHeight="1" x14ac:dyDescent="0.2">
      <c r="A957" s="2"/>
      <c r="B957" s="2"/>
      <c r="C957" s="2"/>
      <c r="D957" s="2"/>
      <c r="E957" s="2"/>
      <c r="F957" s="2"/>
      <c r="G957" s="2"/>
      <c r="H957" s="2"/>
      <c r="I957" s="2"/>
      <c r="J957" s="2"/>
      <c r="K957" s="2"/>
      <c r="L957" s="2"/>
      <c r="M957" s="2"/>
      <c r="N957" s="2"/>
      <c r="O957" s="2"/>
      <c r="P957" s="2"/>
      <c r="Q957" s="2"/>
      <c r="R957" s="2"/>
      <c r="S957" s="2"/>
      <c r="T957" s="2"/>
    </row>
    <row r="958" spans="1:20" ht="12.75" customHeight="1" x14ac:dyDescent="0.2">
      <c r="A958" s="2"/>
      <c r="B958" s="2"/>
      <c r="C958" s="2"/>
      <c r="D958" s="2"/>
      <c r="E958" s="2"/>
      <c r="F958" s="2"/>
      <c r="G958" s="2"/>
      <c r="H958" s="2"/>
      <c r="I958" s="2"/>
      <c r="J958" s="2"/>
      <c r="K958" s="2"/>
      <c r="L958" s="2"/>
      <c r="M958" s="2"/>
      <c r="N958" s="2"/>
      <c r="O958" s="2"/>
      <c r="P958" s="2"/>
      <c r="Q958" s="2"/>
      <c r="R958" s="2"/>
      <c r="S958" s="2"/>
      <c r="T958" s="2"/>
    </row>
    <row r="959" spans="1:20" ht="12.75" customHeight="1" x14ac:dyDescent="0.2">
      <c r="A959" s="2"/>
      <c r="B959" s="2"/>
      <c r="C959" s="2"/>
      <c r="D959" s="2"/>
      <c r="E959" s="2"/>
      <c r="F959" s="2"/>
      <c r="G959" s="2"/>
      <c r="H959" s="2"/>
      <c r="I959" s="2"/>
      <c r="J959" s="2"/>
      <c r="K959" s="2"/>
      <c r="L959" s="2"/>
      <c r="M959" s="2"/>
      <c r="N959" s="2"/>
      <c r="O959" s="2"/>
      <c r="P959" s="2"/>
      <c r="Q959" s="2"/>
      <c r="R959" s="2"/>
      <c r="S959" s="2"/>
      <c r="T959" s="2"/>
    </row>
    <row r="960" spans="1:20" ht="12.75" customHeight="1" x14ac:dyDescent="0.2">
      <c r="A960" s="2"/>
      <c r="B960" s="2"/>
      <c r="C960" s="2"/>
      <c r="D960" s="2"/>
      <c r="E960" s="2"/>
      <c r="F960" s="2"/>
      <c r="G960" s="2"/>
      <c r="H960" s="2"/>
      <c r="I960" s="2"/>
      <c r="J960" s="2"/>
      <c r="K960" s="2"/>
      <c r="L960" s="2"/>
      <c r="M960" s="2"/>
      <c r="N960" s="2"/>
      <c r="O960" s="2"/>
      <c r="P960" s="2"/>
      <c r="Q960" s="2"/>
      <c r="R960" s="2"/>
      <c r="S960" s="2"/>
      <c r="T960" s="2"/>
    </row>
    <row r="961" spans="1:20" ht="12.75" customHeight="1" x14ac:dyDescent="0.2">
      <c r="A961" s="2"/>
      <c r="B961" s="2"/>
      <c r="C961" s="2"/>
      <c r="D961" s="2"/>
      <c r="E961" s="2"/>
      <c r="F961" s="2"/>
      <c r="G961" s="2"/>
      <c r="H961" s="2"/>
      <c r="I961" s="2"/>
      <c r="J961" s="2"/>
      <c r="K961" s="2"/>
      <c r="L961" s="2"/>
      <c r="M961" s="2"/>
      <c r="N961" s="2"/>
      <c r="O961" s="2"/>
      <c r="P961" s="2"/>
      <c r="Q961" s="2"/>
      <c r="R961" s="2"/>
      <c r="S961" s="2"/>
      <c r="T961" s="2"/>
    </row>
    <row r="962" spans="1:20" ht="12.75" customHeight="1" x14ac:dyDescent="0.2">
      <c r="A962" s="2"/>
      <c r="B962" s="2"/>
      <c r="C962" s="2"/>
      <c r="D962" s="2"/>
      <c r="E962" s="2"/>
      <c r="F962" s="2"/>
      <c r="G962" s="2"/>
      <c r="H962" s="2"/>
      <c r="I962" s="2"/>
      <c r="J962" s="2"/>
      <c r="K962" s="2"/>
      <c r="L962" s="2"/>
      <c r="M962" s="2"/>
      <c r="N962" s="2"/>
      <c r="O962" s="2"/>
      <c r="P962" s="2"/>
      <c r="Q962" s="2"/>
      <c r="R962" s="2"/>
      <c r="S962" s="2"/>
      <c r="T962" s="2"/>
    </row>
    <row r="963" spans="1:20" ht="12.75" customHeight="1" x14ac:dyDescent="0.2">
      <c r="A963" s="2"/>
      <c r="B963" s="2"/>
      <c r="C963" s="2"/>
      <c r="D963" s="2"/>
      <c r="E963" s="2"/>
      <c r="F963" s="2"/>
      <c r="G963" s="2"/>
      <c r="H963" s="2"/>
      <c r="I963" s="2"/>
      <c r="J963" s="2"/>
      <c r="K963" s="2"/>
      <c r="L963" s="2"/>
      <c r="M963" s="2"/>
      <c r="N963" s="2"/>
      <c r="O963" s="2"/>
      <c r="P963" s="2"/>
      <c r="Q963" s="2"/>
      <c r="R963" s="2"/>
      <c r="S963" s="2"/>
      <c r="T963" s="2"/>
    </row>
    <row r="964" spans="1:20" ht="12.75" customHeight="1" x14ac:dyDescent="0.2">
      <c r="A964" s="2"/>
      <c r="B964" s="2"/>
      <c r="C964" s="2"/>
      <c r="D964" s="2"/>
      <c r="E964" s="2"/>
      <c r="F964" s="2"/>
      <c r="G964" s="2"/>
      <c r="H964" s="2"/>
      <c r="I964" s="2"/>
      <c r="J964" s="2"/>
      <c r="K964" s="2"/>
      <c r="L964" s="2"/>
      <c r="M964" s="2"/>
      <c r="N964" s="2"/>
      <c r="O964" s="2"/>
      <c r="P964" s="2"/>
      <c r="Q964" s="2"/>
      <c r="R964" s="2"/>
      <c r="S964" s="2"/>
      <c r="T964" s="2"/>
    </row>
    <row r="965" spans="1:20" ht="12.75" customHeight="1" x14ac:dyDescent="0.2">
      <c r="A965" s="2"/>
      <c r="B965" s="2"/>
      <c r="C965" s="2"/>
      <c r="D965" s="2"/>
      <c r="E965" s="2"/>
      <c r="F965" s="2"/>
      <c r="G965" s="2"/>
      <c r="H965" s="2"/>
      <c r="I965" s="2"/>
      <c r="J965" s="2"/>
      <c r="K965" s="2"/>
      <c r="L965" s="2"/>
      <c r="M965" s="2"/>
      <c r="N965" s="2"/>
      <c r="O965" s="2"/>
      <c r="P965" s="2"/>
      <c r="Q965" s="2"/>
      <c r="R965" s="2"/>
      <c r="S965" s="2"/>
      <c r="T965" s="2"/>
    </row>
    <row r="966" spans="1:20" ht="12.75" customHeight="1" x14ac:dyDescent="0.2">
      <c r="A966" s="2"/>
      <c r="B966" s="2"/>
      <c r="C966" s="2"/>
      <c r="D966" s="2"/>
      <c r="E966" s="2"/>
      <c r="F966" s="2"/>
      <c r="G966" s="2"/>
      <c r="H966" s="2"/>
      <c r="I966" s="2"/>
      <c r="J966" s="2"/>
      <c r="K966" s="2"/>
      <c r="L966" s="2"/>
      <c r="M966" s="2"/>
      <c r="N966" s="2"/>
      <c r="O966" s="2"/>
      <c r="P966" s="2"/>
      <c r="Q966" s="2"/>
      <c r="R966" s="2"/>
      <c r="S966" s="2"/>
      <c r="T966" s="2"/>
    </row>
    <row r="967" spans="1:20" ht="12.75" customHeight="1" x14ac:dyDescent="0.2">
      <c r="A967" s="2"/>
      <c r="B967" s="2"/>
      <c r="C967" s="2"/>
      <c r="D967" s="2"/>
      <c r="E967" s="2"/>
      <c r="F967" s="2"/>
      <c r="G967" s="2"/>
      <c r="H967" s="2"/>
      <c r="I967" s="2"/>
      <c r="J967" s="2"/>
      <c r="K967" s="2"/>
      <c r="L967" s="2"/>
      <c r="M967" s="2"/>
      <c r="N967" s="2"/>
      <c r="O967" s="2"/>
      <c r="P967" s="2"/>
      <c r="Q967" s="2"/>
      <c r="R967" s="2"/>
      <c r="S967" s="2"/>
      <c r="T967" s="2"/>
    </row>
    <row r="968" spans="1:20" ht="12.75" customHeight="1" x14ac:dyDescent="0.2">
      <c r="A968" s="2"/>
      <c r="B968" s="2"/>
      <c r="C968" s="2"/>
      <c r="D968" s="2"/>
      <c r="E968" s="2"/>
      <c r="F968" s="2"/>
      <c r="G968" s="2"/>
      <c r="H968" s="2"/>
      <c r="I968" s="2"/>
      <c r="J968" s="2"/>
      <c r="K968" s="2"/>
      <c r="L968" s="2"/>
      <c r="M968" s="2"/>
      <c r="N968" s="2"/>
      <c r="O968" s="2"/>
      <c r="P968" s="2"/>
      <c r="Q968" s="2"/>
      <c r="R968" s="2"/>
      <c r="S968" s="2"/>
      <c r="T968" s="2"/>
    </row>
    <row r="969" spans="1:20" ht="12.75" customHeight="1" x14ac:dyDescent="0.2">
      <c r="A969" s="2"/>
      <c r="B969" s="2"/>
      <c r="C969" s="2"/>
      <c r="D969" s="2"/>
      <c r="E969" s="2"/>
      <c r="F969" s="2"/>
      <c r="G969" s="2"/>
      <c r="H969" s="2"/>
      <c r="I969" s="2"/>
      <c r="J969" s="2"/>
      <c r="K969" s="2"/>
      <c r="L969" s="2"/>
      <c r="M969" s="2"/>
      <c r="N969" s="2"/>
      <c r="O969" s="2"/>
      <c r="P969" s="2"/>
      <c r="Q969" s="2"/>
      <c r="R969" s="2"/>
      <c r="S969" s="2"/>
      <c r="T969" s="2"/>
    </row>
    <row r="970" spans="1:20" ht="12.75" customHeight="1" x14ac:dyDescent="0.2">
      <c r="A970" s="2"/>
      <c r="B970" s="2"/>
      <c r="C970" s="2"/>
      <c r="D970" s="2"/>
      <c r="E970" s="2"/>
      <c r="F970" s="2"/>
      <c r="G970" s="2"/>
      <c r="H970" s="2"/>
      <c r="I970" s="2"/>
      <c r="J970" s="2"/>
      <c r="K970" s="2"/>
      <c r="L970" s="2"/>
      <c r="M970" s="2"/>
      <c r="N970" s="2"/>
      <c r="O970" s="2"/>
      <c r="P970" s="2"/>
      <c r="Q970" s="2"/>
      <c r="R970" s="2"/>
      <c r="S970" s="2"/>
      <c r="T970" s="2"/>
    </row>
    <row r="971" spans="1:20" ht="12.75" customHeight="1" x14ac:dyDescent="0.2">
      <c r="A971" s="2"/>
      <c r="B971" s="2"/>
      <c r="C971" s="2"/>
      <c r="D971" s="2"/>
      <c r="E971" s="2"/>
      <c r="F971" s="2"/>
      <c r="G971" s="2"/>
      <c r="H971" s="2"/>
      <c r="I971" s="2"/>
      <c r="J971" s="2"/>
      <c r="K971" s="2"/>
      <c r="L971" s="2"/>
      <c r="M971" s="2"/>
      <c r="N971" s="2"/>
      <c r="O971" s="2"/>
      <c r="P971" s="2"/>
      <c r="Q971" s="2"/>
      <c r="R971" s="2"/>
      <c r="S971" s="2"/>
      <c r="T971" s="2"/>
    </row>
    <row r="972" spans="1:20" ht="12.75" customHeight="1" x14ac:dyDescent="0.2">
      <c r="A972" s="2"/>
      <c r="B972" s="2"/>
      <c r="C972" s="2"/>
      <c r="D972" s="2"/>
      <c r="E972" s="2"/>
      <c r="F972" s="2"/>
      <c r="G972" s="2"/>
      <c r="H972" s="2"/>
      <c r="I972" s="2"/>
      <c r="J972" s="2"/>
      <c r="K972" s="2"/>
      <c r="L972" s="2"/>
      <c r="M972" s="2"/>
      <c r="N972" s="2"/>
      <c r="O972" s="2"/>
      <c r="P972" s="2"/>
      <c r="Q972" s="2"/>
      <c r="R972" s="2"/>
      <c r="S972" s="2"/>
      <c r="T972" s="2"/>
    </row>
    <row r="973" spans="1:20" ht="12.75" customHeight="1" x14ac:dyDescent="0.2">
      <c r="A973" s="2"/>
      <c r="B973" s="2"/>
      <c r="C973" s="2"/>
      <c r="D973" s="2"/>
      <c r="E973" s="2"/>
      <c r="F973" s="2"/>
      <c r="G973" s="2"/>
      <c r="H973" s="2"/>
      <c r="I973" s="2"/>
      <c r="J973" s="2"/>
      <c r="K973" s="2"/>
      <c r="L973" s="2"/>
      <c r="M973" s="2"/>
      <c r="N973" s="2"/>
      <c r="O973" s="2"/>
      <c r="P973" s="2"/>
      <c r="Q973" s="2"/>
      <c r="R973" s="2"/>
      <c r="S973" s="2"/>
      <c r="T973" s="2"/>
    </row>
    <row r="974" spans="1:20" ht="12.75" customHeight="1" x14ac:dyDescent="0.2">
      <c r="A974" s="2"/>
      <c r="B974" s="2"/>
      <c r="C974" s="2"/>
      <c r="D974" s="2"/>
      <c r="E974" s="2"/>
      <c r="F974" s="2"/>
      <c r="G974" s="2"/>
      <c r="H974" s="2"/>
      <c r="I974" s="2"/>
      <c r="J974" s="2"/>
      <c r="K974" s="2"/>
      <c r="L974" s="2"/>
      <c r="M974" s="2"/>
      <c r="N974" s="2"/>
      <c r="O974" s="2"/>
      <c r="P974" s="2"/>
      <c r="Q974" s="2"/>
      <c r="R974" s="2"/>
      <c r="S974" s="2"/>
      <c r="T974" s="2"/>
    </row>
    <row r="975" spans="1:20" ht="12.75" customHeight="1" x14ac:dyDescent="0.2">
      <c r="A975" s="2"/>
      <c r="B975" s="2"/>
      <c r="C975" s="2"/>
      <c r="D975" s="2"/>
      <c r="E975" s="2"/>
      <c r="F975" s="2"/>
      <c r="G975" s="2"/>
      <c r="H975" s="2"/>
      <c r="I975" s="2"/>
      <c r="J975" s="2"/>
      <c r="K975" s="2"/>
      <c r="L975" s="2"/>
      <c r="M975" s="2"/>
      <c r="N975" s="2"/>
      <c r="O975" s="2"/>
      <c r="P975" s="2"/>
      <c r="Q975" s="2"/>
      <c r="R975" s="2"/>
      <c r="S975" s="2"/>
      <c r="T975" s="2"/>
    </row>
    <row r="976" spans="1:20" ht="12.75" customHeight="1" x14ac:dyDescent="0.2">
      <c r="A976" s="2"/>
      <c r="B976" s="2"/>
      <c r="C976" s="2"/>
      <c r="D976" s="2"/>
      <c r="E976" s="2"/>
      <c r="F976" s="2"/>
      <c r="G976" s="2"/>
      <c r="H976" s="2"/>
      <c r="I976" s="2"/>
      <c r="J976" s="2"/>
      <c r="K976" s="2"/>
      <c r="L976" s="2"/>
      <c r="M976" s="2"/>
      <c r="N976" s="2"/>
      <c r="O976" s="2"/>
      <c r="P976" s="2"/>
      <c r="Q976" s="2"/>
      <c r="R976" s="2"/>
      <c r="S976" s="2"/>
      <c r="T976" s="2"/>
    </row>
    <row r="977" spans="1:20" ht="12.75" customHeight="1" x14ac:dyDescent="0.2">
      <c r="A977" s="2"/>
      <c r="B977" s="2"/>
      <c r="C977" s="2"/>
      <c r="D977" s="2"/>
      <c r="E977" s="2"/>
      <c r="F977" s="2"/>
      <c r="G977" s="2"/>
      <c r="H977" s="2"/>
      <c r="I977" s="2"/>
      <c r="J977" s="2"/>
      <c r="K977" s="2"/>
      <c r="L977" s="2"/>
      <c r="M977" s="2"/>
      <c r="N977" s="2"/>
      <c r="O977" s="2"/>
      <c r="P977" s="2"/>
      <c r="Q977" s="2"/>
      <c r="R977" s="2"/>
      <c r="S977" s="2"/>
      <c r="T977" s="2"/>
    </row>
    <row r="978" spans="1:20" ht="12.75" customHeight="1" x14ac:dyDescent="0.2">
      <c r="A978" s="2"/>
      <c r="B978" s="2"/>
      <c r="C978" s="2"/>
      <c r="D978" s="2"/>
      <c r="E978" s="2"/>
      <c r="F978" s="2"/>
      <c r="G978" s="2"/>
      <c r="H978" s="2"/>
      <c r="I978" s="2"/>
      <c r="J978" s="2"/>
      <c r="K978" s="2"/>
      <c r="L978" s="2"/>
      <c r="M978" s="2"/>
      <c r="N978" s="2"/>
      <c r="O978" s="2"/>
      <c r="P978" s="2"/>
      <c r="Q978" s="2"/>
      <c r="R978" s="2"/>
      <c r="S978" s="2"/>
      <c r="T978" s="2"/>
    </row>
    <row r="979" spans="1:20" ht="12.75" customHeight="1" x14ac:dyDescent="0.2">
      <c r="A979" s="2"/>
      <c r="B979" s="2"/>
      <c r="C979" s="2"/>
      <c r="D979" s="2"/>
      <c r="E979" s="2"/>
      <c r="F979" s="2"/>
      <c r="G979" s="2"/>
      <c r="H979" s="2"/>
      <c r="I979" s="2"/>
      <c r="J979" s="2"/>
      <c r="K979" s="2"/>
      <c r="L979" s="2"/>
      <c r="M979" s="2"/>
      <c r="N979" s="2"/>
      <c r="O979" s="2"/>
      <c r="P979" s="2"/>
      <c r="Q979" s="2"/>
      <c r="R979" s="2"/>
      <c r="S979" s="2"/>
      <c r="T979" s="2"/>
    </row>
    <row r="980" spans="1:20" ht="12.75" customHeight="1" x14ac:dyDescent="0.2">
      <c r="A980" s="2"/>
      <c r="B980" s="2"/>
      <c r="C980" s="2"/>
      <c r="D980" s="2"/>
      <c r="E980" s="2"/>
      <c r="F980" s="2"/>
      <c r="G980" s="2"/>
      <c r="H980" s="2"/>
      <c r="I980" s="2"/>
      <c r="J980" s="2"/>
      <c r="K980" s="2"/>
      <c r="L980" s="2"/>
      <c r="M980" s="2"/>
      <c r="N980" s="2"/>
      <c r="O980" s="2"/>
      <c r="P980" s="2"/>
      <c r="Q980" s="2"/>
      <c r="R980" s="2"/>
      <c r="S980" s="2"/>
      <c r="T980" s="2"/>
    </row>
    <row r="981" spans="1:20" ht="12.75" customHeight="1" x14ac:dyDescent="0.2">
      <c r="A981" s="2"/>
      <c r="B981" s="2"/>
      <c r="C981" s="2"/>
      <c r="D981" s="2"/>
      <c r="E981" s="2"/>
      <c r="F981" s="2"/>
      <c r="G981" s="2"/>
      <c r="H981" s="2"/>
      <c r="I981" s="2"/>
      <c r="J981" s="2"/>
      <c r="K981" s="2"/>
      <c r="L981" s="2"/>
      <c r="M981" s="2"/>
      <c r="N981" s="2"/>
      <c r="O981" s="2"/>
      <c r="P981" s="2"/>
      <c r="Q981" s="2"/>
      <c r="R981" s="2"/>
      <c r="S981" s="2"/>
      <c r="T981" s="2"/>
    </row>
    <row r="982" spans="1:20" ht="12.75" customHeight="1" x14ac:dyDescent="0.2">
      <c r="A982" s="2"/>
      <c r="B982" s="2"/>
      <c r="C982" s="2"/>
      <c r="D982" s="2"/>
      <c r="E982" s="2"/>
      <c r="F982" s="2"/>
      <c r="G982" s="2"/>
      <c r="H982" s="2"/>
      <c r="I982" s="2"/>
      <c r="J982" s="2"/>
      <c r="K982" s="2"/>
      <c r="L982" s="2"/>
      <c r="M982" s="2"/>
      <c r="N982" s="2"/>
      <c r="O982" s="2"/>
      <c r="P982" s="2"/>
      <c r="Q982" s="2"/>
      <c r="R982" s="2"/>
      <c r="S982" s="2"/>
      <c r="T982" s="2"/>
    </row>
    <row r="983" spans="1:20" ht="12.75" customHeight="1" x14ac:dyDescent="0.2">
      <c r="A983" s="2"/>
      <c r="B983" s="2"/>
      <c r="C983" s="2"/>
      <c r="D983" s="2"/>
      <c r="E983" s="2"/>
      <c r="F983" s="2"/>
      <c r="G983" s="2"/>
      <c r="H983" s="2"/>
      <c r="I983" s="2"/>
      <c r="J983" s="2"/>
      <c r="K983" s="2"/>
      <c r="L983" s="2"/>
      <c r="M983" s="2"/>
      <c r="N983" s="2"/>
      <c r="O983" s="2"/>
      <c r="P983" s="2"/>
      <c r="Q983" s="2"/>
      <c r="R983" s="2"/>
      <c r="S983" s="2"/>
      <c r="T983" s="2"/>
    </row>
    <row r="984" spans="1:20" ht="12.75" customHeight="1" x14ac:dyDescent="0.2">
      <c r="A984" s="2"/>
      <c r="B984" s="2"/>
      <c r="C984" s="2"/>
      <c r="D984" s="2"/>
      <c r="E984" s="2"/>
      <c r="F984" s="2"/>
      <c r="G984" s="2"/>
      <c r="H984" s="2"/>
      <c r="I984" s="2"/>
      <c r="J984" s="2"/>
      <c r="K984" s="2"/>
      <c r="L984" s="2"/>
      <c r="M984" s="2"/>
      <c r="N984" s="2"/>
      <c r="O984" s="2"/>
      <c r="P984" s="2"/>
      <c r="Q984" s="2"/>
      <c r="R984" s="2"/>
      <c r="S984" s="2"/>
      <c r="T984" s="2"/>
    </row>
    <row r="985" spans="1:20" ht="12.75" customHeight="1" x14ac:dyDescent="0.2">
      <c r="A985" s="2"/>
      <c r="B985" s="2"/>
      <c r="C985" s="2"/>
      <c r="D985" s="2"/>
      <c r="E985" s="2"/>
      <c r="F985" s="2"/>
      <c r="G985" s="2"/>
      <c r="H985" s="2"/>
      <c r="I985" s="2"/>
      <c r="J985" s="2"/>
      <c r="K985" s="2"/>
      <c r="L985" s="2"/>
      <c r="M985" s="2"/>
      <c r="N985" s="2"/>
      <c r="O985" s="2"/>
      <c r="P985" s="2"/>
      <c r="Q985" s="2"/>
      <c r="R985" s="2"/>
      <c r="S985" s="2"/>
      <c r="T985" s="2"/>
    </row>
    <row r="986" spans="1:20" ht="12.75" customHeight="1" x14ac:dyDescent="0.2">
      <c r="A986" s="2"/>
      <c r="B986" s="2"/>
      <c r="C986" s="2"/>
      <c r="D986" s="2"/>
      <c r="E986" s="2"/>
      <c r="F986" s="2"/>
      <c r="G986" s="2"/>
      <c r="H986" s="2"/>
      <c r="I986" s="2"/>
      <c r="J986" s="2"/>
      <c r="K986" s="2"/>
      <c r="L986" s="2"/>
      <c r="M986" s="2"/>
      <c r="N986" s="2"/>
      <c r="O986" s="2"/>
      <c r="P986" s="2"/>
      <c r="Q986" s="2"/>
      <c r="R986" s="2"/>
      <c r="S986" s="2"/>
      <c r="T986" s="2"/>
    </row>
    <row r="987" spans="1:20" ht="12.75" customHeight="1" x14ac:dyDescent="0.2">
      <c r="A987" s="2"/>
      <c r="B987" s="2"/>
      <c r="C987" s="2"/>
      <c r="D987" s="2"/>
      <c r="E987" s="2"/>
      <c r="F987" s="2"/>
      <c r="G987" s="2"/>
      <c r="H987" s="2"/>
      <c r="I987" s="2"/>
      <c r="J987" s="2"/>
      <c r="K987" s="2"/>
      <c r="L987" s="2"/>
      <c r="M987" s="2"/>
      <c r="N987" s="2"/>
      <c r="O987" s="2"/>
      <c r="P987" s="2"/>
      <c r="Q987" s="2"/>
      <c r="R987" s="2"/>
      <c r="S987" s="2"/>
      <c r="T987" s="2"/>
    </row>
    <row r="988" spans="1:20" ht="12.75" customHeight="1" x14ac:dyDescent="0.2">
      <c r="A988" s="2"/>
      <c r="B988" s="2"/>
      <c r="C988" s="2"/>
      <c r="D988" s="2"/>
      <c r="E988" s="2"/>
      <c r="F988" s="2"/>
      <c r="G988" s="2"/>
      <c r="H988" s="2"/>
      <c r="I988" s="2"/>
      <c r="J988" s="2"/>
      <c r="K988" s="2"/>
      <c r="L988" s="2"/>
      <c r="M988" s="2"/>
      <c r="N988" s="2"/>
      <c r="O988" s="2"/>
      <c r="P988" s="2"/>
      <c r="Q988" s="2"/>
      <c r="R988" s="2"/>
      <c r="S988" s="2"/>
      <c r="T988" s="2"/>
    </row>
    <row r="989" spans="1:20" ht="12.75" customHeight="1" x14ac:dyDescent="0.2">
      <c r="A989" s="2"/>
      <c r="B989" s="2"/>
      <c r="C989" s="2"/>
      <c r="D989" s="2"/>
      <c r="E989" s="2"/>
      <c r="F989" s="2"/>
      <c r="G989" s="2"/>
      <c r="H989" s="2"/>
      <c r="I989" s="2"/>
      <c r="J989" s="2"/>
      <c r="K989" s="2"/>
      <c r="L989" s="2"/>
      <c r="M989" s="2"/>
      <c r="N989" s="2"/>
      <c r="O989" s="2"/>
      <c r="P989" s="2"/>
      <c r="Q989" s="2"/>
      <c r="R989" s="2"/>
      <c r="S989" s="2"/>
      <c r="T989" s="2"/>
    </row>
    <row r="990" spans="1:20" ht="12.75" customHeight="1" x14ac:dyDescent="0.2">
      <c r="A990" s="2"/>
      <c r="B990" s="2"/>
      <c r="C990" s="2"/>
      <c r="D990" s="2"/>
      <c r="E990" s="2"/>
      <c r="F990" s="2"/>
      <c r="G990" s="2"/>
      <c r="H990" s="2"/>
      <c r="I990" s="2"/>
      <c r="J990" s="2"/>
      <c r="K990" s="2"/>
      <c r="L990" s="2"/>
      <c r="M990" s="2"/>
      <c r="N990" s="2"/>
      <c r="O990" s="2"/>
      <c r="P990" s="2"/>
      <c r="Q990" s="2"/>
      <c r="R990" s="2"/>
      <c r="S990" s="2"/>
      <c r="T990" s="2"/>
    </row>
    <row r="991" spans="1:20" ht="12.75" customHeight="1" x14ac:dyDescent="0.2">
      <c r="A991" s="2"/>
      <c r="B991" s="2"/>
      <c r="C991" s="2"/>
      <c r="D991" s="2"/>
      <c r="E991" s="2"/>
      <c r="F991" s="2"/>
      <c r="G991" s="2"/>
      <c r="H991" s="2"/>
      <c r="I991" s="2"/>
      <c r="J991" s="2"/>
      <c r="K991" s="2"/>
      <c r="L991" s="2"/>
      <c r="M991" s="2"/>
      <c r="N991" s="2"/>
      <c r="O991" s="2"/>
      <c r="P991" s="2"/>
      <c r="Q991" s="2"/>
      <c r="R991" s="2"/>
      <c r="S991" s="2"/>
      <c r="T991" s="2"/>
    </row>
    <row r="992" spans="1:20" ht="12.75" customHeight="1" x14ac:dyDescent="0.2">
      <c r="A992" s="2"/>
      <c r="B992" s="2"/>
      <c r="C992" s="2"/>
      <c r="D992" s="2"/>
      <c r="E992" s="2"/>
      <c r="F992" s="2"/>
      <c r="G992" s="2"/>
      <c r="H992" s="2"/>
      <c r="I992" s="2"/>
      <c r="J992" s="2"/>
      <c r="K992" s="2"/>
      <c r="L992" s="2"/>
      <c r="M992" s="2"/>
      <c r="N992" s="2"/>
      <c r="O992" s="2"/>
      <c r="P992" s="2"/>
      <c r="Q992" s="2"/>
      <c r="R992" s="2"/>
      <c r="S992" s="2"/>
      <c r="T992" s="2"/>
    </row>
    <row r="993" spans="1:20" ht="12.75" customHeight="1" x14ac:dyDescent="0.2">
      <c r="A993" s="2"/>
      <c r="B993" s="2"/>
      <c r="C993" s="2"/>
      <c r="D993" s="2"/>
      <c r="E993" s="2"/>
      <c r="F993" s="2"/>
      <c r="G993" s="2"/>
      <c r="H993" s="2"/>
      <c r="I993" s="2"/>
      <c r="J993" s="2"/>
      <c r="K993" s="2"/>
      <c r="L993" s="2"/>
      <c r="M993" s="2"/>
      <c r="N993" s="2"/>
      <c r="O993" s="2"/>
      <c r="P993" s="2"/>
      <c r="Q993" s="2"/>
      <c r="R993" s="2"/>
      <c r="S993" s="2"/>
      <c r="T993" s="2"/>
    </row>
    <row r="994" spans="1:20" ht="12.75" customHeight="1" x14ac:dyDescent="0.2">
      <c r="A994" s="2"/>
      <c r="B994" s="2"/>
      <c r="C994" s="2"/>
      <c r="D994" s="2"/>
      <c r="E994" s="2"/>
      <c r="F994" s="2"/>
      <c r="G994" s="2"/>
      <c r="H994" s="2"/>
      <c r="I994" s="2"/>
      <c r="J994" s="2"/>
      <c r="K994" s="2"/>
      <c r="L994" s="2"/>
      <c r="M994" s="2"/>
      <c r="N994" s="2"/>
      <c r="O994" s="2"/>
      <c r="P994" s="2"/>
      <c r="Q994" s="2"/>
      <c r="R994" s="2"/>
      <c r="S994" s="2"/>
      <c r="T994" s="2"/>
    </row>
    <row r="995" spans="1:20" ht="12.75" customHeight="1" x14ac:dyDescent="0.2">
      <c r="A995" s="2"/>
      <c r="B995" s="2"/>
      <c r="C995" s="2"/>
      <c r="D995" s="2"/>
      <c r="E995" s="2"/>
      <c r="F995" s="2"/>
      <c r="G995" s="2"/>
      <c r="H995" s="2"/>
      <c r="I995" s="2"/>
      <c r="J995" s="2"/>
      <c r="K995" s="2"/>
      <c r="L995" s="2"/>
      <c r="M995" s="2"/>
      <c r="N995" s="2"/>
      <c r="O995" s="2"/>
      <c r="P995" s="2"/>
      <c r="Q995" s="2"/>
      <c r="R995" s="2"/>
      <c r="S995" s="2"/>
      <c r="T995" s="2"/>
    </row>
    <row r="996" spans="1:20" ht="12.75" customHeight="1" x14ac:dyDescent="0.2">
      <c r="A996" s="2"/>
      <c r="B996" s="2"/>
      <c r="C996" s="2"/>
      <c r="D996" s="2"/>
      <c r="E996" s="2"/>
      <c r="F996" s="2"/>
      <c r="G996" s="2"/>
      <c r="H996" s="2"/>
      <c r="I996" s="2"/>
      <c r="J996" s="2"/>
      <c r="K996" s="2"/>
      <c r="L996" s="2"/>
      <c r="M996" s="2"/>
      <c r="N996" s="2"/>
      <c r="O996" s="2"/>
      <c r="P996" s="2"/>
      <c r="Q996" s="2"/>
      <c r="R996" s="2"/>
      <c r="S996" s="2"/>
      <c r="T996" s="2"/>
    </row>
    <row r="997" spans="1:20" ht="12.75" customHeight="1" x14ac:dyDescent="0.2">
      <c r="A997" s="2"/>
      <c r="B997" s="2"/>
      <c r="C997" s="2"/>
      <c r="D997" s="2"/>
      <c r="E997" s="2"/>
      <c r="F997" s="2"/>
      <c r="G997" s="2"/>
      <c r="H997" s="2"/>
      <c r="I997" s="2"/>
      <c r="J997" s="2"/>
      <c r="K997" s="2"/>
      <c r="L997" s="2"/>
      <c r="M997" s="2"/>
      <c r="N997" s="2"/>
      <c r="O997" s="2"/>
      <c r="P997" s="2"/>
      <c r="Q997" s="2"/>
      <c r="R997" s="2"/>
      <c r="S997" s="2"/>
      <c r="T997" s="2"/>
    </row>
    <row r="998" spans="1:20" ht="12.75" customHeight="1" x14ac:dyDescent="0.2">
      <c r="A998" s="2"/>
      <c r="B998" s="2"/>
      <c r="C998" s="2"/>
      <c r="D998" s="2"/>
      <c r="E998" s="2"/>
      <c r="F998" s="2"/>
      <c r="G998" s="2"/>
      <c r="H998" s="2"/>
      <c r="I998" s="2"/>
      <c r="J998" s="2"/>
      <c r="K998" s="2"/>
      <c r="L998" s="2"/>
      <c r="M998" s="2"/>
      <c r="N998" s="2"/>
      <c r="O998" s="2"/>
      <c r="P998" s="2"/>
      <c r="Q998" s="2"/>
      <c r="R998" s="2"/>
      <c r="S998" s="2"/>
      <c r="T998" s="2"/>
    </row>
    <row r="999" spans="1:20" ht="12.75" customHeight="1" x14ac:dyDescent="0.2">
      <c r="A999" s="2"/>
      <c r="B999" s="2"/>
      <c r="C999" s="2"/>
      <c r="D999" s="2"/>
      <c r="E999" s="2"/>
      <c r="F999" s="2"/>
      <c r="G999" s="2"/>
      <c r="H999" s="2"/>
      <c r="I999" s="2"/>
      <c r="J999" s="2"/>
      <c r="K999" s="2"/>
      <c r="L999" s="2"/>
      <c r="M999" s="2"/>
      <c r="N999" s="2"/>
      <c r="O999" s="2"/>
      <c r="P999" s="2"/>
      <c r="Q999" s="2"/>
      <c r="R999" s="2"/>
      <c r="S999" s="2"/>
      <c r="T999" s="2"/>
    </row>
    <row r="1000" spans="1:20" ht="12.75" customHeight="1" x14ac:dyDescent="0.2">
      <c r="A1000" s="2"/>
      <c r="B1000" s="2"/>
      <c r="C1000" s="2"/>
      <c r="D1000" s="2"/>
      <c r="E1000" s="2"/>
      <c r="F1000" s="2"/>
      <c r="G1000" s="2"/>
      <c r="H1000" s="2"/>
      <c r="I1000" s="2"/>
      <c r="J1000" s="2"/>
      <c r="K1000" s="2"/>
      <c r="L1000" s="2"/>
      <c r="M1000" s="2"/>
      <c r="N1000" s="2"/>
      <c r="O1000" s="2"/>
      <c r="P1000" s="2"/>
      <c r="Q1000" s="2"/>
      <c r="R1000" s="2"/>
      <c r="S1000" s="2"/>
      <c r="T1000" s="2"/>
    </row>
  </sheetData>
  <sheetProtection algorithmName="SHA-512" hashValue="Lqtnwd4Cz3oR0hxKL6CmulpK7Vt+tVuoQaE9aYYKeEdc2DLge+HyiAW6v0ED32gsI9FAz7ks7yEyxGQWoBfyng==" saltValue="Ku/qtAGNphGovM2XSJ+nAA==" spinCount="100000" sheet="1" objects="1" scenarios="1"/>
  <mergeCells count="19">
    <mergeCell ref="B3:E3"/>
    <mergeCell ref="B5:E5"/>
    <mergeCell ref="A20:F20"/>
    <mergeCell ref="C8:F8"/>
    <mergeCell ref="A7:A9"/>
    <mergeCell ref="C9:F9"/>
    <mergeCell ref="C7:F7"/>
    <mergeCell ref="A11:F11"/>
    <mergeCell ref="C13:E13"/>
    <mergeCell ref="C12:E12"/>
    <mergeCell ref="C15:E15"/>
    <mergeCell ref="C16:E16"/>
    <mergeCell ref="C17:E17"/>
    <mergeCell ref="C14:E14"/>
    <mergeCell ref="B33:F33"/>
    <mergeCell ref="A32:F32"/>
    <mergeCell ref="A21:A22"/>
    <mergeCell ref="B21:F21"/>
    <mergeCell ref="B4:E4"/>
  </mergeCells>
  <conditionalFormatting sqref="B35:F39">
    <cfRule type="cellIs" dxfId="1310" priority="1" stopIfTrue="1" operator="lessThanOrEqual">
      <formula>"I"</formula>
    </cfRule>
  </conditionalFormatting>
  <conditionalFormatting sqref="B35:F39">
    <cfRule type="cellIs" dxfId="1309" priority="2" stopIfTrue="1" operator="greaterThanOrEqual">
      <formula>"M"</formula>
    </cfRule>
  </conditionalFormatting>
  <pageMargins left="0.75" right="0.75" top="1" bottom="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W52"/>
  <sheetViews>
    <sheetView zoomScale="90" zoomScaleNormal="90" workbookViewId="0">
      <selection activeCell="Y8" sqref="Y8"/>
    </sheetView>
  </sheetViews>
  <sheetFormatPr defaultColWidth="14.42578125" defaultRowHeight="15" customHeight="1" x14ac:dyDescent="0.2"/>
  <cols>
    <col min="1" max="1" width="8.42578125" customWidth="1"/>
    <col min="2" max="6" width="9.5703125" customWidth="1"/>
    <col min="7" max="7" width="3.85546875" customWidth="1"/>
    <col min="8" max="11" width="10.5703125" customWidth="1"/>
    <col min="13" max="18" width="8.5703125" customWidth="1"/>
    <col min="19" max="19" width="5.5703125" customWidth="1"/>
    <col min="20" max="23" width="10.5703125" customWidth="1"/>
  </cols>
  <sheetData>
    <row r="1" spans="1:23" s="220" customFormat="1" ht="15" customHeight="1" x14ac:dyDescent="0.2">
      <c r="A1" s="356" t="s">
        <v>1300</v>
      </c>
      <c r="B1" s="357"/>
      <c r="C1" s="357"/>
      <c r="D1" s="357"/>
      <c r="E1" s="357"/>
      <c r="F1" s="357"/>
      <c r="G1" s="357"/>
      <c r="H1" s="357"/>
      <c r="I1" s="357"/>
      <c r="J1" s="357"/>
      <c r="K1" s="358"/>
      <c r="M1" s="356" t="s">
        <v>1300</v>
      </c>
      <c r="N1" s="357"/>
      <c r="O1" s="357"/>
      <c r="P1" s="357"/>
      <c r="Q1" s="357"/>
      <c r="R1" s="357"/>
      <c r="S1" s="357"/>
      <c r="T1" s="357"/>
      <c r="U1" s="357"/>
      <c r="V1" s="357"/>
      <c r="W1" s="358"/>
    </row>
    <row r="2" spans="1:23" ht="15" customHeight="1" x14ac:dyDescent="0.2">
      <c r="A2" s="371" t="s">
        <v>7</v>
      </c>
      <c r="B2" s="329"/>
      <c r="C2" s="329"/>
      <c r="D2" s="329"/>
      <c r="E2" s="329"/>
      <c r="F2" s="360"/>
      <c r="G2" s="250"/>
      <c r="H2" s="372" t="s">
        <v>7</v>
      </c>
      <c r="I2" s="329"/>
      <c r="J2" s="329"/>
      <c r="K2" s="362"/>
      <c r="L2" s="6"/>
      <c r="M2" s="359" t="s">
        <v>41</v>
      </c>
      <c r="N2" s="329"/>
      <c r="O2" s="329"/>
      <c r="P2" s="329"/>
      <c r="Q2" s="329"/>
      <c r="R2" s="360"/>
      <c r="S2" s="250"/>
      <c r="T2" s="361" t="s">
        <v>41</v>
      </c>
      <c r="U2" s="329"/>
      <c r="V2" s="329"/>
      <c r="W2" s="362"/>
    </row>
    <row r="3" spans="1:23" ht="15" customHeight="1" x14ac:dyDescent="0.2">
      <c r="A3" s="239"/>
      <c r="B3" s="363" t="s">
        <v>11</v>
      </c>
      <c r="C3" s="329"/>
      <c r="D3" s="329"/>
      <c r="E3" s="329"/>
      <c r="F3" s="360"/>
      <c r="G3" s="250"/>
      <c r="H3" s="9" t="s">
        <v>13</v>
      </c>
      <c r="I3" s="9" t="s">
        <v>14</v>
      </c>
      <c r="J3" s="9" t="s">
        <v>12</v>
      </c>
      <c r="K3" s="240" t="s">
        <v>8</v>
      </c>
      <c r="M3" s="239"/>
      <c r="N3" s="373" t="s">
        <v>11</v>
      </c>
      <c r="O3" s="363"/>
      <c r="P3" s="363"/>
      <c r="Q3" s="363"/>
      <c r="R3" s="374"/>
      <c r="S3" s="250"/>
      <c r="T3" s="23" t="s">
        <v>13</v>
      </c>
      <c r="U3" s="23" t="s">
        <v>14</v>
      </c>
      <c r="V3" s="23" t="s">
        <v>12</v>
      </c>
      <c r="W3" s="246" t="s">
        <v>8</v>
      </c>
    </row>
    <row r="4" spans="1:23" ht="15" customHeight="1" x14ac:dyDescent="0.2">
      <c r="A4" s="241" t="s">
        <v>15</v>
      </c>
      <c r="B4" s="8">
        <v>1</v>
      </c>
      <c r="C4" s="8">
        <v>2</v>
      </c>
      <c r="D4" s="8">
        <v>3</v>
      </c>
      <c r="E4" s="8">
        <v>4</v>
      </c>
      <c r="F4" s="8">
        <v>5</v>
      </c>
      <c r="G4" s="250"/>
      <c r="H4" s="9">
        <f>SUM(B5:F9)</f>
        <v>105</v>
      </c>
      <c r="I4" s="9">
        <f>SUM(D5:F5, E6:F6, F7)</f>
        <v>7</v>
      </c>
      <c r="J4" s="9">
        <f>SUM(C5:C6, D6:D7, E7:E8, F8:F9)</f>
        <v>77</v>
      </c>
      <c r="K4" s="240">
        <f>SUM(B5:B9, C7:C9, D8:D9, E9)</f>
        <v>21</v>
      </c>
      <c r="M4" s="241" t="s">
        <v>15</v>
      </c>
      <c r="N4" s="8">
        <v>1</v>
      </c>
      <c r="O4" s="8">
        <v>2</v>
      </c>
      <c r="P4" s="8">
        <v>3</v>
      </c>
      <c r="Q4" s="8">
        <v>4</v>
      </c>
      <c r="R4" s="8">
        <v>5</v>
      </c>
      <c r="S4" s="250"/>
      <c r="T4" s="23">
        <f>SUM(N5:R9)</f>
        <v>112</v>
      </c>
      <c r="U4" s="23">
        <f>SUM(P5:R5, Q6:R6, R7)</f>
        <v>7</v>
      </c>
      <c r="V4" s="23">
        <f>SUM(O5:O6, P6:P7, Q7:Q8, R8:R9)</f>
        <v>58</v>
      </c>
      <c r="W4" s="246">
        <f>SUM(N5:N9, O7:O9, P8:P9, Q9)</f>
        <v>47</v>
      </c>
    </row>
    <row r="5" spans="1:23" ht="15" customHeight="1" x14ac:dyDescent="0.2">
      <c r="A5" s="241">
        <v>5</v>
      </c>
      <c r="B5" s="11">
        <f>COUNTIFS('Components and functions'!$O:$O, "1", 'Components and functions'!$P:$P, "5")</f>
        <v>0</v>
      </c>
      <c r="C5" s="12">
        <f>COUNTIFS('Components and functions'!$O:$O, "2", 'Components and functions'!$P:$P, "5")</f>
        <v>0</v>
      </c>
      <c r="D5" s="13">
        <f>COUNTIFS('Components and functions'!$O:$O, "3", 'Components and functions'!$P:$P, "5")</f>
        <v>0</v>
      </c>
      <c r="E5" s="13">
        <f>COUNTIFS('Components and functions'!$O:$O, "4", 'Components and functions'!$P:$P, "5")</f>
        <v>0</v>
      </c>
      <c r="F5" s="13">
        <f>COUNTIFS('Components and functions'!$O:$O, "5", 'Components and functions'!$P:$P, "5")</f>
        <v>0</v>
      </c>
      <c r="G5" s="250"/>
      <c r="H5" s="227"/>
      <c r="I5" s="228">
        <f>I4/$H4</f>
        <v>6.6666666666666666E-2</v>
      </c>
      <c r="J5" s="228">
        <f>J4/$H4</f>
        <v>0.73333333333333328</v>
      </c>
      <c r="K5" s="242">
        <f>K4/$H4</f>
        <v>0.2</v>
      </c>
      <c r="M5" s="241">
        <v>5</v>
      </c>
      <c r="N5" s="11">
        <f>COUNTIFS('Phases and activities - HAZID'!$Q:$Q, "1", 'Phases and activities - HAZID'!$R:$R, "5")</f>
        <v>0</v>
      </c>
      <c r="O5" s="12">
        <f>COUNTIFS('Phases and activities - HAZID'!$Q:$Q, "2", 'Phases and activities - HAZID'!$R:$R, "5")</f>
        <v>0</v>
      </c>
      <c r="P5" s="13">
        <f>COUNTIFS('Phases and activities - HAZID'!$Q:$Q, "3", 'Phases and activities - HAZID'!$R:$R, "5")</f>
        <v>0</v>
      </c>
      <c r="Q5" s="13">
        <f>COUNTIFS('Phases and activities - HAZID'!$Q:$Q, "4", 'Phases and activities - HAZID'!$R:$R, "5")</f>
        <v>0</v>
      </c>
      <c r="R5" s="13">
        <f>COUNTIFS('Phases and activities - HAZID'!$Q:$Q, "5", 'Phases and activities - HAZID'!$R:$R, "5")</f>
        <v>0</v>
      </c>
      <c r="S5" s="250"/>
      <c r="T5" s="229"/>
      <c r="U5" s="262">
        <f>U4/$T4</f>
        <v>6.25E-2</v>
      </c>
      <c r="V5" s="262">
        <f>V4/$T4</f>
        <v>0.5178571428571429</v>
      </c>
      <c r="W5" s="263">
        <f>W4/$T4</f>
        <v>0.41964285714285715</v>
      </c>
    </row>
    <row r="6" spans="1:23" ht="15" customHeight="1" x14ac:dyDescent="0.2">
      <c r="A6" s="241">
        <v>4</v>
      </c>
      <c r="B6" s="11">
        <f>COUNTIFS('Components and functions'!$O:$O, "1", 'Components and functions'!$P:$P, "4")</f>
        <v>1</v>
      </c>
      <c r="C6" s="12">
        <f>COUNTIFS('Components and functions'!$O:$O, "2", 'Components and functions'!$P:$P, "4")</f>
        <v>2</v>
      </c>
      <c r="D6" s="12">
        <f>COUNTIFS('Components and functions'!$O:$O, "3", 'Components and functions'!$P:$P, "4")</f>
        <v>5</v>
      </c>
      <c r="E6" s="13">
        <f>COUNTIFS('Components and functions'!$O:$O, "4", 'Components and functions'!$P:$P, "4")</f>
        <v>6</v>
      </c>
      <c r="F6" s="13">
        <f>COUNTIFS('Components and functions'!$O:$O, "5", 'Components and functions'!$P:$P, "4")</f>
        <v>0</v>
      </c>
      <c r="G6" s="250"/>
      <c r="H6" s="250"/>
      <c r="I6" s="250"/>
      <c r="J6" s="250"/>
      <c r="K6" s="252"/>
      <c r="M6" s="241">
        <v>4</v>
      </c>
      <c r="N6" s="11">
        <f>COUNTIFS('Phases and activities - HAZID'!$Q:$Q, "1", 'Phases and activities - HAZID'!$R:$R, "4")</f>
        <v>0</v>
      </c>
      <c r="O6" s="12">
        <f>COUNTIFS('Phases and activities - HAZID'!$Q:$Q, "2", 'Phases and activities - HAZID'!$R:$R, "4")</f>
        <v>0</v>
      </c>
      <c r="P6" s="12">
        <f>COUNTIFS('Phases and activities - HAZID'!$Q:$Q, "3", 'Phases and activities - HAZID'!$R:$R, "4")</f>
        <v>0</v>
      </c>
      <c r="Q6" s="13">
        <f>COUNTIFS('Phases and activities - HAZID'!$Q:$Q, "4", 'Phases and activities - HAZID'!$R:$R, "4")</f>
        <v>0</v>
      </c>
      <c r="R6" s="13">
        <f>COUNTIFS('Phases and activities - HAZID'!$Q:$Q, "5", 'Phases and activities - HAZID'!$R:$R, "4")</f>
        <v>0</v>
      </c>
      <c r="S6" s="250"/>
      <c r="T6" s="250"/>
      <c r="U6" s="250"/>
      <c r="V6" s="250"/>
      <c r="W6" s="252"/>
    </row>
    <row r="7" spans="1:23" ht="15" customHeight="1" x14ac:dyDescent="0.2">
      <c r="A7" s="241">
        <v>3</v>
      </c>
      <c r="B7" s="11">
        <f>COUNTIFS('Components and functions'!$O:$O, "1", 'Components and functions'!$P:$P, "3")</f>
        <v>0</v>
      </c>
      <c r="C7" s="11">
        <f>COUNTIFS('Components and functions'!$O:$O, "2", 'Components and functions'!$P:$P, "3")</f>
        <v>3</v>
      </c>
      <c r="D7" s="12">
        <f>COUNTIFS('Components and functions'!$O:$O, "3", 'Components and functions'!$P:$P, "3")</f>
        <v>22</v>
      </c>
      <c r="E7" s="12">
        <f>COUNTIFS('Components and functions'!$O:$O, "4", 'Components and functions'!$P:$P, "3")</f>
        <v>27</v>
      </c>
      <c r="F7" s="13">
        <f>COUNTIFS('Components and functions'!$O:$O, "5", 'Components and functions'!$P:$P, "3")</f>
        <v>1</v>
      </c>
      <c r="G7" s="250"/>
      <c r="H7" s="250"/>
      <c r="I7" s="250"/>
      <c r="J7" s="250"/>
      <c r="K7" s="252"/>
      <c r="M7" s="241">
        <v>3</v>
      </c>
      <c r="N7" s="11">
        <f>COUNTIFS('Phases and activities - HAZID'!$Q:$Q, "1", 'Phases and activities - HAZID'!$R:$R, "3")</f>
        <v>0</v>
      </c>
      <c r="O7" s="11">
        <f>COUNTIFS('Phases and activities - HAZID'!$Q:$Q, "2", 'Phases and activities - HAZID'!$R:$R, "3")</f>
        <v>2</v>
      </c>
      <c r="P7" s="12">
        <f>COUNTIFS('Phases and activities - HAZID'!$Q:$Q, "3", 'Phases and activities - HAZID'!$R:$R, "3")</f>
        <v>16</v>
      </c>
      <c r="Q7" s="12">
        <f>COUNTIFS('Phases and activities - HAZID'!$Q:$Q, "4", 'Phases and activities - HAZID'!$R:$R, "3")</f>
        <v>10</v>
      </c>
      <c r="R7" s="13">
        <f>COUNTIFS('Phases and activities - HAZID'!$Q:$Q, "5", 'Phases and activities - HAZID'!$R:$R, "3")</f>
        <v>7</v>
      </c>
      <c r="S7" s="250"/>
      <c r="T7" s="250"/>
      <c r="U7" s="250"/>
      <c r="V7" s="250"/>
      <c r="W7" s="252"/>
    </row>
    <row r="8" spans="1:23" ht="15" customHeight="1" x14ac:dyDescent="0.2">
      <c r="A8" s="241">
        <v>2</v>
      </c>
      <c r="B8" s="11">
        <f>COUNTIFS('Components and functions'!$O:$O, "1", 'Components and functions'!$P:$P, "2")</f>
        <v>0</v>
      </c>
      <c r="C8" s="11">
        <f>COUNTIFS('Components and functions'!$O:$O, "2", 'Components and functions'!$P:$P, "2")</f>
        <v>2</v>
      </c>
      <c r="D8" s="11">
        <f>COUNTIFS('Components and functions'!$O:$O, "3", 'Components and functions'!$P:$P, "2")</f>
        <v>12</v>
      </c>
      <c r="E8" s="12">
        <f>COUNTIFS('Components and functions'!$O:$O, "4", 'Components and functions'!$P:$P, "2")</f>
        <v>17</v>
      </c>
      <c r="F8" s="12">
        <f>COUNTIFS('Components and functions'!$O:$O, "5", 'Components and functions'!$P:$P, "2")</f>
        <v>4</v>
      </c>
      <c r="G8" s="250"/>
      <c r="H8" s="250"/>
      <c r="I8" s="250"/>
      <c r="J8" s="250"/>
      <c r="K8" s="252"/>
      <c r="M8" s="241">
        <v>2</v>
      </c>
      <c r="N8" s="11">
        <f>COUNTIFS('Phases and activities - HAZID'!$Q:$Q, "1", 'Phases and activities - HAZID'!$R:$R, "2")</f>
        <v>0</v>
      </c>
      <c r="O8" s="11">
        <f>COUNTIFS('Phases and activities - HAZID'!$Q:$Q, "2", 'Phases and activities - HAZID'!$R:$R, "2")</f>
        <v>0</v>
      </c>
      <c r="P8" s="11">
        <f>COUNTIFS('Phases and activities - HAZID'!$Q:$Q, "3", 'Phases and activities - HAZID'!$R:$R, "2")</f>
        <v>42</v>
      </c>
      <c r="Q8" s="12">
        <f>COUNTIFS('Phases and activities - HAZID'!$Q:$Q, "4", 'Phases and activities - HAZID'!$R:$R, "2")</f>
        <v>15</v>
      </c>
      <c r="R8" s="12">
        <f>COUNTIFS('Phases and activities - HAZID'!$Q:$Q, "5", 'Phases and activities - HAZID'!$R:$R, "2")</f>
        <v>15</v>
      </c>
      <c r="S8" s="250"/>
      <c r="T8" s="250"/>
      <c r="U8" s="250"/>
      <c r="V8" s="250"/>
      <c r="W8" s="252"/>
    </row>
    <row r="9" spans="1:23" ht="15" customHeight="1" thickBot="1" x14ac:dyDescent="0.25">
      <c r="A9" s="243">
        <v>1</v>
      </c>
      <c r="B9" s="244">
        <f>COUNTIFS('Components and functions'!$O:$O, "1", 'Components and functions'!$P:$P, "1")</f>
        <v>0</v>
      </c>
      <c r="C9" s="244">
        <f>COUNTIFS('Components and functions'!$O:$O, "2", 'Components and functions'!$P:$P, "1")</f>
        <v>0</v>
      </c>
      <c r="D9" s="244">
        <f>COUNTIFS('Components and functions'!$O:$O, "3", 'Components and functions'!$P:$P, "1")</f>
        <v>0</v>
      </c>
      <c r="E9" s="244">
        <f>COUNTIFS('Components and functions'!$O:$O, "4", 'Components and functions'!$P:$P, "1")</f>
        <v>3</v>
      </c>
      <c r="F9" s="245">
        <f>COUNTIFS('Components and functions'!$O:$O, "5", 'Components and functions'!$P:$P, "1")</f>
        <v>0</v>
      </c>
      <c r="G9" s="251"/>
      <c r="H9" s="251"/>
      <c r="I9" s="251"/>
      <c r="J9" s="251"/>
      <c r="K9" s="253"/>
      <c r="M9" s="243">
        <v>1</v>
      </c>
      <c r="N9" s="244">
        <f>COUNTIFS('Phases and activities - HAZID'!$Q:$Q, "1", 'Phases and activities - HAZID'!$R:$R, "1")</f>
        <v>0</v>
      </c>
      <c r="O9" s="244">
        <f>COUNTIFS('Phases and activities - HAZID'!$Q:$Q, "2", 'Phases and activities - HAZID'!$R:$R, "1")</f>
        <v>0</v>
      </c>
      <c r="P9" s="244">
        <f>COUNTIFS('Phases and activities - HAZID'!$Q:$Q, "3", 'Phases and activities - HAZID'!$R:$R, "1")</f>
        <v>3</v>
      </c>
      <c r="Q9" s="244">
        <f>COUNTIFS('Phases and activities - HAZID'!$Q:$Q, "4", 'Phases and activities - HAZID'!$R:$R, "1")</f>
        <v>0</v>
      </c>
      <c r="R9" s="245">
        <f>COUNTIFS('Phases and activities - HAZID'!$Q:$Q, "5", 'Phases and activities - HAZID'!$R:$R, "1")</f>
        <v>2</v>
      </c>
      <c r="S9" s="251"/>
      <c r="T9" s="251"/>
      <c r="U9" s="251"/>
      <c r="V9" s="251"/>
      <c r="W9" s="253"/>
    </row>
    <row r="10" spans="1:23" ht="15" customHeight="1" x14ac:dyDescent="0.2">
      <c r="L10" s="230"/>
      <c r="M10" s="220"/>
      <c r="N10" s="220"/>
      <c r="O10" s="220"/>
      <c r="P10" s="220"/>
      <c r="Q10" s="220"/>
      <c r="R10" s="220"/>
      <c r="S10" s="220"/>
      <c r="T10" s="220"/>
      <c r="U10" s="220"/>
      <c r="V10" s="220"/>
      <c r="W10" s="220"/>
    </row>
    <row r="11" spans="1:23" ht="15" customHeight="1" thickBot="1" x14ac:dyDescent="0.25">
      <c r="L11" s="230"/>
    </row>
    <row r="12" spans="1:23" ht="15" customHeight="1" x14ac:dyDescent="0.2">
      <c r="A12" s="356" t="s">
        <v>1301</v>
      </c>
      <c r="B12" s="357"/>
      <c r="C12" s="357"/>
      <c r="D12" s="357"/>
      <c r="E12" s="357"/>
      <c r="F12" s="357"/>
      <c r="G12" s="357"/>
      <c r="H12" s="357"/>
      <c r="I12" s="357"/>
      <c r="J12" s="357"/>
      <c r="K12" s="358"/>
      <c r="L12" s="230"/>
      <c r="M12" s="356" t="s">
        <v>1301</v>
      </c>
      <c r="N12" s="357"/>
      <c r="O12" s="357"/>
      <c r="P12" s="357"/>
      <c r="Q12" s="357"/>
      <c r="R12" s="357"/>
      <c r="S12" s="357"/>
      <c r="T12" s="357"/>
      <c r="U12" s="357"/>
      <c r="V12" s="357"/>
      <c r="W12" s="358"/>
    </row>
    <row r="13" spans="1:23" ht="15" customHeight="1" x14ac:dyDescent="0.2">
      <c r="A13" s="371" t="s">
        <v>7</v>
      </c>
      <c r="B13" s="329"/>
      <c r="C13" s="329"/>
      <c r="D13" s="329"/>
      <c r="E13" s="329"/>
      <c r="F13" s="360"/>
      <c r="G13" s="250"/>
      <c r="H13" s="372" t="s">
        <v>7</v>
      </c>
      <c r="I13" s="329"/>
      <c r="J13" s="329"/>
      <c r="K13" s="362"/>
      <c r="M13" s="359" t="s">
        <v>41</v>
      </c>
      <c r="N13" s="329"/>
      <c r="O13" s="329"/>
      <c r="P13" s="329"/>
      <c r="Q13" s="329"/>
      <c r="R13" s="360"/>
      <c r="S13" s="250"/>
      <c r="T13" s="361" t="s">
        <v>41</v>
      </c>
      <c r="U13" s="329"/>
      <c r="V13" s="329"/>
      <c r="W13" s="362"/>
    </row>
    <row r="14" spans="1:23" ht="15" customHeight="1" x14ac:dyDescent="0.2">
      <c r="A14" s="239"/>
      <c r="B14" s="363" t="s">
        <v>11</v>
      </c>
      <c r="C14" s="329"/>
      <c r="D14" s="329"/>
      <c r="E14" s="329"/>
      <c r="F14" s="360"/>
      <c r="G14" s="250"/>
      <c r="H14" s="9" t="s">
        <v>13</v>
      </c>
      <c r="I14" s="9" t="s">
        <v>14</v>
      </c>
      <c r="J14" s="9" t="s">
        <v>12</v>
      </c>
      <c r="K14" s="240" t="s">
        <v>8</v>
      </c>
      <c r="M14" s="239"/>
      <c r="N14" s="363" t="s">
        <v>11</v>
      </c>
      <c r="O14" s="329"/>
      <c r="P14" s="329"/>
      <c r="Q14" s="329"/>
      <c r="R14" s="360"/>
      <c r="S14" s="250"/>
      <c r="T14" s="23" t="s">
        <v>13</v>
      </c>
      <c r="U14" s="23" t="s">
        <v>14</v>
      </c>
      <c r="V14" s="23" t="s">
        <v>12</v>
      </c>
      <c r="W14" s="246" t="s">
        <v>8</v>
      </c>
    </row>
    <row r="15" spans="1:23" ht="15" customHeight="1" x14ac:dyDescent="0.2">
      <c r="A15" s="241" t="s">
        <v>15</v>
      </c>
      <c r="B15" s="8">
        <v>1</v>
      </c>
      <c r="C15" s="8">
        <v>2</v>
      </c>
      <c r="D15" s="8">
        <v>3</v>
      </c>
      <c r="E15" s="8">
        <v>4</v>
      </c>
      <c r="F15" s="8">
        <v>5</v>
      </c>
      <c r="G15" s="250"/>
      <c r="H15" s="9">
        <f>SUM(B16:F20)</f>
        <v>105</v>
      </c>
      <c r="I15" s="9">
        <f>SUM(D16:F16, E17:F17, F18)</f>
        <v>0</v>
      </c>
      <c r="J15" s="9">
        <f>SUM(C16:C17, D17:D18, E18:E19, F19:F20)</f>
        <v>55</v>
      </c>
      <c r="K15" s="240">
        <f>SUM(B16:B20, C18:C20, D19:D20, E20)</f>
        <v>50</v>
      </c>
      <c r="M15" s="241" t="s">
        <v>15</v>
      </c>
      <c r="N15" s="8">
        <v>1</v>
      </c>
      <c r="O15" s="8">
        <v>2</v>
      </c>
      <c r="P15" s="8">
        <v>3</v>
      </c>
      <c r="Q15" s="8">
        <v>4</v>
      </c>
      <c r="R15" s="8">
        <v>5</v>
      </c>
      <c r="S15" s="250"/>
      <c r="T15" s="23">
        <f>SUM(N16:R20)</f>
        <v>112</v>
      </c>
      <c r="U15" s="23">
        <f>SUM(P16:R16, Q17:R17, R18)</f>
        <v>0</v>
      </c>
      <c r="V15" s="23">
        <f>SUM(O16:O17, P17:P18, Q18:Q19, R19:R20)</f>
        <v>43</v>
      </c>
      <c r="W15" s="246">
        <f>SUM(N16:N20, O18:O20, P19:P20, Q20)</f>
        <v>69</v>
      </c>
    </row>
    <row r="16" spans="1:23" ht="15" customHeight="1" x14ac:dyDescent="0.2">
      <c r="A16" s="241">
        <v>5</v>
      </c>
      <c r="B16" s="11">
        <f>COUNTIFS('Components and functions'!$X:$X, "1", 'Components and functions'!$Y:$Y, "5")</f>
        <v>0</v>
      </c>
      <c r="C16" s="12">
        <f>COUNTIFS('Components and functions'!$X:$X, "2", 'Components and functions'!$Y:$Y, "5")</f>
        <v>0</v>
      </c>
      <c r="D16" s="13">
        <f>COUNTIFS('Components and functions'!$X:$X, "3", 'Components and functions'!$Y:$Y, "5")</f>
        <v>0</v>
      </c>
      <c r="E16" s="13">
        <f>COUNTIFS('Components and functions'!$X:$X, "4", 'Components and functions'!$Y:$Y, "5")</f>
        <v>0</v>
      </c>
      <c r="F16" s="13">
        <f>COUNTIFS('Components and functions'!$X:$X, "5", 'Components and functions'!$Y:$Y, "5")</f>
        <v>0</v>
      </c>
      <c r="G16" s="250"/>
      <c r="H16" s="227"/>
      <c r="I16" s="228">
        <f>I15/$H15</f>
        <v>0</v>
      </c>
      <c r="J16" s="228">
        <f>J15/$H15</f>
        <v>0.52380952380952384</v>
      </c>
      <c r="K16" s="242">
        <f>K15/$H15</f>
        <v>0.47619047619047616</v>
      </c>
      <c r="M16" s="241">
        <v>5</v>
      </c>
      <c r="N16" s="11">
        <f>COUNTIFS('Phases and activities - HAZID'!$Z:$Z, "1", 'Phases and activities - HAZID'!$AA:$AA, "5")</f>
        <v>0</v>
      </c>
      <c r="O16" s="12">
        <f>COUNTIFS('Phases and activities - HAZID'!$Z:$Z, "2", 'Phases and activities - HAZID'!$AA:$AA, "5")</f>
        <v>0</v>
      </c>
      <c r="P16" s="13">
        <f>COUNTIFS('Phases and activities - HAZID'!$Z:$Z, "3", 'Phases and activities - HAZID'!$AA:$AA, "5")</f>
        <v>0</v>
      </c>
      <c r="Q16" s="13">
        <f>COUNTIFS('Phases and activities - HAZID'!$Z:$Z, "4", 'Phases and activities - HAZID'!$AA:$AA, "5")</f>
        <v>0</v>
      </c>
      <c r="R16" s="13">
        <f>COUNTIFS('Phases and activities - HAZID'!$Z:$Z, "5", 'Phases and activities - HAZID'!$AA:$AA, "5")</f>
        <v>0</v>
      </c>
      <c r="S16" s="250"/>
      <c r="T16" s="229"/>
      <c r="U16" s="262">
        <f>U15/$T15</f>
        <v>0</v>
      </c>
      <c r="V16" s="262">
        <f>V15/$T15</f>
        <v>0.38392857142857145</v>
      </c>
      <c r="W16" s="263">
        <f>W15/$T15</f>
        <v>0.6160714285714286</v>
      </c>
    </row>
    <row r="17" spans="1:23" ht="15" customHeight="1" x14ac:dyDescent="0.2">
      <c r="A17" s="241">
        <v>4</v>
      </c>
      <c r="B17" s="11">
        <f>COUNTIFS('Components and functions'!$X:$X, "1", 'Components and functions'!$Y:$Y, "4")</f>
        <v>1</v>
      </c>
      <c r="C17" s="12">
        <f>COUNTIFS('Components and functions'!$X:$X, "2", 'Components and functions'!$Y:$Y, "4")</f>
        <v>3</v>
      </c>
      <c r="D17" s="12">
        <f>COUNTIFS('Components and functions'!$X:$X, "3", 'Components and functions'!$Y:$Y, "4")</f>
        <v>1</v>
      </c>
      <c r="E17" s="13">
        <f>COUNTIFS('Components and functions'!$X:$X, "4", 'Components and functions'!$Y:$Y, "4")</f>
        <v>0</v>
      </c>
      <c r="F17" s="13">
        <f>COUNTIFS('Components and functions'!$X:$X, "5", 'Components and functions'!$Y:$Y, "4")</f>
        <v>0</v>
      </c>
      <c r="G17" s="250"/>
      <c r="H17" s="250"/>
      <c r="I17" s="250"/>
      <c r="J17" s="250"/>
      <c r="K17" s="252"/>
      <c r="M17" s="241">
        <v>4</v>
      </c>
      <c r="N17" s="11">
        <f>COUNTIFS('Phases and activities - HAZID'!$Z:$Z, "1", 'Phases and activities - HAZID'!$AA:$AA, "4")</f>
        <v>0</v>
      </c>
      <c r="O17" s="12">
        <f>COUNTIFS('Phases and activities - HAZID'!$Z:$Z, "2", 'Phases and activities - HAZID'!$AA:$AA, "4")</f>
        <v>0</v>
      </c>
      <c r="P17" s="12">
        <f>COUNTIFS('Phases and activities - HAZID'!$Z:$Z, "3", 'Phases and activities - HAZID'!$AA:$AA, "4")</f>
        <v>0</v>
      </c>
      <c r="Q17" s="13">
        <f>COUNTIFS('Phases and activities - HAZID'!$Z:$Z, "4", 'Phases and activities - HAZID'!$AA:$AA, "4")</f>
        <v>0</v>
      </c>
      <c r="R17" s="13">
        <f>COUNTIFS('Phases and activities - HAZID'!$Z:$Z, "5", 'Phases and activities - HAZID'!$AA:$AA, "4")</f>
        <v>0</v>
      </c>
      <c r="S17" s="250"/>
      <c r="T17" s="250"/>
      <c r="U17" s="250"/>
      <c r="V17" s="250"/>
      <c r="W17" s="252"/>
    </row>
    <row r="18" spans="1:23" ht="15" customHeight="1" x14ac:dyDescent="0.2">
      <c r="A18" s="241">
        <v>3</v>
      </c>
      <c r="B18" s="11">
        <f>COUNTIFS('Components and functions'!$X:$X, "1", 'Components and functions'!$Y:$Y, "3")</f>
        <v>0</v>
      </c>
      <c r="C18" s="11">
        <f>COUNTIFS('Components and functions'!$X:$X, "2", 'Components and functions'!$Y:$Y, "3")</f>
        <v>4</v>
      </c>
      <c r="D18" s="12">
        <f>COUNTIFS('Components and functions'!$X:$X, "3", 'Components and functions'!$Y:$Y, "3")</f>
        <v>9</v>
      </c>
      <c r="E18" s="12">
        <f>COUNTIFS('Components and functions'!$X:$X, "4", 'Components and functions'!$Y:$Y, "3")</f>
        <v>6</v>
      </c>
      <c r="F18" s="13">
        <f>COUNTIFS('Components and functions'!$X:$X, "5", 'Components and functions'!$Y:$Y, "3")</f>
        <v>0</v>
      </c>
      <c r="G18" s="250"/>
      <c r="H18" s="250"/>
      <c r="I18" s="250"/>
      <c r="J18" s="250"/>
      <c r="K18" s="252"/>
      <c r="M18" s="241">
        <v>3</v>
      </c>
      <c r="N18" s="11">
        <f>COUNTIFS('Phases and activities - HAZID'!$Z:$Z, "1", 'Phases and activities - HAZID'!$AA:$AA, "3")</f>
        <v>0</v>
      </c>
      <c r="O18" s="11">
        <f>COUNTIFS('Phases and activities - HAZID'!$Z:$Z, "2", 'Phases and activities - HAZID'!$AA:$AA, "3")</f>
        <v>3</v>
      </c>
      <c r="P18" s="12">
        <f>COUNTIFS('Phases and activities - HAZID'!$Z:$Z, "3", 'Phases and activities - HAZID'!$AA:$AA, "3")</f>
        <v>3</v>
      </c>
      <c r="Q18" s="12">
        <f>COUNTIFS('Phases and activities - HAZID'!$Z:$Z, "4", 'Phases and activities - HAZID'!$AA:$AA, "3")</f>
        <v>1</v>
      </c>
      <c r="R18" s="13">
        <f>COUNTIFS('Phases and activities - HAZID'!$Z:$Z, "5", 'Phases and activities - HAZID'!$AA:$AA, "3")</f>
        <v>0</v>
      </c>
      <c r="S18" s="250"/>
      <c r="T18" s="250"/>
      <c r="U18" s="250"/>
      <c r="V18" s="250"/>
      <c r="W18" s="252"/>
    </row>
    <row r="19" spans="1:23" ht="15" customHeight="1" x14ac:dyDescent="0.2">
      <c r="A19" s="241">
        <v>2</v>
      </c>
      <c r="B19" s="11">
        <f>COUNTIFS('Components and functions'!$X:$X, "1", 'Components and functions'!$Y:$Y, "2")</f>
        <v>0</v>
      </c>
      <c r="C19" s="11">
        <f>COUNTIFS('Components and functions'!$X:$X, "2", 'Components and functions'!$Y:$Y, "2")</f>
        <v>4</v>
      </c>
      <c r="D19" s="11">
        <f>COUNTIFS('Components and functions'!$X:$X, "3", 'Components and functions'!$Y:$Y, "2")</f>
        <v>33</v>
      </c>
      <c r="E19" s="12">
        <f>COUNTIFS('Components and functions'!$X:$X, "4", 'Components and functions'!$Y:$Y, "2")</f>
        <v>31</v>
      </c>
      <c r="F19" s="12">
        <f>COUNTIFS('Components and functions'!$X:$X, "5", 'Components and functions'!$Y:$Y, "2")</f>
        <v>2</v>
      </c>
      <c r="G19" s="250"/>
      <c r="H19" s="250"/>
      <c r="I19" s="250"/>
      <c r="J19" s="250"/>
      <c r="K19" s="252"/>
      <c r="M19" s="241">
        <v>2</v>
      </c>
      <c r="N19" s="11">
        <f>COUNTIFS('Phases and activities - HAZID'!$Z:$Z, "1", 'Phases and activities - HAZID'!$AA:$AA, "2")</f>
        <v>0</v>
      </c>
      <c r="O19" s="11">
        <f>COUNTIFS('Phases and activities - HAZID'!$Z:$Z, "2", 'Phases and activities - HAZID'!$AA:$AA, "2")</f>
        <v>1</v>
      </c>
      <c r="P19" s="11">
        <f>COUNTIFS('Phases and activities - HAZID'!$Z:$Z, "3", 'Phases and activities - HAZID'!$AA:$AA, "2")</f>
        <v>58</v>
      </c>
      <c r="Q19" s="12">
        <f>COUNTIFS('Phases and activities - HAZID'!$Z:$Z, "4", 'Phases and activities - HAZID'!$AA:$AA, "2")</f>
        <v>19</v>
      </c>
      <c r="R19" s="12">
        <f>COUNTIFS('Phases and activities - HAZID'!$Z:$Z, "5", 'Phases and activities - HAZID'!$AA:$AA, "2")</f>
        <v>12</v>
      </c>
      <c r="S19" s="250"/>
      <c r="T19" s="250"/>
      <c r="U19" s="250"/>
      <c r="V19" s="250"/>
      <c r="W19" s="252"/>
    </row>
    <row r="20" spans="1:23" ht="15" customHeight="1" thickBot="1" x14ac:dyDescent="0.25">
      <c r="A20" s="243">
        <v>1</v>
      </c>
      <c r="B20" s="244">
        <f>COUNTIFS('Components and functions'!$X:$X, "1", 'Components and functions'!$Y:$Y, "1")</f>
        <v>0</v>
      </c>
      <c r="C20" s="244">
        <f>COUNTIFS('Components and functions'!$X:$X, "2", 'Components and functions'!$Y:$Y, "1")</f>
        <v>0</v>
      </c>
      <c r="D20" s="244">
        <f>COUNTIFS('Components and functions'!$X:$X, "3", 'Components and functions'!$Y:$Y, "1")</f>
        <v>0</v>
      </c>
      <c r="E20" s="244">
        <f>COUNTIFS('Components and functions'!$X:$X, "4", 'Components and functions'!$Y:$Y, "1")</f>
        <v>8</v>
      </c>
      <c r="F20" s="245">
        <f>COUNTIFS('Components and functions'!$X:$X, "5", 'Components and functions'!$Y:$Y, "1")</f>
        <v>3</v>
      </c>
      <c r="G20" s="251"/>
      <c r="H20" s="251"/>
      <c r="I20" s="251"/>
      <c r="J20" s="251"/>
      <c r="K20" s="253"/>
      <c r="M20" s="243">
        <v>1</v>
      </c>
      <c r="N20" s="244">
        <f>COUNTIFS('Phases and activities - HAZID'!$Z:$Z, "1", 'Phases and activities - HAZID'!$AA:$AA, "1")</f>
        <v>0</v>
      </c>
      <c r="O20" s="244">
        <f>COUNTIFS('Phases and activities - HAZID'!$Z:$Z, "2", 'Phases and activities - HAZID'!$AA:$AA, "1")</f>
        <v>0</v>
      </c>
      <c r="P20" s="244">
        <f>COUNTIFS('Phases and activities - HAZID'!$Z:$Z, "3", 'Phases and activities - HAZID'!$AA:$AA, "1")</f>
        <v>3</v>
      </c>
      <c r="Q20" s="244">
        <f>COUNTIFS('Phases and activities - HAZID'!$Z:$Z, "4", 'Phases and activities - HAZID'!$AA:$AA, "1")</f>
        <v>4</v>
      </c>
      <c r="R20" s="245">
        <f>COUNTIFS('Phases and activities - HAZID'!$Z:$Z, "5", 'Phases and activities - HAZID'!$AA:$AA, "1")</f>
        <v>8</v>
      </c>
      <c r="S20" s="251"/>
      <c r="T20" s="251"/>
      <c r="U20" s="251"/>
      <c r="V20" s="251"/>
      <c r="W20" s="253"/>
    </row>
    <row r="21" spans="1:23" s="220" customFormat="1" ht="15" customHeight="1" x14ac:dyDescent="0.2">
      <c r="L21" s="230"/>
      <c r="M21" s="230"/>
    </row>
    <row r="22" spans="1:23" s="220" customFormat="1" ht="15" customHeight="1" thickBot="1" x14ac:dyDescent="0.25">
      <c r="L22" s="230"/>
      <c r="M22" s="230"/>
    </row>
    <row r="23" spans="1:23" s="220" customFormat="1" ht="15" customHeight="1" x14ac:dyDescent="0.2">
      <c r="A23" s="356" t="s">
        <v>1374</v>
      </c>
      <c r="B23" s="357"/>
      <c r="C23" s="357"/>
      <c r="D23" s="357"/>
      <c r="E23" s="357"/>
      <c r="F23" s="357"/>
      <c r="G23" s="357"/>
      <c r="H23" s="357"/>
      <c r="I23" s="357"/>
      <c r="J23" s="357"/>
      <c r="K23" s="358"/>
      <c r="L23" s="230"/>
      <c r="M23" s="356" t="s">
        <v>1374</v>
      </c>
      <c r="N23" s="357"/>
      <c r="O23" s="357"/>
      <c r="P23" s="357"/>
      <c r="Q23" s="357"/>
      <c r="R23" s="357"/>
      <c r="S23" s="357"/>
      <c r="T23" s="357"/>
      <c r="U23" s="357"/>
      <c r="V23" s="357"/>
      <c r="W23" s="358"/>
    </row>
    <row r="24" spans="1:23" s="220" customFormat="1" ht="15" customHeight="1" x14ac:dyDescent="0.2">
      <c r="A24" s="371" t="s">
        <v>7</v>
      </c>
      <c r="B24" s="329"/>
      <c r="C24" s="329"/>
      <c r="D24" s="329"/>
      <c r="E24" s="329"/>
      <c r="F24" s="360"/>
      <c r="G24" s="250"/>
      <c r="H24" s="372" t="s">
        <v>7</v>
      </c>
      <c r="I24" s="329"/>
      <c r="J24" s="329"/>
      <c r="K24" s="362"/>
      <c r="M24" s="359" t="s">
        <v>41</v>
      </c>
      <c r="N24" s="329"/>
      <c r="O24" s="329"/>
      <c r="P24" s="329"/>
      <c r="Q24" s="329"/>
      <c r="R24" s="360"/>
      <c r="S24" s="250"/>
      <c r="T24" s="361" t="s">
        <v>41</v>
      </c>
      <c r="U24" s="329"/>
      <c r="V24" s="329"/>
      <c r="W24" s="362"/>
    </row>
    <row r="25" spans="1:23" s="220" customFormat="1" ht="15" customHeight="1" x14ac:dyDescent="0.2">
      <c r="A25" s="239"/>
      <c r="B25" s="363" t="s">
        <v>11</v>
      </c>
      <c r="C25" s="329"/>
      <c r="D25" s="329"/>
      <c r="E25" s="329"/>
      <c r="F25" s="360"/>
      <c r="G25" s="250"/>
      <c r="H25" s="9" t="s">
        <v>13</v>
      </c>
      <c r="I25" s="9" t="s">
        <v>14</v>
      </c>
      <c r="J25" s="9" t="s">
        <v>12</v>
      </c>
      <c r="K25" s="240" t="s">
        <v>8</v>
      </c>
      <c r="M25" s="239"/>
      <c r="N25" s="363" t="s">
        <v>11</v>
      </c>
      <c r="O25" s="329"/>
      <c r="P25" s="329"/>
      <c r="Q25" s="329"/>
      <c r="R25" s="360"/>
      <c r="S25" s="250"/>
      <c r="T25" s="23" t="s">
        <v>13</v>
      </c>
      <c r="U25" s="23" t="s">
        <v>14</v>
      </c>
      <c r="V25" s="23" t="s">
        <v>12</v>
      </c>
      <c r="W25" s="246" t="s">
        <v>8</v>
      </c>
    </row>
    <row r="26" spans="1:23" s="220" customFormat="1" ht="15" customHeight="1" x14ac:dyDescent="0.2">
      <c r="A26" s="241" t="s">
        <v>15</v>
      </c>
      <c r="B26" s="8">
        <v>1</v>
      </c>
      <c r="C26" s="8">
        <v>2</v>
      </c>
      <c r="D26" s="8">
        <v>3</v>
      </c>
      <c r="E26" s="8">
        <v>4</v>
      </c>
      <c r="F26" s="8">
        <v>5</v>
      </c>
      <c r="G26" s="250"/>
      <c r="H26" s="9">
        <f>SUM(B27:F31)</f>
        <v>0</v>
      </c>
      <c r="I26" s="9">
        <f>SUM(D27:F27, E28:F28, F29)</f>
        <v>-7</v>
      </c>
      <c r="J26" s="9">
        <f>SUM(C27:C28, D28:D29, E29:E30, F30:F31)</f>
        <v>-22</v>
      </c>
      <c r="K26" s="240">
        <f>SUM(B27:B31, C29:C31, D30:D31, E31)</f>
        <v>29</v>
      </c>
      <c r="M26" s="241" t="s">
        <v>15</v>
      </c>
      <c r="N26" s="8">
        <v>1</v>
      </c>
      <c r="O26" s="8">
        <v>2</v>
      </c>
      <c r="P26" s="8">
        <v>3</v>
      </c>
      <c r="Q26" s="8">
        <v>4</v>
      </c>
      <c r="R26" s="8">
        <v>5</v>
      </c>
      <c r="S26" s="250"/>
      <c r="T26" s="23">
        <f>SUM(N27:R31)</f>
        <v>0</v>
      </c>
      <c r="U26" s="23">
        <f>SUM(P27:R27, Q28:R28, R29)</f>
        <v>-7</v>
      </c>
      <c r="V26" s="23">
        <f>SUM(O27:O28, P28:P29, Q29:Q30, R30:R31)</f>
        <v>-15</v>
      </c>
      <c r="W26" s="246">
        <f>SUM(N27:N31, O29:O31, P30:P31, Q31)</f>
        <v>22</v>
      </c>
    </row>
    <row r="27" spans="1:23" s="220" customFormat="1" ht="15" customHeight="1" x14ac:dyDescent="0.2">
      <c r="A27" s="241">
        <v>5</v>
      </c>
      <c r="B27" s="11">
        <f t="shared" ref="B27:F31" si="0">B16-B5</f>
        <v>0</v>
      </c>
      <c r="C27" s="12">
        <f t="shared" si="0"/>
        <v>0</v>
      </c>
      <c r="D27" s="13">
        <f t="shared" si="0"/>
        <v>0</v>
      </c>
      <c r="E27" s="13">
        <f t="shared" si="0"/>
        <v>0</v>
      </c>
      <c r="F27" s="13">
        <f t="shared" si="0"/>
        <v>0</v>
      </c>
      <c r="G27" s="250"/>
      <c r="H27" s="227"/>
      <c r="I27" s="228"/>
      <c r="J27" s="228"/>
      <c r="K27" s="242"/>
      <c r="M27" s="241">
        <v>5</v>
      </c>
      <c r="N27" s="11">
        <f t="shared" ref="N27:R31" si="1">N16-N5</f>
        <v>0</v>
      </c>
      <c r="O27" s="12">
        <f t="shared" si="1"/>
        <v>0</v>
      </c>
      <c r="P27" s="13">
        <f t="shared" si="1"/>
        <v>0</v>
      </c>
      <c r="Q27" s="13">
        <f t="shared" si="1"/>
        <v>0</v>
      </c>
      <c r="R27" s="13">
        <f t="shared" si="1"/>
        <v>0</v>
      </c>
      <c r="S27" s="250"/>
      <c r="T27" s="229"/>
      <c r="U27" s="229"/>
      <c r="V27" s="229"/>
      <c r="W27" s="247"/>
    </row>
    <row r="28" spans="1:23" s="220" customFormat="1" ht="15" customHeight="1" x14ac:dyDescent="0.2">
      <c r="A28" s="241">
        <v>4</v>
      </c>
      <c r="B28" s="11">
        <f t="shared" si="0"/>
        <v>0</v>
      </c>
      <c r="C28" s="12">
        <f t="shared" si="0"/>
        <v>1</v>
      </c>
      <c r="D28" s="12">
        <f t="shared" si="0"/>
        <v>-4</v>
      </c>
      <c r="E28" s="13">
        <f t="shared" si="0"/>
        <v>-6</v>
      </c>
      <c r="F28" s="13">
        <f t="shared" si="0"/>
        <v>0</v>
      </c>
      <c r="G28" s="250"/>
      <c r="H28" s="250"/>
      <c r="I28" s="250"/>
      <c r="J28" s="250"/>
      <c r="K28" s="252"/>
      <c r="M28" s="241">
        <v>4</v>
      </c>
      <c r="N28" s="11">
        <f t="shared" si="1"/>
        <v>0</v>
      </c>
      <c r="O28" s="12">
        <f t="shared" si="1"/>
        <v>0</v>
      </c>
      <c r="P28" s="12">
        <f t="shared" si="1"/>
        <v>0</v>
      </c>
      <c r="Q28" s="13">
        <f t="shared" si="1"/>
        <v>0</v>
      </c>
      <c r="R28" s="13">
        <f t="shared" si="1"/>
        <v>0</v>
      </c>
      <c r="S28" s="250"/>
      <c r="T28" s="250"/>
      <c r="U28" s="250"/>
      <c r="V28" s="250"/>
      <c r="W28" s="252"/>
    </row>
    <row r="29" spans="1:23" s="220" customFormat="1" ht="15" customHeight="1" x14ac:dyDescent="0.2">
      <c r="A29" s="241">
        <v>3</v>
      </c>
      <c r="B29" s="11">
        <f t="shared" si="0"/>
        <v>0</v>
      </c>
      <c r="C29" s="11">
        <f t="shared" si="0"/>
        <v>1</v>
      </c>
      <c r="D29" s="12">
        <f t="shared" si="0"/>
        <v>-13</v>
      </c>
      <c r="E29" s="12">
        <f t="shared" si="0"/>
        <v>-21</v>
      </c>
      <c r="F29" s="13">
        <f t="shared" si="0"/>
        <v>-1</v>
      </c>
      <c r="G29" s="250"/>
      <c r="H29" s="250"/>
      <c r="I29" s="250"/>
      <c r="J29" s="250"/>
      <c r="K29" s="252"/>
      <c r="L29" s="230"/>
      <c r="M29" s="241">
        <v>3</v>
      </c>
      <c r="N29" s="11">
        <f t="shared" si="1"/>
        <v>0</v>
      </c>
      <c r="O29" s="11">
        <f t="shared" si="1"/>
        <v>1</v>
      </c>
      <c r="P29" s="12">
        <f t="shared" si="1"/>
        <v>-13</v>
      </c>
      <c r="Q29" s="12">
        <f t="shared" si="1"/>
        <v>-9</v>
      </c>
      <c r="R29" s="13">
        <f t="shared" si="1"/>
        <v>-7</v>
      </c>
      <c r="S29" s="250"/>
      <c r="T29" s="250"/>
      <c r="U29" s="250"/>
      <c r="V29" s="250"/>
      <c r="W29" s="252"/>
    </row>
    <row r="30" spans="1:23" s="220" customFormat="1" ht="15" customHeight="1" x14ac:dyDescent="0.2">
      <c r="A30" s="241">
        <v>2</v>
      </c>
      <c r="B30" s="11">
        <f t="shared" si="0"/>
        <v>0</v>
      </c>
      <c r="C30" s="11">
        <f t="shared" si="0"/>
        <v>2</v>
      </c>
      <c r="D30" s="11">
        <f t="shared" si="0"/>
        <v>21</v>
      </c>
      <c r="E30" s="12">
        <f t="shared" si="0"/>
        <v>14</v>
      </c>
      <c r="F30" s="12">
        <f t="shared" si="0"/>
        <v>-2</v>
      </c>
      <c r="G30" s="250"/>
      <c r="H30" s="250"/>
      <c r="I30" s="250"/>
      <c r="J30" s="250"/>
      <c r="K30" s="252"/>
      <c r="L30" s="230"/>
      <c r="M30" s="241">
        <v>2</v>
      </c>
      <c r="N30" s="11">
        <f t="shared" si="1"/>
        <v>0</v>
      </c>
      <c r="O30" s="11">
        <f t="shared" si="1"/>
        <v>1</v>
      </c>
      <c r="P30" s="11">
        <f t="shared" si="1"/>
        <v>16</v>
      </c>
      <c r="Q30" s="12">
        <f t="shared" si="1"/>
        <v>4</v>
      </c>
      <c r="R30" s="12">
        <f t="shared" si="1"/>
        <v>-3</v>
      </c>
      <c r="S30" s="250"/>
      <c r="T30" s="250"/>
      <c r="U30" s="250"/>
      <c r="V30" s="250"/>
      <c r="W30" s="252"/>
    </row>
    <row r="31" spans="1:23" s="220" customFormat="1" ht="15" customHeight="1" thickBot="1" x14ac:dyDescent="0.25">
      <c r="A31" s="243">
        <v>1</v>
      </c>
      <c r="B31" s="244">
        <f t="shared" si="0"/>
        <v>0</v>
      </c>
      <c r="C31" s="244">
        <f t="shared" si="0"/>
        <v>0</v>
      </c>
      <c r="D31" s="244">
        <f t="shared" si="0"/>
        <v>0</v>
      </c>
      <c r="E31" s="244">
        <f t="shared" si="0"/>
        <v>5</v>
      </c>
      <c r="F31" s="245">
        <f t="shared" si="0"/>
        <v>3</v>
      </c>
      <c r="G31" s="251"/>
      <c r="H31" s="251"/>
      <c r="I31" s="251"/>
      <c r="J31" s="251"/>
      <c r="K31" s="253"/>
      <c r="L31" s="230"/>
      <c r="M31" s="243">
        <v>1</v>
      </c>
      <c r="N31" s="244">
        <f t="shared" si="1"/>
        <v>0</v>
      </c>
      <c r="O31" s="244">
        <f t="shared" si="1"/>
        <v>0</v>
      </c>
      <c r="P31" s="244">
        <f t="shared" si="1"/>
        <v>0</v>
      </c>
      <c r="Q31" s="244">
        <f t="shared" si="1"/>
        <v>4</v>
      </c>
      <c r="R31" s="245">
        <f t="shared" si="1"/>
        <v>6</v>
      </c>
      <c r="S31" s="251"/>
      <c r="T31" s="251"/>
      <c r="U31" s="251"/>
      <c r="V31" s="251"/>
      <c r="W31" s="253"/>
    </row>
    <row r="32" spans="1:23" s="220" customFormat="1" ht="15" customHeight="1" x14ac:dyDescent="0.2">
      <c r="L32" s="230"/>
      <c r="M32" s="230"/>
    </row>
    <row r="33" spans="1:23" s="220" customFormat="1" ht="15" customHeight="1" x14ac:dyDescent="0.2"/>
    <row r="34" spans="1:23" s="220" customFormat="1" ht="15" customHeight="1" thickBot="1" x14ac:dyDescent="0.25">
      <c r="A34" s="364" t="s">
        <v>1513</v>
      </c>
      <c r="B34" s="364"/>
      <c r="C34" s="364"/>
      <c r="D34" s="364"/>
      <c r="E34" s="364"/>
      <c r="F34" s="364"/>
      <c r="G34" s="364"/>
      <c r="H34" s="364"/>
      <c r="I34" s="364"/>
      <c r="J34" s="364"/>
      <c r="K34" s="364"/>
      <c r="L34" s="364"/>
      <c r="M34" s="364"/>
      <c r="N34" s="364"/>
      <c r="O34" s="364"/>
      <c r="P34" s="364"/>
      <c r="Q34" s="364"/>
      <c r="R34" s="364"/>
      <c r="S34" s="364"/>
      <c r="T34" s="364"/>
      <c r="U34" s="364"/>
      <c r="V34" s="364"/>
      <c r="W34" s="364"/>
    </row>
    <row r="35" spans="1:23" s="220" customFormat="1" ht="15" customHeight="1" thickBot="1" x14ac:dyDescent="0.25">
      <c r="A35" s="368" t="s">
        <v>7</v>
      </c>
      <c r="B35" s="369"/>
      <c r="C35" s="370"/>
      <c r="D35" s="307"/>
      <c r="E35" s="307"/>
      <c r="F35" s="307"/>
      <c r="M35" s="365" t="s">
        <v>41</v>
      </c>
      <c r="N35" s="366"/>
      <c r="O35" s="367"/>
      <c r="P35" s="307"/>
      <c r="Q35" s="307"/>
      <c r="R35" s="307"/>
    </row>
    <row r="36" spans="1:23" s="220" customFormat="1" ht="15" customHeight="1" x14ac:dyDescent="0.2">
      <c r="A36" s="271" t="s">
        <v>1491</v>
      </c>
      <c r="B36" s="276">
        <f>COUNTIF('Components and functions'!W8:W142, "closed")</f>
        <v>88</v>
      </c>
      <c r="C36" s="277">
        <f>B36/B$38</f>
        <v>0.83809523809523812</v>
      </c>
      <c r="M36" s="271" t="s">
        <v>1491</v>
      </c>
      <c r="N36" s="324">
        <f>COUNTIF('Phases and activities - HAZID'!Y7:Y140, "closed")</f>
        <v>100</v>
      </c>
      <c r="O36" s="277">
        <f>N36/N$38</f>
        <v>0.8928571428571429</v>
      </c>
      <c r="P36" s="267"/>
      <c r="Q36" s="267"/>
      <c r="R36" s="267"/>
      <c r="U36" s="285"/>
    </row>
    <row r="37" spans="1:23" s="220" customFormat="1" ht="15" customHeight="1" x14ac:dyDescent="0.2">
      <c r="A37" s="318" t="s">
        <v>1478</v>
      </c>
      <c r="B37" s="319">
        <f>H15-B36</f>
        <v>17</v>
      </c>
      <c r="C37" s="320">
        <f>B37/B$38</f>
        <v>0.16190476190476191</v>
      </c>
      <c r="M37" s="325" t="s">
        <v>1478</v>
      </c>
      <c r="N37" s="323">
        <f>T15-N36</f>
        <v>12</v>
      </c>
      <c r="O37" s="326">
        <f>N37/N$38</f>
        <v>0.10714285714285714</v>
      </c>
      <c r="U37" s="285"/>
    </row>
    <row r="38" spans="1:23" ht="15" customHeight="1" thickBot="1" x14ac:dyDescent="0.25">
      <c r="A38" s="321" t="s">
        <v>1219</v>
      </c>
      <c r="B38" s="322">
        <f>SUM(B36:B37)</f>
        <v>105</v>
      </c>
      <c r="C38" s="327"/>
      <c r="M38" s="321" t="s">
        <v>1219</v>
      </c>
      <c r="N38" s="322">
        <f>SUM(N36:N37)</f>
        <v>112</v>
      </c>
      <c r="O38" s="327"/>
    </row>
    <row r="43" spans="1:23" ht="15" customHeight="1" thickBot="1" x14ac:dyDescent="0.25"/>
    <row r="44" spans="1:23" ht="15" customHeight="1" x14ac:dyDescent="0.2">
      <c r="M44" s="356"/>
      <c r="N44" s="357"/>
      <c r="O44" s="357"/>
      <c r="P44" s="357"/>
      <c r="Q44" s="357"/>
      <c r="R44" s="357"/>
      <c r="S44" s="357"/>
      <c r="T44" s="357"/>
      <c r="U44" s="357"/>
      <c r="V44" s="357"/>
      <c r="W44" s="358"/>
    </row>
    <row r="45" spans="1:23" ht="15" customHeight="1" x14ac:dyDescent="0.2">
      <c r="M45" s="359" t="s">
        <v>1559</v>
      </c>
      <c r="N45" s="329"/>
      <c r="O45" s="329"/>
      <c r="P45" s="329"/>
      <c r="Q45" s="329"/>
      <c r="R45" s="360"/>
      <c r="S45" s="250"/>
      <c r="T45" s="361" t="s">
        <v>1559</v>
      </c>
      <c r="U45" s="329"/>
      <c r="V45" s="329"/>
      <c r="W45" s="362"/>
    </row>
    <row r="46" spans="1:23" ht="15" customHeight="1" x14ac:dyDescent="0.2">
      <c r="M46" s="239"/>
      <c r="N46" s="363" t="s">
        <v>11</v>
      </c>
      <c r="O46" s="329"/>
      <c r="P46" s="329"/>
      <c r="Q46" s="329"/>
      <c r="R46" s="360"/>
      <c r="S46" s="250"/>
      <c r="T46" s="23" t="s">
        <v>13</v>
      </c>
      <c r="U46" s="23" t="s">
        <v>14</v>
      </c>
      <c r="V46" s="23" t="s">
        <v>12</v>
      </c>
      <c r="W46" s="246" t="s">
        <v>8</v>
      </c>
    </row>
    <row r="47" spans="1:23" ht="15" customHeight="1" x14ac:dyDescent="0.2">
      <c r="M47" s="241" t="s">
        <v>15</v>
      </c>
      <c r="N47" s="8">
        <v>1</v>
      </c>
      <c r="O47" s="8">
        <v>2</v>
      </c>
      <c r="P47" s="8">
        <v>3</v>
      </c>
      <c r="Q47" s="8">
        <v>4</v>
      </c>
      <c r="R47" s="8">
        <v>5</v>
      </c>
      <c r="S47" s="250"/>
      <c r="T47" s="23">
        <f>SUM(N48:R52)</f>
        <v>10</v>
      </c>
      <c r="U47" s="23">
        <f>SUM(P48:R48, Q49:R49, R50)</f>
        <v>0</v>
      </c>
      <c r="V47" s="23">
        <f>SUM(O48:O49, P49:P50, Q50:Q51, R51:R52)</f>
        <v>4</v>
      </c>
      <c r="W47" s="246">
        <f>SUM(N48:N52, O50:O52, P51:P52, Q52)</f>
        <v>6</v>
      </c>
    </row>
    <row r="48" spans="1:23" ht="15" customHeight="1" x14ac:dyDescent="0.2">
      <c r="M48" s="241">
        <v>5</v>
      </c>
      <c r="N48" s="11">
        <f>COUNTIFS('Phases and activities - HAZID'!$Z$19:$Z$29, N$47, 'Phases and activities - HAZID'!$AA$19:$AA$29, $M48)</f>
        <v>0</v>
      </c>
      <c r="O48" s="12">
        <f>COUNTIFS('Phases and activities - HAZID'!$Z$19:$Z$29, O$47, 'Phases and activities - HAZID'!$AA$19:$AA$29, $M48)</f>
        <v>0</v>
      </c>
      <c r="P48" s="13">
        <f>COUNTIFS('Phases and activities - HAZID'!$Z$19:$Z$29, P$47, 'Phases and activities - HAZID'!$AA$19:$AA$29, $M48)</f>
        <v>0</v>
      </c>
      <c r="Q48" s="13">
        <f>COUNTIFS('Phases and activities - HAZID'!$Z$19:$Z$29, Q$47, 'Phases and activities - HAZID'!$AA$19:$AA$29, $M48)</f>
        <v>0</v>
      </c>
      <c r="R48" s="13">
        <f>COUNTIFS('Phases and activities - HAZID'!$Z$19:$Z$29, R$47, 'Phases and activities - HAZID'!$AA$19:$AA$29, $M48)</f>
        <v>0</v>
      </c>
      <c r="S48" s="250"/>
      <c r="T48" s="229"/>
      <c r="U48" s="262">
        <f>U47/$T47</f>
        <v>0</v>
      </c>
      <c r="V48" s="262">
        <f>V47/$T47</f>
        <v>0.4</v>
      </c>
      <c r="W48" s="263">
        <f>W47/$T47</f>
        <v>0.6</v>
      </c>
    </row>
    <row r="49" spans="13:23" ht="15" customHeight="1" x14ac:dyDescent="0.2">
      <c r="M49" s="241">
        <v>4</v>
      </c>
      <c r="N49" s="11">
        <f>COUNTIFS('Phases and activities - HAZID'!$Z$19:$Z$29, N$47, 'Phases and activities - HAZID'!$AA$19:$AA$29, $M49)</f>
        <v>0</v>
      </c>
      <c r="O49" s="12">
        <f>COUNTIFS('Phases and activities - HAZID'!$Z$19:$Z$29, O$47, 'Phases and activities - HAZID'!$AA$19:$AA$29, $M49)</f>
        <v>0</v>
      </c>
      <c r="P49" s="12">
        <f>COUNTIFS('Phases and activities - HAZID'!$Z$19:$Z$29, P$47, 'Phases and activities - HAZID'!$AA$19:$AA$29, $M49)</f>
        <v>0</v>
      </c>
      <c r="Q49" s="13">
        <f>COUNTIFS('Phases and activities - HAZID'!$Z$19:$Z$29, Q$47, 'Phases and activities - HAZID'!$AA$19:$AA$29, $M49)</f>
        <v>0</v>
      </c>
      <c r="R49" s="13">
        <f>COUNTIFS('Phases and activities - HAZID'!$Z$19:$Z$29, R$47, 'Phases and activities - HAZID'!$AA$19:$AA$29, $M49)</f>
        <v>0</v>
      </c>
      <c r="S49" s="250"/>
      <c r="T49" s="250"/>
      <c r="U49" s="250"/>
      <c r="V49" s="250"/>
      <c r="W49" s="252"/>
    </row>
    <row r="50" spans="13:23" ht="15" customHeight="1" x14ac:dyDescent="0.2">
      <c r="M50" s="241">
        <v>3</v>
      </c>
      <c r="N50" s="11">
        <f>COUNTIFS('Phases and activities - HAZID'!$Z$19:$Z$29, N$47, 'Phases and activities - HAZID'!$AA$19:$AA$29, $M50)</f>
        <v>0</v>
      </c>
      <c r="O50" s="11">
        <f>COUNTIFS('Phases and activities - HAZID'!$Z$19:$Z$29, O$47, 'Phases and activities - HAZID'!$AA$19:$AA$29, $M50)</f>
        <v>1</v>
      </c>
      <c r="P50" s="12">
        <f>COUNTIFS('Phases and activities - HAZID'!$Z$19:$Z$29, P$47, 'Phases and activities - HAZID'!$AA$19:$AA$29, $M50)</f>
        <v>0</v>
      </c>
      <c r="Q50" s="12">
        <f>COUNTIFS('Phases and activities - HAZID'!$Z$19:$Z$29, Q$47, 'Phases and activities - HAZID'!$AA$19:$AA$29, $M50)</f>
        <v>0</v>
      </c>
      <c r="R50" s="13">
        <f>COUNTIFS('Phases and activities - HAZID'!$Z$19:$Z$29, R$47, 'Phases and activities - HAZID'!$AA$19:$AA$29, $M50)</f>
        <v>0</v>
      </c>
      <c r="S50" s="250"/>
      <c r="T50" s="250"/>
      <c r="U50" s="250"/>
      <c r="V50" s="250"/>
      <c r="W50" s="252"/>
    </row>
    <row r="51" spans="13:23" ht="15" customHeight="1" x14ac:dyDescent="0.2">
      <c r="M51" s="241">
        <v>2</v>
      </c>
      <c r="N51" s="11">
        <f>COUNTIFS('Phases and activities - HAZID'!$Z$19:$Z$29, N$47, 'Phases and activities - HAZID'!$AA$19:$AA$29, $M51)</f>
        <v>0</v>
      </c>
      <c r="O51" s="11">
        <f>COUNTIFS('Phases and activities - HAZID'!$Z$19:$Z$29, O$47, 'Phases and activities - HAZID'!$AA$19:$AA$29, $M51)</f>
        <v>1</v>
      </c>
      <c r="P51" s="11">
        <f>COUNTIFS('Phases and activities - HAZID'!$Z$19:$Z$29, P$47, 'Phases and activities - HAZID'!$AA$19:$AA$29, $M51)</f>
        <v>4</v>
      </c>
      <c r="Q51" s="12">
        <f>COUNTIFS('Phases and activities - HAZID'!$Z$19:$Z$29, Q$47, 'Phases and activities - HAZID'!$AA$19:$AA$29, $M51)</f>
        <v>0</v>
      </c>
      <c r="R51" s="12">
        <f>COUNTIFS('Phases and activities - HAZID'!$Z$19:$Z$29, R$47, 'Phases and activities - HAZID'!$AA$19:$AA$29, $M51)</f>
        <v>0</v>
      </c>
      <c r="S51" s="250"/>
      <c r="T51" s="250"/>
      <c r="U51" s="250"/>
      <c r="V51" s="250"/>
      <c r="W51" s="252"/>
    </row>
    <row r="52" spans="13:23" ht="15" customHeight="1" thickBot="1" x14ac:dyDescent="0.25">
      <c r="M52" s="243">
        <v>1</v>
      </c>
      <c r="N52" s="244">
        <f>COUNTIFS('Phases and activities - HAZID'!$Z$19:$Z$29, N$47, 'Phases and activities - HAZID'!$AA$19:$AA$29, $M52)</f>
        <v>0</v>
      </c>
      <c r="O52" s="244">
        <f>COUNTIFS('Phases and activities - HAZID'!$Z$19:$Z$29, O$47, 'Phases and activities - HAZID'!$AA$19:$AA$29, $M52)</f>
        <v>0</v>
      </c>
      <c r="P52" s="244">
        <f>COUNTIFS('Phases and activities - HAZID'!$Z$19:$Z$29, P$47, 'Phases and activities - HAZID'!$AA$19:$AA$29, $M52)</f>
        <v>0</v>
      </c>
      <c r="Q52" s="244">
        <f>COUNTIFS('Phases and activities - HAZID'!$Z$19:$Z$29, Q$47, 'Phases and activities - HAZID'!$AA$19:$AA$29, $M52)</f>
        <v>0</v>
      </c>
      <c r="R52" s="245">
        <f>COUNTIFS('Phases and activities - HAZID'!$Z$19:$Z$29, R$47, 'Phases and activities - HAZID'!$AA$19:$AA$29, $M52)</f>
        <v>4</v>
      </c>
      <c r="S52" s="251"/>
      <c r="T52" s="251"/>
      <c r="U52" s="251"/>
      <c r="V52" s="251"/>
      <c r="W52" s="253"/>
    </row>
  </sheetData>
  <sheetProtection algorithmName="SHA-512" hashValue="21VlH2jnyBAssMytJH342LXx63oKBGo6rHx0UnqQEocnNRPskaBDrxi28/+p7C1Rq5AMJ/ElthvP0kV+FnqWRw==" saltValue="PwizfxUw2R0r4nLxDybCvA==" spinCount="100000" sheet="1" objects="1" scenarios="1"/>
  <mergeCells count="31">
    <mergeCell ref="T2:W2"/>
    <mergeCell ref="N3:R3"/>
    <mergeCell ref="A12:K12"/>
    <mergeCell ref="M1:W1"/>
    <mergeCell ref="M12:W12"/>
    <mergeCell ref="A1:K1"/>
    <mergeCell ref="B3:F3"/>
    <mergeCell ref="A2:F2"/>
    <mergeCell ref="M2:R2"/>
    <mergeCell ref="H2:K2"/>
    <mergeCell ref="M13:R13"/>
    <mergeCell ref="T13:W13"/>
    <mergeCell ref="N14:R14"/>
    <mergeCell ref="A13:F13"/>
    <mergeCell ref="H13:K13"/>
    <mergeCell ref="B14:F14"/>
    <mergeCell ref="B25:F25"/>
    <mergeCell ref="M23:W23"/>
    <mergeCell ref="M24:R24"/>
    <mergeCell ref="T24:W24"/>
    <mergeCell ref="N25:R25"/>
    <mergeCell ref="A23:K23"/>
    <mergeCell ref="A24:F24"/>
    <mergeCell ref="H24:K24"/>
    <mergeCell ref="M44:W44"/>
    <mergeCell ref="M45:R45"/>
    <mergeCell ref="T45:W45"/>
    <mergeCell ref="N46:R46"/>
    <mergeCell ref="A34:W34"/>
    <mergeCell ref="M35:O35"/>
    <mergeCell ref="A35:C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27"/>
  <sheetViews>
    <sheetView tabSelected="1" zoomScale="40" zoomScaleNormal="40" workbookViewId="0">
      <pane ySplit="1" topLeftCell="A2" activePane="bottomLeft" state="frozen"/>
      <selection activeCell="S1" sqref="S1"/>
      <selection pane="bottomLeft" activeCell="F8" sqref="F8"/>
    </sheetView>
  </sheetViews>
  <sheetFormatPr defaultColWidth="14.42578125" defaultRowHeight="12.75" x14ac:dyDescent="0.2"/>
  <cols>
    <col min="1" max="4" width="1.5703125" customWidth="1"/>
    <col min="5" max="5" width="9.85546875" customWidth="1"/>
    <col min="6" max="6" width="27.42578125" customWidth="1"/>
    <col min="7" max="7" width="48.5703125" customWidth="1"/>
    <col min="8" max="8" width="9.85546875" customWidth="1"/>
    <col min="9" max="9" width="31.85546875" customWidth="1"/>
    <col min="10" max="10" width="38.42578125" customWidth="1"/>
    <col min="11" max="11" width="41.5703125" customWidth="1"/>
    <col min="12" max="12" width="25.140625" customWidth="1"/>
    <col min="13" max="13" width="49.140625" customWidth="1"/>
    <col min="14" max="14" width="60.5703125" customWidth="1"/>
    <col min="15" max="17" width="7.5703125" customWidth="1"/>
    <col min="18" max="18" width="7.5703125" style="296" customWidth="1"/>
    <col min="19" max="19" width="47.140625" customWidth="1"/>
    <col min="20" max="20" width="50.5703125" customWidth="1"/>
    <col min="21" max="21" width="44.140625" customWidth="1"/>
    <col min="22" max="22" width="16.5703125" style="264" customWidth="1"/>
    <col min="23" max="23" width="28.140625" style="264" customWidth="1"/>
    <col min="24" max="26" width="7.5703125" style="220" customWidth="1"/>
    <col min="27" max="27" width="7.5703125" style="299" customWidth="1"/>
  </cols>
  <sheetData>
    <row r="1" spans="1:27" ht="22.5" customHeight="1" x14ac:dyDescent="0.2">
      <c r="A1" s="382" t="str">
        <f>IF(ISBLANK('Set-up'!B4),"Enter System Title in the Set-up sheet","System: " &amp; 'Set-up'!B4)</f>
        <v>System: CalWave Scaled Open Water Demonstration System - Xwave</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230"/>
    </row>
    <row r="2" spans="1:27" s="301" customFormat="1" ht="22.5" customHeight="1" x14ac:dyDescent="0.2">
      <c r="A2" s="383" t="s">
        <v>10</v>
      </c>
      <c r="B2" s="343"/>
      <c r="C2" s="343"/>
      <c r="D2" s="343"/>
      <c r="E2" s="343"/>
      <c r="F2" s="343"/>
      <c r="G2" s="343"/>
      <c r="H2" s="343"/>
      <c r="I2" s="343"/>
      <c r="J2" s="343"/>
      <c r="K2" s="343"/>
      <c r="L2" s="343"/>
      <c r="M2" s="343"/>
      <c r="N2" s="343"/>
      <c r="O2" s="343"/>
      <c r="P2" s="343"/>
      <c r="Q2" s="343"/>
      <c r="R2" s="343"/>
      <c r="S2" s="343"/>
      <c r="T2" s="343"/>
      <c r="U2" s="343"/>
      <c r="V2" s="343"/>
      <c r="W2" s="343"/>
      <c r="X2" s="343"/>
      <c r="Y2" s="343"/>
      <c r="Z2" s="343"/>
    </row>
    <row r="3" spans="1:27" ht="18" x14ac:dyDescent="0.2">
      <c r="A3" s="38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230"/>
    </row>
    <row r="4" spans="1:27" ht="12.75" customHeight="1" x14ac:dyDescent="0.2">
      <c r="A4" s="386" t="s">
        <v>16</v>
      </c>
      <c r="B4" s="352"/>
      <c r="C4" s="352"/>
      <c r="D4" s="352"/>
      <c r="E4" s="352"/>
      <c r="F4" s="384" t="s">
        <v>17</v>
      </c>
      <c r="G4" s="390" t="s">
        <v>18</v>
      </c>
      <c r="H4" s="391" t="s">
        <v>19</v>
      </c>
      <c r="I4" s="388" t="s">
        <v>21</v>
      </c>
      <c r="J4" s="388" t="s">
        <v>22</v>
      </c>
      <c r="K4" s="388" t="s">
        <v>23</v>
      </c>
      <c r="L4" s="388" t="s">
        <v>24</v>
      </c>
      <c r="M4" s="388" t="s">
        <v>11</v>
      </c>
      <c r="N4" s="388" t="s">
        <v>25</v>
      </c>
      <c r="O4" s="394" t="s">
        <v>26</v>
      </c>
      <c r="P4" s="398"/>
      <c r="Q4" s="398"/>
      <c r="R4" s="399"/>
      <c r="S4" s="388" t="s">
        <v>27</v>
      </c>
      <c r="T4" s="388" t="s">
        <v>28</v>
      </c>
      <c r="U4" s="388" t="s">
        <v>29</v>
      </c>
      <c r="V4" s="392" t="s">
        <v>1476</v>
      </c>
      <c r="W4" s="394" t="s">
        <v>1477</v>
      </c>
      <c r="X4" s="400" t="s">
        <v>26</v>
      </c>
      <c r="Y4" s="400"/>
      <c r="Z4" s="400"/>
      <c r="AA4" s="400"/>
    </row>
    <row r="5" spans="1:27" x14ac:dyDescent="0.2">
      <c r="A5" s="387"/>
      <c r="B5" s="343"/>
      <c r="C5" s="343"/>
      <c r="D5" s="343"/>
      <c r="E5" s="343"/>
      <c r="F5" s="385"/>
      <c r="G5" s="345"/>
      <c r="H5" s="389"/>
      <c r="I5" s="389"/>
      <c r="J5" s="389"/>
      <c r="K5" s="389"/>
      <c r="L5" s="389"/>
      <c r="M5" s="345"/>
      <c r="N5" s="389"/>
      <c r="O5" s="15" t="s">
        <v>32</v>
      </c>
      <c r="P5" s="15" t="s">
        <v>15</v>
      </c>
      <c r="Q5" s="302" t="s">
        <v>35</v>
      </c>
      <c r="R5" s="313" t="s">
        <v>1450</v>
      </c>
      <c r="S5" s="345"/>
      <c r="T5" s="389"/>
      <c r="U5" s="389"/>
      <c r="V5" s="393"/>
      <c r="W5" s="393"/>
      <c r="X5" s="317" t="s">
        <v>32</v>
      </c>
      <c r="Y5" s="317" t="s">
        <v>15</v>
      </c>
      <c r="Z5" s="298" t="s">
        <v>35</v>
      </c>
      <c r="AA5" s="298" t="s">
        <v>1450</v>
      </c>
    </row>
    <row r="6" spans="1:27" x14ac:dyDescent="0.2">
      <c r="A6" s="377" t="s">
        <v>1058</v>
      </c>
      <c r="B6" s="332"/>
      <c r="C6" s="332"/>
      <c r="D6" s="332"/>
      <c r="E6" s="350"/>
      <c r="F6" s="148" t="s">
        <v>38</v>
      </c>
      <c r="G6" s="17"/>
      <c r="H6" s="18"/>
      <c r="I6" s="17"/>
      <c r="J6" s="19"/>
      <c r="K6" s="19"/>
      <c r="L6" s="19"/>
      <c r="M6" s="19"/>
      <c r="N6" s="19"/>
      <c r="O6" s="19"/>
      <c r="P6" s="19"/>
      <c r="Q6" s="19"/>
      <c r="R6" s="292"/>
      <c r="S6" s="19"/>
      <c r="T6" s="19"/>
      <c r="U6" s="19"/>
      <c r="V6" s="19"/>
      <c r="W6" s="273" t="s">
        <v>1515</v>
      </c>
      <c r="X6" s="19"/>
      <c r="Y6" s="19"/>
      <c r="Z6" s="19"/>
      <c r="AA6" s="19"/>
    </row>
    <row r="7" spans="1:27" x14ac:dyDescent="0.2">
      <c r="A7" s="22"/>
      <c r="B7" s="376" t="s">
        <v>1064</v>
      </c>
      <c r="C7" s="332"/>
      <c r="D7" s="332"/>
      <c r="E7" s="350"/>
      <c r="F7" s="303" t="s">
        <v>1662</v>
      </c>
      <c r="G7" s="26"/>
      <c r="H7" s="27"/>
      <c r="I7" s="26"/>
      <c r="J7" s="26"/>
      <c r="K7" s="26"/>
      <c r="L7" s="26"/>
      <c r="M7" s="26"/>
      <c r="N7" s="26"/>
      <c r="O7" s="26"/>
      <c r="P7" s="26"/>
      <c r="Q7" s="26" t="str">
        <f t="shared" ref="Q7:Q31" ca="1" si="0">IF(AND(ISNUMBER(O7),ISNUMBER(P7)),OFFSET(RiskMatrixRef,-P7+1,O7-1),"")</f>
        <v/>
      </c>
      <c r="R7" s="88"/>
      <c r="S7" s="26"/>
      <c r="T7" s="26"/>
      <c r="U7" s="26"/>
      <c r="V7" s="88"/>
      <c r="W7" s="274" t="s">
        <v>1515</v>
      </c>
      <c r="X7" s="88"/>
      <c r="Y7" s="88"/>
      <c r="Z7" s="88" t="str">
        <f t="shared" ref="Z7:Z19" ca="1" si="1">IF(AND(ISNUMBER(X7),ISNUMBER(Y7)),OFFSET(RiskMatrixRef,-Y7+1,X7-1),"")</f>
        <v/>
      </c>
      <c r="AA7" s="88"/>
    </row>
    <row r="8" spans="1:27" ht="64.349999999999994" customHeight="1" x14ac:dyDescent="0.2">
      <c r="A8" s="22"/>
      <c r="B8" s="22"/>
      <c r="C8" s="375" t="s">
        <v>1065</v>
      </c>
      <c r="D8" s="332"/>
      <c r="E8" s="350"/>
      <c r="F8" s="150" t="s">
        <v>1066</v>
      </c>
      <c r="G8" s="29" t="s">
        <v>55</v>
      </c>
      <c r="H8" s="47" t="s">
        <v>56</v>
      </c>
      <c r="I8" s="29" t="s">
        <v>57</v>
      </c>
      <c r="J8" s="210" t="s">
        <v>1296</v>
      </c>
      <c r="K8" s="208" t="s">
        <v>1299</v>
      </c>
      <c r="L8" s="32" t="s">
        <v>59</v>
      </c>
      <c r="M8" s="32" t="s">
        <v>60</v>
      </c>
      <c r="N8" s="208" t="s">
        <v>1327</v>
      </c>
      <c r="O8" s="34">
        <v>4</v>
      </c>
      <c r="P8" s="219">
        <v>2</v>
      </c>
      <c r="Q8" s="36" t="str">
        <f t="shared" ca="1" si="0"/>
        <v>Med</v>
      </c>
      <c r="R8" s="36">
        <f>O8*P8</f>
        <v>8</v>
      </c>
      <c r="S8" s="38"/>
      <c r="T8" s="209" t="s">
        <v>1306</v>
      </c>
      <c r="U8" s="209" t="s">
        <v>1636</v>
      </c>
      <c r="V8" s="270">
        <v>43997</v>
      </c>
      <c r="W8" s="209" t="s">
        <v>1491</v>
      </c>
      <c r="X8" s="90">
        <v>4</v>
      </c>
      <c r="Y8" s="219">
        <v>2</v>
      </c>
      <c r="Z8" s="36" t="str">
        <f t="shared" ca="1" si="1"/>
        <v>Med</v>
      </c>
      <c r="AA8" s="36">
        <f>X8*Y8</f>
        <v>8</v>
      </c>
    </row>
    <row r="9" spans="1:27" s="220" customFormat="1" ht="51" x14ac:dyDescent="0.2">
      <c r="A9" s="78"/>
      <c r="B9" s="78"/>
      <c r="C9" s="375" t="s">
        <v>1067</v>
      </c>
      <c r="D9" s="332"/>
      <c r="E9" s="350"/>
      <c r="F9" s="150" t="s">
        <v>1066</v>
      </c>
      <c r="G9" s="80" t="s">
        <v>55</v>
      </c>
      <c r="H9" s="47" t="s">
        <v>56</v>
      </c>
      <c r="I9" s="80" t="s">
        <v>57</v>
      </c>
      <c r="J9" s="210" t="s">
        <v>1297</v>
      </c>
      <c r="K9" s="208" t="s">
        <v>1595</v>
      </c>
      <c r="L9" s="38" t="s">
        <v>59</v>
      </c>
      <c r="M9" s="38" t="s">
        <v>60</v>
      </c>
      <c r="N9" s="208" t="s">
        <v>1328</v>
      </c>
      <c r="O9" s="90">
        <v>4</v>
      </c>
      <c r="P9" s="219">
        <v>3</v>
      </c>
      <c r="Q9" s="36" t="str">
        <f t="shared" ca="1" si="0"/>
        <v>Med</v>
      </c>
      <c r="R9" s="36">
        <f t="shared" ref="R9:R72" si="2">O9*P9</f>
        <v>12</v>
      </c>
      <c r="S9" s="38"/>
      <c r="T9" s="209" t="s">
        <v>1444</v>
      </c>
      <c r="U9" s="209" t="s">
        <v>1525</v>
      </c>
      <c r="V9" s="270">
        <v>43997</v>
      </c>
      <c r="W9" s="209" t="s">
        <v>1491</v>
      </c>
      <c r="X9" s="90">
        <v>4</v>
      </c>
      <c r="Y9" s="219">
        <v>2</v>
      </c>
      <c r="Z9" s="36" t="str">
        <f t="shared" ca="1" si="1"/>
        <v>Med</v>
      </c>
      <c r="AA9" s="36">
        <f t="shared" ref="AA9:AA72" si="3">X9*Y9</f>
        <v>8</v>
      </c>
    </row>
    <row r="10" spans="1:27" ht="110.1" customHeight="1" x14ac:dyDescent="0.2">
      <c r="A10" s="22"/>
      <c r="B10" s="22"/>
      <c r="C10" s="375" t="s">
        <v>1068</v>
      </c>
      <c r="D10" s="332"/>
      <c r="E10" s="350"/>
      <c r="F10" s="150" t="s">
        <v>1066</v>
      </c>
      <c r="G10" s="29" t="s">
        <v>55</v>
      </c>
      <c r="H10" s="47" t="s">
        <v>56</v>
      </c>
      <c r="I10" s="29" t="s">
        <v>57</v>
      </c>
      <c r="J10" s="31" t="s">
        <v>68</v>
      </c>
      <c r="K10" s="32" t="s">
        <v>69</v>
      </c>
      <c r="L10" s="32" t="s">
        <v>1335</v>
      </c>
      <c r="M10" s="32" t="s">
        <v>70</v>
      </c>
      <c r="N10" s="208" t="s">
        <v>1336</v>
      </c>
      <c r="O10" s="34">
        <v>4</v>
      </c>
      <c r="P10" s="219">
        <v>2</v>
      </c>
      <c r="Q10" s="36" t="str">
        <f t="shared" ca="1" si="0"/>
        <v>Med</v>
      </c>
      <c r="R10" s="36">
        <f t="shared" si="2"/>
        <v>8</v>
      </c>
      <c r="S10" s="38"/>
      <c r="T10" s="209" t="s">
        <v>1635</v>
      </c>
      <c r="U10" s="209" t="s">
        <v>1636</v>
      </c>
      <c r="V10" s="270">
        <v>43997</v>
      </c>
      <c r="W10" s="209" t="s">
        <v>1491</v>
      </c>
      <c r="X10" s="90">
        <v>4</v>
      </c>
      <c r="Y10" s="219">
        <v>2</v>
      </c>
      <c r="Z10" s="36" t="str">
        <f t="shared" ca="1" si="1"/>
        <v>Med</v>
      </c>
      <c r="AA10" s="36">
        <f t="shared" si="3"/>
        <v>8</v>
      </c>
    </row>
    <row r="11" spans="1:27" ht="45" customHeight="1" x14ac:dyDescent="0.2">
      <c r="A11" s="22"/>
      <c r="B11" s="22"/>
      <c r="C11" s="375" t="s">
        <v>1298</v>
      </c>
      <c r="D11" s="332"/>
      <c r="E11" s="350"/>
      <c r="F11" s="150" t="s">
        <v>1066</v>
      </c>
      <c r="G11" s="29" t="s">
        <v>55</v>
      </c>
      <c r="H11" s="47" t="s">
        <v>56</v>
      </c>
      <c r="I11" s="29" t="s">
        <v>57</v>
      </c>
      <c r="J11" s="31" t="s">
        <v>73</v>
      </c>
      <c r="K11" s="146" t="s">
        <v>1216</v>
      </c>
      <c r="L11" s="32" t="s">
        <v>75</v>
      </c>
      <c r="M11" s="32" t="s">
        <v>77</v>
      </c>
      <c r="N11" s="32" t="s">
        <v>79</v>
      </c>
      <c r="O11" s="34">
        <v>3</v>
      </c>
      <c r="P11" s="34">
        <v>2</v>
      </c>
      <c r="Q11" s="36" t="str">
        <f t="shared" ca="1" si="0"/>
        <v>Low</v>
      </c>
      <c r="R11" s="36">
        <f t="shared" si="2"/>
        <v>6</v>
      </c>
      <c r="S11" s="38"/>
      <c r="T11" s="38"/>
      <c r="U11" s="38"/>
      <c r="V11" s="38" t="s">
        <v>159</v>
      </c>
      <c r="W11" s="38" t="s">
        <v>1491</v>
      </c>
      <c r="X11" s="90">
        <v>3</v>
      </c>
      <c r="Y11" s="90">
        <v>2</v>
      </c>
      <c r="Z11" s="36" t="str">
        <f t="shared" ca="1" si="1"/>
        <v>Low</v>
      </c>
      <c r="AA11" s="36">
        <f t="shared" si="3"/>
        <v>6</v>
      </c>
    </row>
    <row r="12" spans="1:27" ht="57" customHeight="1" x14ac:dyDescent="0.2">
      <c r="A12" s="22"/>
      <c r="B12" s="22"/>
      <c r="C12" s="375" t="s">
        <v>1069</v>
      </c>
      <c r="D12" s="332"/>
      <c r="E12" s="350"/>
      <c r="F12" s="150" t="s">
        <v>1220</v>
      </c>
      <c r="G12" s="205" t="s">
        <v>1221</v>
      </c>
      <c r="H12" s="47" t="s">
        <v>56</v>
      </c>
      <c r="I12" s="205" t="s">
        <v>1222</v>
      </c>
      <c r="J12" s="31" t="s">
        <v>89</v>
      </c>
      <c r="K12" s="32" t="s">
        <v>1480</v>
      </c>
      <c r="L12" s="32" t="s">
        <v>92</v>
      </c>
      <c r="M12" s="32" t="s">
        <v>93</v>
      </c>
      <c r="N12" s="32" t="s">
        <v>94</v>
      </c>
      <c r="O12" s="34">
        <v>5</v>
      </c>
      <c r="P12" s="34">
        <v>2</v>
      </c>
      <c r="Q12" s="36" t="str">
        <f t="shared" ca="1" si="0"/>
        <v>Med</v>
      </c>
      <c r="R12" s="36">
        <f t="shared" si="2"/>
        <v>10</v>
      </c>
      <c r="S12" s="38"/>
      <c r="T12" s="209" t="s">
        <v>1306</v>
      </c>
      <c r="U12" s="209" t="s">
        <v>1644</v>
      </c>
      <c r="V12" s="270">
        <v>43814</v>
      </c>
      <c r="W12" s="38" t="s">
        <v>1491</v>
      </c>
      <c r="X12" s="90">
        <v>5</v>
      </c>
      <c r="Y12" s="90">
        <v>1</v>
      </c>
      <c r="Z12" s="36" t="str">
        <f t="shared" ca="1" si="1"/>
        <v>Med</v>
      </c>
      <c r="AA12" s="36">
        <f t="shared" si="3"/>
        <v>5</v>
      </c>
    </row>
    <row r="13" spans="1:27" ht="30.6" customHeight="1" x14ac:dyDescent="0.2">
      <c r="A13" s="22"/>
      <c r="B13" s="22"/>
      <c r="C13" s="22"/>
      <c r="D13" s="375" t="s">
        <v>1070</v>
      </c>
      <c r="E13" s="350"/>
      <c r="F13" s="151" t="s">
        <v>103</v>
      </c>
      <c r="G13" s="29" t="s">
        <v>104</v>
      </c>
      <c r="H13" s="47" t="s">
        <v>56</v>
      </c>
      <c r="I13" s="29" t="s">
        <v>105</v>
      </c>
      <c r="J13" s="31" t="s">
        <v>106</v>
      </c>
      <c r="K13" s="32" t="s">
        <v>107</v>
      </c>
      <c r="L13" s="32" t="s">
        <v>108</v>
      </c>
      <c r="M13" s="32" t="s">
        <v>109</v>
      </c>
      <c r="N13" s="32" t="s">
        <v>110</v>
      </c>
      <c r="O13" s="34">
        <v>2</v>
      </c>
      <c r="P13" s="34">
        <v>3</v>
      </c>
      <c r="Q13" s="36" t="str">
        <f t="shared" ca="1" si="0"/>
        <v>Low</v>
      </c>
      <c r="R13" s="36">
        <f t="shared" si="2"/>
        <v>6</v>
      </c>
      <c r="S13" s="38"/>
      <c r="T13" s="38"/>
      <c r="U13" s="38"/>
      <c r="V13" s="38" t="s">
        <v>159</v>
      </c>
      <c r="W13" s="38" t="s">
        <v>1491</v>
      </c>
      <c r="X13" s="90">
        <v>2</v>
      </c>
      <c r="Y13" s="90">
        <v>3</v>
      </c>
      <c r="Z13" s="36" t="str">
        <f t="shared" ca="1" si="1"/>
        <v>Low</v>
      </c>
      <c r="AA13" s="36">
        <f t="shared" si="3"/>
        <v>6</v>
      </c>
    </row>
    <row r="14" spans="1:27" ht="42.95" customHeight="1" x14ac:dyDescent="0.2">
      <c r="A14" s="22"/>
      <c r="B14" s="22"/>
      <c r="C14" s="22"/>
      <c r="D14" s="375" t="s">
        <v>1071</v>
      </c>
      <c r="E14" s="350"/>
      <c r="F14" s="151" t="s">
        <v>103</v>
      </c>
      <c r="G14" s="29" t="s">
        <v>104</v>
      </c>
      <c r="H14" s="47" t="s">
        <v>56</v>
      </c>
      <c r="I14" s="29" t="s">
        <v>105</v>
      </c>
      <c r="J14" s="31" t="s">
        <v>111</v>
      </c>
      <c r="K14" s="32" t="s">
        <v>112</v>
      </c>
      <c r="L14" s="32" t="s">
        <v>108</v>
      </c>
      <c r="M14" s="32" t="s">
        <v>113</v>
      </c>
      <c r="N14" s="32" t="s">
        <v>114</v>
      </c>
      <c r="O14" s="34">
        <v>3</v>
      </c>
      <c r="P14" s="34">
        <v>3</v>
      </c>
      <c r="Q14" s="36" t="str">
        <f t="shared" ca="1" si="0"/>
        <v>Med</v>
      </c>
      <c r="R14" s="36">
        <f t="shared" si="2"/>
        <v>9</v>
      </c>
      <c r="S14" s="38"/>
      <c r="T14" s="209" t="s">
        <v>1331</v>
      </c>
      <c r="U14" s="209" t="s">
        <v>1642</v>
      </c>
      <c r="V14" s="209" t="s">
        <v>1643</v>
      </c>
      <c r="W14" s="38" t="s">
        <v>1491</v>
      </c>
      <c r="X14" s="90">
        <v>3</v>
      </c>
      <c r="Y14" s="90">
        <v>3</v>
      </c>
      <c r="Z14" s="36" t="str">
        <f t="shared" ca="1" si="1"/>
        <v>Med</v>
      </c>
      <c r="AA14" s="36">
        <f t="shared" si="3"/>
        <v>9</v>
      </c>
    </row>
    <row r="15" spans="1:27" ht="59.1" customHeight="1" x14ac:dyDescent="0.2">
      <c r="A15" s="22"/>
      <c r="B15" s="22"/>
      <c r="C15" s="375" t="s">
        <v>1072</v>
      </c>
      <c r="D15" s="332"/>
      <c r="E15" s="350"/>
      <c r="F15" s="151" t="s">
        <v>115</v>
      </c>
      <c r="G15" s="29" t="s">
        <v>116</v>
      </c>
      <c r="H15" s="47" t="s">
        <v>56</v>
      </c>
      <c r="I15" s="29" t="s">
        <v>57</v>
      </c>
      <c r="J15" s="210" t="s">
        <v>1228</v>
      </c>
      <c r="K15" s="32" t="s">
        <v>117</v>
      </c>
      <c r="L15" s="32" t="s">
        <v>118</v>
      </c>
      <c r="M15" s="32" t="s">
        <v>119</v>
      </c>
      <c r="N15" s="32" t="s">
        <v>1332</v>
      </c>
      <c r="O15" s="34">
        <v>4</v>
      </c>
      <c r="P15" s="34">
        <v>3</v>
      </c>
      <c r="Q15" s="36" t="str">
        <f t="shared" ca="1" si="0"/>
        <v>Med</v>
      </c>
      <c r="R15" s="36">
        <f t="shared" si="2"/>
        <v>12</v>
      </c>
      <c r="S15" s="38"/>
      <c r="T15" s="209" t="s">
        <v>1333</v>
      </c>
      <c r="U15" s="209" t="s">
        <v>1504</v>
      </c>
      <c r="V15" s="270">
        <v>44075</v>
      </c>
      <c r="W15" s="209" t="s">
        <v>1491</v>
      </c>
      <c r="X15" s="90">
        <v>4</v>
      </c>
      <c r="Y15" s="90">
        <v>2</v>
      </c>
      <c r="Z15" s="36" t="str">
        <f t="shared" ca="1" si="1"/>
        <v>Med</v>
      </c>
      <c r="AA15" s="36">
        <f t="shared" si="3"/>
        <v>8</v>
      </c>
    </row>
    <row r="16" spans="1:27" ht="46.35" customHeight="1" x14ac:dyDescent="0.2">
      <c r="A16" s="22"/>
      <c r="B16" s="22"/>
      <c r="C16" s="375" t="s">
        <v>1073</v>
      </c>
      <c r="D16" s="332"/>
      <c r="E16" s="350"/>
      <c r="F16" s="151" t="s">
        <v>115</v>
      </c>
      <c r="G16" s="29" t="s">
        <v>55</v>
      </c>
      <c r="H16" s="47" t="s">
        <v>56</v>
      </c>
      <c r="I16" s="29" t="s">
        <v>57</v>
      </c>
      <c r="J16" s="31" t="s">
        <v>73</v>
      </c>
      <c r="K16" s="32" t="s">
        <v>74</v>
      </c>
      <c r="L16" s="32" t="s">
        <v>75</v>
      </c>
      <c r="M16" s="32" t="s">
        <v>77</v>
      </c>
      <c r="N16" s="32" t="s">
        <v>121</v>
      </c>
      <c r="O16" s="34">
        <v>3</v>
      </c>
      <c r="P16" s="34">
        <v>2</v>
      </c>
      <c r="Q16" s="36" t="str">
        <f t="shared" ca="1" si="0"/>
        <v>Low</v>
      </c>
      <c r="R16" s="36">
        <f t="shared" si="2"/>
        <v>6</v>
      </c>
      <c r="S16" s="38"/>
      <c r="T16" s="38"/>
      <c r="U16" s="38"/>
      <c r="V16" s="38" t="s">
        <v>159</v>
      </c>
      <c r="W16" s="38" t="s">
        <v>1491</v>
      </c>
      <c r="X16" s="90">
        <v>3</v>
      </c>
      <c r="Y16" s="90">
        <v>2</v>
      </c>
      <c r="Z16" s="36" t="str">
        <f t="shared" ca="1" si="1"/>
        <v>Low</v>
      </c>
      <c r="AA16" s="36">
        <f t="shared" si="3"/>
        <v>6</v>
      </c>
    </row>
    <row r="17" spans="1:27" ht="62.45" customHeight="1" x14ac:dyDescent="0.2">
      <c r="A17" s="22"/>
      <c r="B17" s="22"/>
      <c r="C17" s="375" t="s">
        <v>1074</v>
      </c>
      <c r="D17" s="332"/>
      <c r="E17" s="350"/>
      <c r="F17" s="151" t="s">
        <v>127</v>
      </c>
      <c r="G17" s="29" t="s">
        <v>128</v>
      </c>
      <c r="H17" s="47" t="s">
        <v>123</v>
      </c>
      <c r="I17" s="29" t="s">
        <v>125</v>
      </c>
      <c r="J17" s="31" t="s">
        <v>129</v>
      </c>
      <c r="K17" s="32" t="s">
        <v>130</v>
      </c>
      <c r="L17" s="32" t="s">
        <v>131</v>
      </c>
      <c r="M17" s="32" t="s">
        <v>132</v>
      </c>
      <c r="N17" s="32" t="s">
        <v>133</v>
      </c>
      <c r="O17" s="34">
        <v>4</v>
      </c>
      <c r="P17" s="34">
        <v>2</v>
      </c>
      <c r="Q17" s="36" t="str">
        <f t="shared" ca="1" si="0"/>
        <v>Med</v>
      </c>
      <c r="R17" s="36">
        <f t="shared" si="2"/>
        <v>8</v>
      </c>
      <c r="S17" s="38"/>
      <c r="T17" s="209" t="s">
        <v>1334</v>
      </c>
      <c r="U17" s="306" t="s">
        <v>1641</v>
      </c>
      <c r="V17" s="38" t="s">
        <v>1575</v>
      </c>
      <c r="W17" s="269" t="s">
        <v>1491</v>
      </c>
      <c r="X17" s="90">
        <v>4</v>
      </c>
      <c r="Y17" s="90">
        <v>1</v>
      </c>
      <c r="Z17" s="36" t="str">
        <f t="shared" ca="1" si="1"/>
        <v>Low</v>
      </c>
      <c r="AA17" s="36">
        <f t="shared" si="3"/>
        <v>4</v>
      </c>
    </row>
    <row r="18" spans="1:27" ht="62.45" customHeight="1" x14ac:dyDescent="0.2">
      <c r="A18" s="22"/>
      <c r="B18" s="22"/>
      <c r="C18" s="375" t="s">
        <v>1075</v>
      </c>
      <c r="D18" s="332"/>
      <c r="E18" s="350"/>
      <c r="F18" s="152" t="s">
        <v>134</v>
      </c>
      <c r="G18" s="29" t="s">
        <v>122</v>
      </c>
      <c r="H18" s="47" t="s">
        <v>123</v>
      </c>
      <c r="I18" s="29" t="s">
        <v>125</v>
      </c>
      <c r="J18" s="31" t="s">
        <v>135</v>
      </c>
      <c r="K18" s="32" t="s">
        <v>136</v>
      </c>
      <c r="L18" s="32" t="s">
        <v>137</v>
      </c>
      <c r="M18" s="32" t="s">
        <v>138</v>
      </c>
      <c r="N18" s="48"/>
      <c r="O18" s="34">
        <v>4</v>
      </c>
      <c r="P18" s="219">
        <v>3</v>
      </c>
      <c r="Q18" s="36" t="str">
        <f t="shared" ca="1" si="0"/>
        <v>Med</v>
      </c>
      <c r="R18" s="36">
        <f t="shared" si="2"/>
        <v>12</v>
      </c>
      <c r="S18" s="32" t="s">
        <v>1304</v>
      </c>
      <c r="T18" s="223" t="s">
        <v>1303</v>
      </c>
      <c r="U18" s="269" t="s">
        <v>1305</v>
      </c>
      <c r="V18" s="269" t="s">
        <v>1490</v>
      </c>
      <c r="W18" s="269" t="s">
        <v>1491</v>
      </c>
      <c r="X18" s="268">
        <v>4</v>
      </c>
      <c r="Y18" s="219">
        <v>2</v>
      </c>
      <c r="Z18" s="36" t="str">
        <f t="shared" ca="1" si="1"/>
        <v>Med</v>
      </c>
      <c r="AA18" s="36">
        <f t="shared" si="3"/>
        <v>8</v>
      </c>
    </row>
    <row r="19" spans="1:27" s="141" customFormat="1" ht="62.45" customHeight="1" x14ac:dyDescent="0.2">
      <c r="A19" s="78"/>
      <c r="B19" s="78"/>
      <c r="C19" s="395" t="s">
        <v>1076</v>
      </c>
      <c r="D19" s="396"/>
      <c r="E19" s="397"/>
      <c r="F19" s="151" t="s">
        <v>186</v>
      </c>
      <c r="G19" s="206" t="s">
        <v>1572</v>
      </c>
      <c r="H19" s="47" t="s">
        <v>123</v>
      </c>
      <c r="I19" s="79" t="s">
        <v>173</v>
      </c>
      <c r="J19" s="31" t="s">
        <v>135</v>
      </c>
      <c r="K19" s="38" t="s">
        <v>174</v>
      </c>
      <c r="L19" s="38" t="s">
        <v>175</v>
      </c>
      <c r="M19" s="38" t="s">
        <v>182</v>
      </c>
      <c r="N19" s="209" t="s">
        <v>1302</v>
      </c>
      <c r="O19" s="90">
        <v>4</v>
      </c>
      <c r="P19" s="145">
        <v>3</v>
      </c>
      <c r="Q19" s="36" t="str">
        <f t="shared" ca="1" si="0"/>
        <v>Med</v>
      </c>
      <c r="R19" s="36">
        <f t="shared" si="2"/>
        <v>12</v>
      </c>
      <c r="S19" s="38"/>
      <c r="T19" s="209" t="s">
        <v>1573</v>
      </c>
      <c r="U19" s="38" t="s">
        <v>1574</v>
      </c>
      <c r="V19" s="38" t="s">
        <v>1575</v>
      </c>
      <c r="W19" s="38" t="s">
        <v>1491</v>
      </c>
      <c r="X19" s="90">
        <v>4</v>
      </c>
      <c r="Y19" s="219">
        <v>2</v>
      </c>
      <c r="Z19" s="36" t="str">
        <f t="shared" ca="1" si="1"/>
        <v>Med</v>
      </c>
      <c r="AA19" s="36">
        <f t="shared" si="3"/>
        <v>8</v>
      </c>
    </row>
    <row r="20" spans="1:27" x14ac:dyDescent="0.2">
      <c r="A20" s="22"/>
      <c r="B20" s="376" t="s">
        <v>1077</v>
      </c>
      <c r="C20" s="332"/>
      <c r="D20" s="332"/>
      <c r="E20" s="350"/>
      <c r="F20" s="303" t="s">
        <v>1689</v>
      </c>
      <c r="G20" s="24"/>
      <c r="H20" s="27"/>
      <c r="I20" s="26"/>
      <c r="J20" s="26"/>
      <c r="K20" s="26"/>
      <c r="L20" s="26"/>
      <c r="M20" s="26"/>
      <c r="N20" s="26"/>
      <c r="O20" s="26"/>
      <c r="P20" s="26"/>
      <c r="Q20" s="26" t="str">
        <f t="shared" ca="1" si="0"/>
        <v/>
      </c>
      <c r="R20" s="36"/>
      <c r="S20" s="26"/>
      <c r="T20" s="26"/>
      <c r="U20" s="235"/>
      <c r="V20" s="235"/>
      <c r="W20" s="275" t="s">
        <v>1515</v>
      </c>
      <c r="X20" s="88"/>
      <c r="Y20" s="88"/>
      <c r="Z20" s="88" t="str">
        <f t="shared" ref="Z20:Z31" ca="1" si="4">IF(AND(ISNUMBER(X20),ISNUMBER(Y20)),OFFSET(RiskMatrixRef,-Y20+1,X20-1),"")</f>
        <v/>
      </c>
      <c r="AA20" s="36"/>
    </row>
    <row r="21" spans="1:27" ht="45" customHeight="1" x14ac:dyDescent="0.2">
      <c r="A21" s="22"/>
      <c r="B21" s="22"/>
      <c r="C21" s="375" t="s">
        <v>1078</v>
      </c>
      <c r="D21" s="332"/>
      <c r="E21" s="350"/>
      <c r="F21" s="150" t="s">
        <v>1690</v>
      </c>
      <c r="G21" s="28" t="s">
        <v>139</v>
      </c>
      <c r="H21" s="30" t="s">
        <v>140</v>
      </c>
      <c r="I21" s="28" t="s">
        <v>141</v>
      </c>
      <c r="J21" s="31" t="s">
        <v>142</v>
      </c>
      <c r="K21" s="32" t="s">
        <v>143</v>
      </c>
      <c r="L21" s="32" t="s">
        <v>144</v>
      </c>
      <c r="M21" s="32" t="s">
        <v>145</v>
      </c>
      <c r="N21" s="209" t="s">
        <v>1308</v>
      </c>
      <c r="O21" s="145">
        <v>3</v>
      </c>
      <c r="P21" s="145">
        <v>3</v>
      </c>
      <c r="Q21" s="36" t="str">
        <f t="shared" ca="1" si="0"/>
        <v>Med</v>
      </c>
      <c r="R21" s="36">
        <f t="shared" si="2"/>
        <v>9</v>
      </c>
      <c r="S21" s="38"/>
      <c r="T21" s="209" t="s">
        <v>1337</v>
      </c>
      <c r="U21" s="284" t="s">
        <v>1552</v>
      </c>
      <c r="V21" s="284" t="s">
        <v>1526</v>
      </c>
      <c r="W21" s="284" t="s">
        <v>1491</v>
      </c>
      <c r="X21" s="219">
        <v>3</v>
      </c>
      <c r="Y21" s="219">
        <v>2</v>
      </c>
      <c r="Z21" s="36" t="str">
        <f t="shared" ca="1" si="4"/>
        <v>Low</v>
      </c>
      <c r="AA21" s="36">
        <f t="shared" si="3"/>
        <v>6</v>
      </c>
    </row>
    <row r="22" spans="1:27" ht="59.45" customHeight="1" x14ac:dyDescent="0.2">
      <c r="A22" s="22"/>
      <c r="B22" s="22"/>
      <c r="C22" s="375" t="s">
        <v>1079</v>
      </c>
      <c r="D22" s="332"/>
      <c r="E22" s="350"/>
      <c r="F22" s="151" t="s">
        <v>146</v>
      </c>
      <c r="G22" s="28" t="s">
        <v>147</v>
      </c>
      <c r="H22" s="30" t="s">
        <v>148</v>
      </c>
      <c r="I22" s="28" t="s">
        <v>149</v>
      </c>
      <c r="J22" s="31" t="s">
        <v>150</v>
      </c>
      <c r="K22" s="32" t="s">
        <v>151</v>
      </c>
      <c r="L22" s="32" t="s">
        <v>152</v>
      </c>
      <c r="M22" s="32" t="s">
        <v>153</v>
      </c>
      <c r="N22" s="209" t="s">
        <v>1311</v>
      </c>
      <c r="O22" s="145">
        <v>4</v>
      </c>
      <c r="P22" s="145">
        <v>3</v>
      </c>
      <c r="Q22" s="36" t="str">
        <f t="shared" ca="1" si="0"/>
        <v>Med</v>
      </c>
      <c r="R22" s="36">
        <f t="shared" si="2"/>
        <v>12</v>
      </c>
      <c r="S22" s="38"/>
      <c r="T22" s="209" t="s">
        <v>1338</v>
      </c>
      <c r="U22" s="209" t="s">
        <v>1527</v>
      </c>
      <c r="V22" s="209" t="s">
        <v>1528</v>
      </c>
      <c r="W22" s="209" t="s">
        <v>1491</v>
      </c>
      <c r="X22" s="219">
        <v>3</v>
      </c>
      <c r="Y22" s="219">
        <v>2</v>
      </c>
      <c r="Z22" s="36" t="str">
        <f t="shared" ca="1" si="4"/>
        <v>Low</v>
      </c>
      <c r="AA22" s="36">
        <f t="shared" si="3"/>
        <v>6</v>
      </c>
    </row>
    <row r="23" spans="1:27" ht="53.1" customHeight="1" x14ac:dyDescent="0.2">
      <c r="A23" s="49"/>
      <c r="B23" s="49"/>
      <c r="C23" s="375" t="s">
        <v>1080</v>
      </c>
      <c r="D23" s="332"/>
      <c r="E23" s="350"/>
      <c r="F23" s="153" t="s">
        <v>146</v>
      </c>
      <c r="G23" s="159" t="s">
        <v>147</v>
      </c>
      <c r="H23" s="51" t="s">
        <v>148</v>
      </c>
      <c r="I23" s="50" t="s">
        <v>149</v>
      </c>
      <c r="J23" s="52" t="s">
        <v>156</v>
      </c>
      <c r="K23" s="32" t="s">
        <v>157</v>
      </c>
      <c r="L23" s="32" t="s">
        <v>152</v>
      </c>
      <c r="M23" s="52" t="s">
        <v>158</v>
      </c>
      <c r="N23" s="209" t="s">
        <v>1309</v>
      </c>
      <c r="O23" s="145">
        <v>3</v>
      </c>
      <c r="P23" s="145">
        <v>3</v>
      </c>
      <c r="Q23" s="36" t="str">
        <f t="shared" ca="1" si="0"/>
        <v>Med</v>
      </c>
      <c r="R23" s="36">
        <f t="shared" si="2"/>
        <v>9</v>
      </c>
      <c r="S23" s="53"/>
      <c r="T23" s="209" t="s">
        <v>1339</v>
      </c>
      <c r="U23" s="279" t="s">
        <v>1529</v>
      </c>
      <c r="V23" s="279" t="s">
        <v>1528</v>
      </c>
      <c r="W23" s="279" t="s">
        <v>1491</v>
      </c>
      <c r="X23" s="219">
        <v>3</v>
      </c>
      <c r="Y23" s="219">
        <v>3</v>
      </c>
      <c r="Z23" s="36" t="str">
        <f t="shared" ca="1" si="4"/>
        <v>Med</v>
      </c>
      <c r="AA23" s="36">
        <f t="shared" si="3"/>
        <v>9</v>
      </c>
    </row>
    <row r="24" spans="1:27" ht="55.5" customHeight="1" x14ac:dyDescent="0.2">
      <c r="A24" s="22"/>
      <c r="B24" s="22"/>
      <c r="C24" s="375" t="s">
        <v>1081</v>
      </c>
      <c r="D24" s="332"/>
      <c r="E24" s="350"/>
      <c r="F24" s="153" t="s">
        <v>146</v>
      </c>
      <c r="G24" s="159" t="s">
        <v>147</v>
      </c>
      <c r="H24" s="54" t="s">
        <v>148</v>
      </c>
      <c r="I24" s="52" t="s">
        <v>149</v>
      </c>
      <c r="J24" s="52" t="s">
        <v>166</v>
      </c>
      <c r="K24" s="32" t="s">
        <v>157</v>
      </c>
      <c r="L24" s="32" t="s">
        <v>152</v>
      </c>
      <c r="M24" s="52" t="s">
        <v>158</v>
      </c>
      <c r="N24" s="209" t="s">
        <v>1311</v>
      </c>
      <c r="O24" s="34">
        <v>3</v>
      </c>
      <c r="P24" s="145">
        <v>3</v>
      </c>
      <c r="Q24" s="36" t="str">
        <f t="shared" ca="1" si="0"/>
        <v>Med</v>
      </c>
      <c r="R24" s="36">
        <f t="shared" si="2"/>
        <v>9</v>
      </c>
      <c r="S24" s="55"/>
      <c r="T24" s="209" t="s">
        <v>1339</v>
      </c>
      <c r="U24" s="279" t="s">
        <v>1529</v>
      </c>
      <c r="V24" s="279" t="s">
        <v>1528</v>
      </c>
      <c r="W24" s="279" t="s">
        <v>1491</v>
      </c>
      <c r="X24" s="219">
        <v>3</v>
      </c>
      <c r="Y24" s="219">
        <v>3</v>
      </c>
      <c r="Z24" s="36" t="str">
        <f t="shared" ca="1" si="4"/>
        <v>Med</v>
      </c>
      <c r="AA24" s="36">
        <f t="shared" si="3"/>
        <v>9</v>
      </c>
    </row>
    <row r="25" spans="1:27" ht="38.25" x14ac:dyDescent="0.2">
      <c r="A25" s="22"/>
      <c r="B25" s="22"/>
      <c r="C25" s="375" t="s">
        <v>1082</v>
      </c>
      <c r="D25" s="332"/>
      <c r="E25" s="350"/>
      <c r="F25" s="151" t="s">
        <v>168</v>
      </c>
      <c r="G25" s="206" t="s">
        <v>1307</v>
      </c>
      <c r="H25" s="30" t="s">
        <v>148</v>
      </c>
      <c r="I25" s="28" t="s">
        <v>149</v>
      </c>
      <c r="J25" s="31" t="s">
        <v>169</v>
      </c>
      <c r="K25" s="32" t="s">
        <v>170</v>
      </c>
      <c r="L25" s="32" t="s">
        <v>152</v>
      </c>
      <c r="M25" s="32" t="s">
        <v>171</v>
      </c>
      <c r="N25" s="209" t="s">
        <v>1310</v>
      </c>
      <c r="O25" s="34">
        <v>3</v>
      </c>
      <c r="P25" s="145">
        <v>3</v>
      </c>
      <c r="Q25" s="36" t="str">
        <f t="shared" ca="1" si="0"/>
        <v>Med</v>
      </c>
      <c r="R25" s="36">
        <f t="shared" si="2"/>
        <v>9</v>
      </c>
      <c r="S25" s="38"/>
      <c r="T25" s="209" t="s">
        <v>1340</v>
      </c>
      <c r="U25" s="209" t="s">
        <v>1530</v>
      </c>
      <c r="V25" s="209" t="s">
        <v>1526</v>
      </c>
      <c r="W25" s="209" t="s">
        <v>1491</v>
      </c>
      <c r="X25" s="219">
        <v>3</v>
      </c>
      <c r="Y25" s="219">
        <v>2</v>
      </c>
      <c r="Z25" s="36" t="str">
        <f t="shared" ca="1" si="4"/>
        <v>Low</v>
      </c>
      <c r="AA25" s="36">
        <f t="shared" si="3"/>
        <v>6</v>
      </c>
    </row>
    <row r="26" spans="1:27" x14ac:dyDescent="0.2">
      <c r="A26" s="22"/>
      <c r="B26" s="376" t="s">
        <v>1083</v>
      </c>
      <c r="C26" s="332"/>
      <c r="D26" s="332"/>
      <c r="E26" s="350"/>
      <c r="F26" s="149" t="s">
        <v>193</v>
      </c>
      <c r="G26" s="24"/>
      <c r="H26" s="56"/>
      <c r="I26" s="26"/>
      <c r="J26" s="26"/>
      <c r="K26" s="26"/>
      <c r="L26" s="26"/>
      <c r="M26" s="26"/>
      <c r="N26" s="26"/>
      <c r="O26" s="26"/>
      <c r="P26" s="26"/>
      <c r="Q26" s="26" t="str">
        <f t="shared" ca="1" si="0"/>
        <v/>
      </c>
      <c r="R26" s="88"/>
      <c r="S26" s="26"/>
      <c r="T26" s="26"/>
      <c r="U26" s="26"/>
      <c r="V26" s="88"/>
      <c r="W26" s="274" t="s">
        <v>1515</v>
      </c>
      <c r="X26" s="88"/>
      <c r="Y26" s="88"/>
      <c r="Z26" s="88" t="str">
        <f t="shared" ca="1" si="4"/>
        <v/>
      </c>
      <c r="AA26" s="88"/>
    </row>
    <row r="27" spans="1:27" ht="77.099999999999994" customHeight="1" x14ac:dyDescent="0.2">
      <c r="A27" s="22"/>
      <c r="B27" s="22"/>
      <c r="C27" s="375" t="s">
        <v>1084</v>
      </c>
      <c r="D27" s="332"/>
      <c r="E27" s="350"/>
      <c r="F27" s="151" t="s">
        <v>197</v>
      </c>
      <c r="G27" s="206" t="s">
        <v>1223</v>
      </c>
      <c r="H27" s="47" t="s">
        <v>56</v>
      </c>
      <c r="I27" s="207" t="s">
        <v>1224</v>
      </c>
      <c r="J27" s="31" t="s">
        <v>198</v>
      </c>
      <c r="K27" s="32" t="s">
        <v>1225</v>
      </c>
      <c r="L27" s="209" t="s">
        <v>1227</v>
      </c>
      <c r="M27" s="208" t="s">
        <v>1226</v>
      </c>
      <c r="N27" s="57" t="s">
        <v>199</v>
      </c>
      <c r="O27" s="147">
        <v>4</v>
      </c>
      <c r="P27" s="145">
        <v>3</v>
      </c>
      <c r="Q27" s="36" t="str">
        <f t="shared" ca="1" si="0"/>
        <v>Med</v>
      </c>
      <c r="R27" s="36">
        <f t="shared" si="2"/>
        <v>12</v>
      </c>
      <c r="S27" s="38"/>
      <c r="T27" s="232" t="s">
        <v>1341</v>
      </c>
      <c r="U27" s="209" t="s">
        <v>1342</v>
      </c>
      <c r="V27" s="209" t="s">
        <v>1505</v>
      </c>
      <c r="W27" s="209" t="s">
        <v>1491</v>
      </c>
      <c r="X27" s="224">
        <v>4</v>
      </c>
      <c r="Y27" s="219">
        <v>2</v>
      </c>
      <c r="Z27" s="36" t="str">
        <f t="shared" ca="1" si="4"/>
        <v>Med</v>
      </c>
      <c r="AA27" s="36">
        <f t="shared" si="3"/>
        <v>8</v>
      </c>
    </row>
    <row r="28" spans="1:27" ht="61.35" customHeight="1" x14ac:dyDescent="0.2">
      <c r="A28" s="22"/>
      <c r="B28" s="22"/>
      <c r="C28" s="375" t="s">
        <v>1085</v>
      </c>
      <c r="D28" s="332"/>
      <c r="E28" s="350"/>
      <c r="F28" s="151" t="s">
        <v>204</v>
      </c>
      <c r="G28" s="206" t="s">
        <v>1223</v>
      </c>
      <c r="H28" s="47" t="s">
        <v>123</v>
      </c>
      <c r="I28" s="207" t="s">
        <v>1224</v>
      </c>
      <c r="J28" s="31" t="s">
        <v>205</v>
      </c>
      <c r="K28" s="32" t="s">
        <v>206</v>
      </c>
      <c r="L28" s="32" t="s">
        <v>207</v>
      </c>
      <c r="M28" s="32" t="s">
        <v>208</v>
      </c>
      <c r="N28" s="32"/>
      <c r="O28" s="34">
        <v>3</v>
      </c>
      <c r="P28" s="219">
        <v>3</v>
      </c>
      <c r="Q28" s="36" t="str">
        <f t="shared" ca="1" si="0"/>
        <v>Med</v>
      </c>
      <c r="R28" s="36">
        <f t="shared" si="2"/>
        <v>9</v>
      </c>
      <c r="S28" s="38"/>
      <c r="T28" s="209" t="s">
        <v>1468</v>
      </c>
      <c r="U28" s="209" t="s">
        <v>1531</v>
      </c>
      <c r="V28" s="209" t="s">
        <v>1528</v>
      </c>
      <c r="W28" s="209" t="s">
        <v>1491</v>
      </c>
      <c r="X28" s="219">
        <v>2</v>
      </c>
      <c r="Y28" s="219">
        <v>2</v>
      </c>
      <c r="Z28" s="36" t="str">
        <f t="shared" ca="1" si="4"/>
        <v>Low</v>
      </c>
      <c r="AA28" s="36">
        <f t="shared" si="3"/>
        <v>4</v>
      </c>
    </row>
    <row r="29" spans="1:27" ht="74.45" customHeight="1" x14ac:dyDescent="0.2">
      <c r="A29" s="22"/>
      <c r="B29" s="22"/>
      <c r="C29" s="375" t="s">
        <v>1086</v>
      </c>
      <c r="D29" s="332"/>
      <c r="E29" s="350"/>
      <c r="F29" s="151" t="s">
        <v>204</v>
      </c>
      <c r="G29" s="206" t="s">
        <v>1223</v>
      </c>
      <c r="H29" s="47" t="s">
        <v>123</v>
      </c>
      <c r="I29" s="207" t="s">
        <v>1224</v>
      </c>
      <c r="J29" s="31" t="s">
        <v>215</v>
      </c>
      <c r="K29" s="32" t="s">
        <v>216</v>
      </c>
      <c r="L29" s="32" t="s">
        <v>217</v>
      </c>
      <c r="M29" s="32" t="s">
        <v>218</v>
      </c>
      <c r="N29" s="32" t="s">
        <v>219</v>
      </c>
      <c r="O29" s="34">
        <v>3</v>
      </c>
      <c r="P29" s="145">
        <v>3</v>
      </c>
      <c r="Q29" s="36" t="str">
        <f t="shared" ca="1" si="0"/>
        <v>Med</v>
      </c>
      <c r="R29" s="36">
        <f t="shared" si="2"/>
        <v>9</v>
      </c>
      <c r="S29" s="38"/>
      <c r="T29" s="232" t="s">
        <v>1343</v>
      </c>
      <c r="U29" s="209" t="s">
        <v>1532</v>
      </c>
      <c r="V29" s="209" t="s">
        <v>1526</v>
      </c>
      <c r="W29" s="209" t="s">
        <v>1491</v>
      </c>
      <c r="X29" s="219">
        <v>3</v>
      </c>
      <c r="Y29" s="219">
        <v>2</v>
      </c>
      <c r="Z29" s="36" t="str">
        <f t="shared" ca="1" si="4"/>
        <v>Low</v>
      </c>
      <c r="AA29" s="36">
        <f t="shared" si="3"/>
        <v>6</v>
      </c>
    </row>
    <row r="30" spans="1:27" x14ac:dyDescent="0.2">
      <c r="A30" s="22"/>
      <c r="B30" s="376" t="s">
        <v>1087</v>
      </c>
      <c r="C30" s="332"/>
      <c r="D30" s="332"/>
      <c r="E30" s="350"/>
      <c r="F30" s="144" t="s">
        <v>1691</v>
      </c>
      <c r="G30" s="26"/>
      <c r="H30" s="27"/>
      <c r="I30" s="26"/>
      <c r="J30" s="59"/>
      <c r="K30" s="26"/>
      <c r="L30" s="26"/>
      <c r="M30" s="26"/>
      <c r="N30" s="26"/>
      <c r="O30" s="26"/>
      <c r="P30" s="26"/>
      <c r="Q30" s="26" t="str">
        <f t="shared" ca="1" si="0"/>
        <v/>
      </c>
      <c r="R30" s="234"/>
      <c r="S30" s="234"/>
      <c r="T30" s="235"/>
      <c r="U30" s="26"/>
      <c r="V30" s="88"/>
      <c r="W30" s="274" t="s">
        <v>1515</v>
      </c>
      <c r="X30" s="88"/>
      <c r="Y30" s="88"/>
      <c r="Z30" s="88" t="str">
        <f t="shared" ca="1" si="4"/>
        <v/>
      </c>
      <c r="AA30" s="234"/>
    </row>
    <row r="31" spans="1:27" ht="42" customHeight="1" x14ac:dyDescent="0.2">
      <c r="A31" s="22"/>
      <c r="B31" s="22"/>
      <c r="C31" s="375" t="s">
        <v>1088</v>
      </c>
      <c r="D31" s="332"/>
      <c r="E31" s="350"/>
      <c r="F31" s="151" t="s">
        <v>227</v>
      </c>
      <c r="G31" s="29" t="s">
        <v>228</v>
      </c>
      <c r="H31" s="47" t="s">
        <v>56</v>
      </c>
      <c r="I31" s="29" t="s">
        <v>230</v>
      </c>
      <c r="J31" s="31" t="s">
        <v>231</v>
      </c>
      <c r="K31" s="32" t="s">
        <v>232</v>
      </c>
      <c r="L31" s="32" t="s">
        <v>131</v>
      </c>
      <c r="M31" s="32" t="s">
        <v>233</v>
      </c>
      <c r="N31" s="58" t="s">
        <v>1576</v>
      </c>
      <c r="O31" s="34">
        <v>4</v>
      </c>
      <c r="P31" s="34">
        <v>1</v>
      </c>
      <c r="Q31" s="36" t="str">
        <f t="shared" ca="1" si="0"/>
        <v>Low</v>
      </c>
      <c r="R31" s="36">
        <f t="shared" si="2"/>
        <v>4</v>
      </c>
      <c r="S31" s="38"/>
      <c r="T31" s="209" t="s">
        <v>1573</v>
      </c>
      <c r="U31" s="209" t="s">
        <v>1574</v>
      </c>
      <c r="V31" s="209" t="s">
        <v>1575</v>
      </c>
      <c r="W31" s="209" t="s">
        <v>1491</v>
      </c>
      <c r="X31" s="90">
        <v>4</v>
      </c>
      <c r="Y31" s="90">
        <v>1</v>
      </c>
      <c r="Z31" s="36" t="str">
        <f t="shared" ca="1" si="4"/>
        <v>Low</v>
      </c>
      <c r="AA31" s="36">
        <f t="shared" si="3"/>
        <v>4</v>
      </c>
    </row>
    <row r="32" spans="1:27" x14ac:dyDescent="0.2">
      <c r="A32" s="377" t="s">
        <v>1057</v>
      </c>
      <c r="B32" s="332"/>
      <c r="C32" s="332"/>
      <c r="D32" s="332"/>
      <c r="E32" s="350"/>
      <c r="F32" s="154" t="s">
        <v>247</v>
      </c>
      <c r="G32" s="17"/>
      <c r="H32" s="18"/>
      <c r="I32" s="17"/>
      <c r="J32" s="19"/>
      <c r="K32" s="19"/>
      <c r="L32" s="19"/>
      <c r="M32" s="19"/>
      <c r="N32" s="19"/>
      <c r="O32" s="19"/>
      <c r="P32" s="19"/>
      <c r="Q32" s="19"/>
      <c r="R32" s="19"/>
      <c r="S32" s="19"/>
      <c r="T32" s="19"/>
      <c r="U32" s="19"/>
      <c r="V32" s="19"/>
      <c r="W32" s="273" t="s">
        <v>1515</v>
      </c>
      <c r="X32" s="19"/>
      <c r="Y32" s="19"/>
      <c r="Z32" s="19"/>
      <c r="AA32" s="19"/>
    </row>
    <row r="33" spans="1:27" x14ac:dyDescent="0.2">
      <c r="A33" s="22"/>
      <c r="B33" s="376" t="s">
        <v>1089</v>
      </c>
      <c r="C33" s="332"/>
      <c r="D33" s="332"/>
      <c r="E33" s="350"/>
      <c r="F33" s="149" t="s">
        <v>249</v>
      </c>
      <c r="G33" s="24"/>
      <c r="H33" s="27"/>
      <c r="I33" s="26"/>
      <c r="J33" s="26"/>
      <c r="K33" s="26"/>
      <c r="L33" s="26"/>
      <c r="M33" s="26"/>
      <c r="N33" s="26"/>
      <c r="O33" s="26"/>
      <c r="P33" s="26"/>
      <c r="Q33" s="26" t="str">
        <f t="shared" ref="Q33:R80" ca="1" si="5">IF(AND(ISNUMBER(O33),ISNUMBER(P33)),OFFSET(RiskMatrixRef,-P33+1,O33-1),"")</f>
        <v/>
      </c>
      <c r="R33" s="88"/>
      <c r="S33" s="26"/>
      <c r="T33" s="26"/>
      <c r="U33" s="26"/>
      <c r="V33" s="88"/>
      <c r="W33" s="274" t="s">
        <v>1515</v>
      </c>
      <c r="X33" s="88"/>
      <c r="Y33" s="88"/>
      <c r="Z33" s="88" t="str">
        <f t="shared" ref="Z33:Z40" ca="1" si="6">IF(AND(ISNUMBER(X33),ISNUMBER(Y33)),OFFSET(RiskMatrixRef,-Y33+1,X33-1),"")</f>
        <v/>
      </c>
      <c r="AA33" s="88"/>
    </row>
    <row r="34" spans="1:27" ht="48" customHeight="1" x14ac:dyDescent="0.2">
      <c r="A34" s="22"/>
      <c r="B34" s="22"/>
      <c r="C34" s="375" t="s">
        <v>1090</v>
      </c>
      <c r="D34" s="332"/>
      <c r="E34" s="350"/>
      <c r="F34" s="155" t="s">
        <v>1047</v>
      </c>
      <c r="G34" s="28" t="s">
        <v>251</v>
      </c>
      <c r="H34" s="47" t="s">
        <v>56</v>
      </c>
      <c r="I34" s="28" t="s">
        <v>252</v>
      </c>
      <c r="J34" s="60" t="s">
        <v>253</v>
      </c>
      <c r="K34" s="61" t="s">
        <v>260</v>
      </c>
      <c r="L34" s="32" t="s">
        <v>261</v>
      </c>
      <c r="M34" s="146" t="s">
        <v>262</v>
      </c>
      <c r="N34" s="32" t="s">
        <v>1312</v>
      </c>
      <c r="O34" s="145">
        <v>3</v>
      </c>
      <c r="P34" s="145">
        <v>4</v>
      </c>
      <c r="Q34" s="36" t="str">
        <f t="shared" ca="1" si="5"/>
        <v>Med</v>
      </c>
      <c r="R34" s="36">
        <f t="shared" si="2"/>
        <v>12</v>
      </c>
      <c r="S34" s="38"/>
      <c r="T34" s="232" t="s">
        <v>1344</v>
      </c>
      <c r="U34" s="209" t="s">
        <v>1507</v>
      </c>
      <c r="V34" s="209" t="s">
        <v>1505</v>
      </c>
      <c r="W34" s="209" t="s">
        <v>1491</v>
      </c>
      <c r="X34" s="145">
        <v>3</v>
      </c>
      <c r="Y34" s="219">
        <v>3</v>
      </c>
      <c r="Z34" s="36" t="str">
        <f t="shared" ca="1" si="6"/>
        <v>Med</v>
      </c>
      <c r="AA34" s="36">
        <f t="shared" si="3"/>
        <v>9</v>
      </c>
    </row>
    <row r="35" spans="1:27" x14ac:dyDescent="0.2">
      <c r="A35" s="22"/>
      <c r="B35" s="376" t="s">
        <v>1091</v>
      </c>
      <c r="C35" s="332"/>
      <c r="D35" s="332"/>
      <c r="E35" s="350"/>
      <c r="F35" s="149" t="s">
        <v>280</v>
      </c>
      <c r="G35" s="26"/>
      <c r="H35" s="27"/>
      <c r="I35" s="26"/>
      <c r="J35" s="26"/>
      <c r="K35" s="26"/>
      <c r="L35" s="26"/>
      <c r="M35" s="26"/>
      <c r="N35" s="26"/>
      <c r="O35" s="26"/>
      <c r="P35" s="26"/>
      <c r="Q35" s="26" t="str">
        <f t="shared" ca="1" si="5"/>
        <v/>
      </c>
      <c r="R35" s="234"/>
      <c r="S35" s="234"/>
      <c r="T35" s="235"/>
      <c r="U35" s="26"/>
      <c r="V35" s="88"/>
      <c r="W35" s="274" t="s">
        <v>1515</v>
      </c>
      <c r="X35" s="88"/>
      <c r="Y35" s="88"/>
      <c r="Z35" s="88" t="str">
        <f t="shared" ca="1" si="6"/>
        <v/>
      </c>
      <c r="AA35" s="234"/>
    </row>
    <row r="36" spans="1:27" ht="87.6" customHeight="1" x14ac:dyDescent="0.2">
      <c r="A36" s="22"/>
      <c r="B36" s="22"/>
      <c r="C36" s="378" t="s">
        <v>1092</v>
      </c>
      <c r="D36" s="332"/>
      <c r="E36" s="350"/>
      <c r="F36" s="150" t="s">
        <v>1049</v>
      </c>
      <c r="G36" s="79" t="s">
        <v>286</v>
      </c>
      <c r="H36" s="47" t="s">
        <v>56</v>
      </c>
      <c r="I36" s="316" t="s">
        <v>1692</v>
      </c>
      <c r="J36" s="65" t="s">
        <v>1319</v>
      </c>
      <c r="K36" s="65" t="s">
        <v>298</v>
      </c>
      <c r="L36" s="38" t="s">
        <v>131</v>
      </c>
      <c r="M36" s="65" t="s">
        <v>296</v>
      </c>
      <c r="N36" s="65" t="s">
        <v>1320</v>
      </c>
      <c r="O36" s="66">
        <v>4</v>
      </c>
      <c r="P36" s="145">
        <v>3</v>
      </c>
      <c r="Q36" s="67" t="str">
        <f t="shared" ca="1" si="5"/>
        <v>Med</v>
      </c>
      <c r="R36" s="36">
        <f t="shared" si="2"/>
        <v>12</v>
      </c>
      <c r="S36" s="68"/>
      <c r="T36" s="293" t="s">
        <v>1322</v>
      </c>
      <c r="U36" s="209" t="s">
        <v>1533</v>
      </c>
      <c r="V36" s="209" t="s">
        <v>1575</v>
      </c>
      <c r="W36" s="209" t="s">
        <v>1491</v>
      </c>
      <c r="X36" s="66">
        <v>4</v>
      </c>
      <c r="Y36" s="219">
        <v>2</v>
      </c>
      <c r="Z36" s="67" t="str">
        <f t="shared" ca="1" si="6"/>
        <v>Med</v>
      </c>
      <c r="AA36" s="36">
        <f t="shared" si="3"/>
        <v>8</v>
      </c>
    </row>
    <row r="37" spans="1:27" ht="78" customHeight="1" x14ac:dyDescent="0.2">
      <c r="A37" s="22"/>
      <c r="B37" s="22"/>
      <c r="C37" s="378" t="s">
        <v>1093</v>
      </c>
      <c r="D37" s="332"/>
      <c r="E37" s="350"/>
      <c r="F37" s="151" t="s">
        <v>1049</v>
      </c>
      <c r="G37" s="206" t="s">
        <v>286</v>
      </c>
      <c r="H37" s="47" t="s">
        <v>56</v>
      </c>
      <c r="I37" s="316" t="s">
        <v>1692</v>
      </c>
      <c r="J37" s="65" t="s">
        <v>305</v>
      </c>
      <c r="K37" s="65" t="s">
        <v>306</v>
      </c>
      <c r="L37" s="38" t="s">
        <v>131</v>
      </c>
      <c r="M37" s="65" t="s">
        <v>296</v>
      </c>
      <c r="N37" s="65" t="s">
        <v>1321</v>
      </c>
      <c r="O37" s="66">
        <v>3</v>
      </c>
      <c r="P37" s="145">
        <v>3</v>
      </c>
      <c r="Q37" s="67" t="str">
        <f t="shared" ca="1" si="5"/>
        <v>Med</v>
      </c>
      <c r="R37" s="36">
        <f t="shared" si="2"/>
        <v>9</v>
      </c>
      <c r="S37" s="68"/>
      <c r="T37" s="68" t="s">
        <v>1322</v>
      </c>
      <c r="U37" s="209" t="s">
        <v>1577</v>
      </c>
      <c r="V37" s="209" t="s">
        <v>1575</v>
      </c>
      <c r="W37" s="209" t="s">
        <v>1491</v>
      </c>
      <c r="X37" s="66">
        <v>3</v>
      </c>
      <c r="Y37" s="219">
        <v>3</v>
      </c>
      <c r="Z37" s="67" t="str">
        <f t="shared" ca="1" si="6"/>
        <v>Med</v>
      </c>
      <c r="AA37" s="36">
        <f t="shared" si="3"/>
        <v>9</v>
      </c>
    </row>
    <row r="38" spans="1:27" s="290" customFormat="1" ht="78" customHeight="1" x14ac:dyDescent="0.2">
      <c r="A38" s="78"/>
      <c r="B38" s="78"/>
      <c r="C38" s="378" t="s">
        <v>1578</v>
      </c>
      <c r="D38" s="332"/>
      <c r="E38" s="350"/>
      <c r="F38" s="151" t="s">
        <v>1049</v>
      </c>
      <c r="G38" s="206" t="s">
        <v>286</v>
      </c>
      <c r="H38" s="47" t="s">
        <v>56</v>
      </c>
      <c r="I38" s="316" t="s">
        <v>1692</v>
      </c>
      <c r="J38" s="68" t="s">
        <v>1579</v>
      </c>
      <c r="K38" s="68" t="s">
        <v>1580</v>
      </c>
      <c r="L38" s="38" t="s">
        <v>131</v>
      </c>
      <c r="M38" s="68" t="s">
        <v>296</v>
      </c>
      <c r="N38" s="68" t="s">
        <v>1581</v>
      </c>
      <c r="O38" s="66">
        <v>4</v>
      </c>
      <c r="P38" s="145">
        <v>4</v>
      </c>
      <c r="Q38" s="67" t="str">
        <f t="shared" ca="1" si="5"/>
        <v>High</v>
      </c>
      <c r="R38" s="36">
        <f t="shared" si="2"/>
        <v>16</v>
      </c>
      <c r="S38" s="68"/>
      <c r="T38" s="68" t="s">
        <v>1582</v>
      </c>
      <c r="U38" s="209" t="s">
        <v>1640</v>
      </c>
      <c r="V38" s="209" t="s">
        <v>1575</v>
      </c>
      <c r="W38" s="209" t="s">
        <v>1491</v>
      </c>
      <c r="X38" s="66">
        <v>4</v>
      </c>
      <c r="Y38" s="219">
        <v>3</v>
      </c>
      <c r="Z38" s="67" t="str">
        <f t="shared" ca="1" si="6"/>
        <v>Med</v>
      </c>
      <c r="AA38" s="36">
        <f t="shared" si="3"/>
        <v>12</v>
      </c>
    </row>
    <row r="39" spans="1:27" ht="62.45" customHeight="1" x14ac:dyDescent="0.2">
      <c r="A39" s="22"/>
      <c r="B39" s="22"/>
      <c r="C39" s="378" t="s">
        <v>1094</v>
      </c>
      <c r="D39" s="332"/>
      <c r="E39" s="350"/>
      <c r="F39" s="151" t="s">
        <v>1048</v>
      </c>
      <c r="G39" s="206" t="s">
        <v>286</v>
      </c>
      <c r="H39" s="47" t="s">
        <v>56</v>
      </c>
      <c r="I39" s="316" t="s">
        <v>1692</v>
      </c>
      <c r="J39" s="65" t="s">
        <v>293</v>
      </c>
      <c r="K39" s="209" t="s">
        <v>1230</v>
      </c>
      <c r="L39" s="38" t="s">
        <v>131</v>
      </c>
      <c r="M39" s="65" t="s">
        <v>296</v>
      </c>
      <c r="N39" s="65" t="s">
        <v>1324</v>
      </c>
      <c r="O39" s="66">
        <v>4</v>
      </c>
      <c r="P39" s="219">
        <v>3</v>
      </c>
      <c r="Q39" s="67" t="str">
        <f t="shared" ca="1" si="5"/>
        <v>Med</v>
      </c>
      <c r="R39" s="36">
        <f t="shared" si="2"/>
        <v>12</v>
      </c>
      <c r="S39" s="68"/>
      <c r="T39" s="68" t="s">
        <v>1322</v>
      </c>
      <c r="U39" s="209" t="s">
        <v>1639</v>
      </c>
      <c r="V39" s="209" t="s">
        <v>1575</v>
      </c>
      <c r="W39" s="209" t="s">
        <v>1491</v>
      </c>
      <c r="X39" s="66">
        <v>4</v>
      </c>
      <c r="Y39" s="219">
        <v>2</v>
      </c>
      <c r="Z39" s="67" t="str">
        <f t="shared" ca="1" si="6"/>
        <v>Med</v>
      </c>
      <c r="AA39" s="36">
        <f t="shared" si="3"/>
        <v>8</v>
      </c>
    </row>
    <row r="40" spans="1:27" s="141" customFormat="1" ht="62.45" customHeight="1" x14ac:dyDescent="0.2">
      <c r="A40" s="78"/>
      <c r="B40" s="78"/>
      <c r="C40" s="378" t="s">
        <v>1095</v>
      </c>
      <c r="D40" s="332"/>
      <c r="E40" s="350"/>
      <c r="F40" s="151" t="s">
        <v>1050</v>
      </c>
      <c r="G40" s="206" t="s">
        <v>286</v>
      </c>
      <c r="H40" s="47" t="s">
        <v>56</v>
      </c>
      <c r="I40" s="316" t="s">
        <v>1692</v>
      </c>
      <c r="J40" s="68" t="s">
        <v>293</v>
      </c>
      <c r="K40" s="209" t="s">
        <v>1231</v>
      </c>
      <c r="L40" s="38" t="s">
        <v>131</v>
      </c>
      <c r="M40" s="68" t="s">
        <v>296</v>
      </c>
      <c r="N40" s="68" t="s">
        <v>1324</v>
      </c>
      <c r="O40" s="66">
        <v>4</v>
      </c>
      <c r="P40" s="219">
        <v>3</v>
      </c>
      <c r="Q40" s="67" t="str">
        <f t="shared" ca="1" si="5"/>
        <v>Med</v>
      </c>
      <c r="R40" s="36">
        <f t="shared" si="2"/>
        <v>12</v>
      </c>
      <c r="S40" s="68"/>
      <c r="T40" s="68" t="s">
        <v>1322</v>
      </c>
      <c r="U40" s="209" t="s">
        <v>1534</v>
      </c>
      <c r="V40" s="209" t="s">
        <v>1528</v>
      </c>
      <c r="W40" s="209" t="s">
        <v>1491</v>
      </c>
      <c r="X40" s="66">
        <v>4</v>
      </c>
      <c r="Y40" s="219">
        <v>2</v>
      </c>
      <c r="Z40" s="67" t="str">
        <f t="shared" ca="1" si="6"/>
        <v>Med</v>
      </c>
      <c r="AA40" s="36">
        <f t="shared" si="3"/>
        <v>8</v>
      </c>
    </row>
    <row r="41" spans="1:27" x14ac:dyDescent="0.2">
      <c r="A41" s="22"/>
      <c r="B41" s="376" t="s">
        <v>1096</v>
      </c>
      <c r="C41" s="332"/>
      <c r="D41" s="332"/>
      <c r="E41" s="350"/>
      <c r="F41" s="149" t="s">
        <v>311</v>
      </c>
      <c r="G41" s="26"/>
      <c r="H41" s="27"/>
      <c r="I41" s="26"/>
      <c r="J41" s="26"/>
      <c r="K41" s="26"/>
      <c r="L41" s="26"/>
      <c r="M41" s="26"/>
      <c r="N41" s="26"/>
      <c r="O41" s="26"/>
      <c r="P41" s="26"/>
      <c r="Q41" s="26" t="str">
        <f t="shared" ca="1" si="5"/>
        <v/>
      </c>
      <c r="R41" s="88"/>
      <c r="S41" s="26"/>
      <c r="T41" s="26"/>
      <c r="U41" s="26"/>
      <c r="V41" s="88"/>
      <c r="W41" s="274" t="s">
        <v>1515</v>
      </c>
      <c r="X41" s="88"/>
      <c r="Y41" s="88"/>
      <c r="Z41" s="88" t="str">
        <f t="shared" ref="Z41:Z64" ca="1" si="7">IF(AND(ISNUMBER(X41),ISNUMBER(Y41)),OFFSET(RiskMatrixRef,-Y41+1,X41-1),"")</f>
        <v/>
      </c>
      <c r="AA41" s="88"/>
    </row>
    <row r="42" spans="1:27" ht="57.6" customHeight="1" x14ac:dyDescent="0.2">
      <c r="A42" s="22"/>
      <c r="B42" s="22"/>
      <c r="C42" s="375" t="s">
        <v>1097</v>
      </c>
      <c r="D42" s="332"/>
      <c r="E42" s="350"/>
      <c r="F42" s="150" t="s">
        <v>1054</v>
      </c>
      <c r="G42" s="28" t="s">
        <v>286</v>
      </c>
      <c r="H42" s="47" t="s">
        <v>56</v>
      </c>
      <c r="I42" s="28" t="s">
        <v>291</v>
      </c>
      <c r="J42" s="32" t="s">
        <v>293</v>
      </c>
      <c r="K42" s="209" t="s">
        <v>1233</v>
      </c>
      <c r="L42" s="32" t="s">
        <v>318</v>
      </c>
      <c r="M42" s="32" t="s">
        <v>319</v>
      </c>
      <c r="N42" s="32" t="s">
        <v>1324</v>
      </c>
      <c r="O42" s="34">
        <v>4</v>
      </c>
      <c r="P42" s="219">
        <v>3</v>
      </c>
      <c r="Q42" s="36" t="str">
        <f t="shared" ca="1" si="5"/>
        <v>Med</v>
      </c>
      <c r="R42" s="36">
        <f t="shared" si="2"/>
        <v>12</v>
      </c>
      <c r="S42" s="38"/>
      <c r="T42" s="64" t="s">
        <v>352</v>
      </c>
      <c r="U42" s="209" t="s">
        <v>1535</v>
      </c>
      <c r="V42" s="209" t="s">
        <v>1528</v>
      </c>
      <c r="W42" s="209" t="s">
        <v>1491</v>
      </c>
      <c r="X42" s="90">
        <v>4</v>
      </c>
      <c r="Y42" s="219">
        <v>1</v>
      </c>
      <c r="Z42" s="36" t="str">
        <f t="shared" ca="1" si="7"/>
        <v>Low</v>
      </c>
      <c r="AA42" s="36">
        <f t="shared" si="3"/>
        <v>4</v>
      </c>
    </row>
    <row r="43" spans="1:27" ht="59.45" customHeight="1" x14ac:dyDescent="0.2">
      <c r="A43" s="22"/>
      <c r="B43" s="22"/>
      <c r="C43" s="375" t="s">
        <v>1098</v>
      </c>
      <c r="D43" s="332"/>
      <c r="E43" s="350"/>
      <c r="F43" s="150" t="s">
        <v>1054</v>
      </c>
      <c r="G43" s="28" t="s">
        <v>286</v>
      </c>
      <c r="H43" s="47" t="s">
        <v>56</v>
      </c>
      <c r="I43" s="28" t="s">
        <v>291</v>
      </c>
      <c r="J43" s="32" t="s">
        <v>324</v>
      </c>
      <c r="K43" s="209" t="s">
        <v>1232</v>
      </c>
      <c r="L43" s="32" t="s">
        <v>325</v>
      </c>
      <c r="M43" s="32" t="s">
        <v>326</v>
      </c>
      <c r="N43" s="38" t="s">
        <v>1324</v>
      </c>
      <c r="O43" s="34">
        <v>3</v>
      </c>
      <c r="P43" s="219">
        <v>2</v>
      </c>
      <c r="Q43" s="36" t="str">
        <f t="shared" ca="1" si="5"/>
        <v>Low</v>
      </c>
      <c r="R43" s="36">
        <f t="shared" si="2"/>
        <v>6</v>
      </c>
      <c r="S43" s="38"/>
      <c r="T43" s="209"/>
      <c r="U43" s="209" t="s">
        <v>1536</v>
      </c>
      <c r="V43" s="209" t="s">
        <v>1528</v>
      </c>
      <c r="W43" s="209" t="s">
        <v>1491</v>
      </c>
      <c r="X43" s="90">
        <v>3</v>
      </c>
      <c r="Y43" s="219">
        <v>2</v>
      </c>
      <c r="Z43" s="36" t="str">
        <f t="shared" ca="1" si="7"/>
        <v>Low</v>
      </c>
      <c r="AA43" s="36">
        <f t="shared" si="3"/>
        <v>6</v>
      </c>
    </row>
    <row r="44" spans="1:27" ht="56.1" customHeight="1" x14ac:dyDescent="0.2">
      <c r="A44" s="22"/>
      <c r="B44" s="22"/>
      <c r="C44" s="375" t="s">
        <v>1099</v>
      </c>
      <c r="D44" s="332"/>
      <c r="E44" s="350"/>
      <c r="F44" s="150" t="s">
        <v>1055</v>
      </c>
      <c r="G44" s="28" t="s">
        <v>327</v>
      </c>
      <c r="H44" s="47" t="s">
        <v>56</v>
      </c>
      <c r="I44" s="28" t="s">
        <v>328</v>
      </c>
      <c r="J44" s="32" t="s">
        <v>329</v>
      </c>
      <c r="K44" s="208" t="s">
        <v>1229</v>
      </c>
      <c r="L44" s="32" t="s">
        <v>261</v>
      </c>
      <c r="M44" s="209" t="s">
        <v>331</v>
      </c>
      <c r="N44" s="32" t="s">
        <v>1325</v>
      </c>
      <c r="O44" s="34">
        <v>4</v>
      </c>
      <c r="P44" s="219">
        <v>2</v>
      </c>
      <c r="Q44" s="36" t="str">
        <f t="shared" ca="1" si="5"/>
        <v>Med</v>
      </c>
      <c r="R44" s="36">
        <f t="shared" si="2"/>
        <v>8</v>
      </c>
      <c r="S44" s="38"/>
      <c r="T44" s="209" t="s">
        <v>1346</v>
      </c>
      <c r="U44" s="209" t="s">
        <v>1537</v>
      </c>
      <c r="V44" s="209" t="s">
        <v>1528</v>
      </c>
      <c r="W44" s="209" t="s">
        <v>1491</v>
      </c>
      <c r="X44" s="90">
        <v>4</v>
      </c>
      <c r="Y44" s="219">
        <v>2</v>
      </c>
      <c r="Z44" s="36" t="str">
        <f t="shared" ca="1" si="7"/>
        <v>Med</v>
      </c>
      <c r="AA44" s="36">
        <f t="shared" si="3"/>
        <v>8</v>
      </c>
    </row>
    <row r="45" spans="1:27" ht="71.45" customHeight="1" x14ac:dyDescent="0.2">
      <c r="A45" s="62"/>
      <c r="B45" s="22"/>
      <c r="C45" s="375" t="s">
        <v>1100</v>
      </c>
      <c r="D45" s="332"/>
      <c r="E45" s="350"/>
      <c r="F45" s="150" t="s">
        <v>1053</v>
      </c>
      <c r="G45" s="29" t="s">
        <v>336</v>
      </c>
      <c r="H45" s="47">
        <v>2</v>
      </c>
      <c r="I45" s="29" t="s">
        <v>337</v>
      </c>
      <c r="J45" s="63" t="s">
        <v>338</v>
      </c>
      <c r="K45" s="63" t="s">
        <v>339</v>
      </c>
      <c r="L45" s="63" t="s">
        <v>340</v>
      </c>
      <c r="M45" s="63" t="s">
        <v>341</v>
      </c>
      <c r="N45" s="63" t="s">
        <v>342</v>
      </c>
      <c r="O45" s="34">
        <v>4</v>
      </c>
      <c r="P45" s="219">
        <v>2</v>
      </c>
      <c r="Q45" s="70" t="str">
        <f t="shared" ca="1" si="5"/>
        <v>Med</v>
      </c>
      <c r="R45" s="36">
        <f t="shared" si="2"/>
        <v>8</v>
      </c>
      <c r="S45" s="64"/>
      <c r="T45" s="211" t="s">
        <v>1347</v>
      </c>
      <c r="U45" s="209" t="s">
        <v>1638</v>
      </c>
      <c r="V45" s="209" t="s">
        <v>1528</v>
      </c>
      <c r="W45" s="209" t="s">
        <v>1491</v>
      </c>
      <c r="X45" s="90">
        <v>4</v>
      </c>
      <c r="Y45" s="219">
        <v>1</v>
      </c>
      <c r="Z45" s="81" t="str">
        <f t="shared" ca="1" si="7"/>
        <v>Low</v>
      </c>
      <c r="AA45" s="36">
        <f t="shared" si="3"/>
        <v>4</v>
      </c>
    </row>
    <row r="46" spans="1:27" ht="59.45" customHeight="1" x14ac:dyDescent="0.2">
      <c r="A46" s="62"/>
      <c r="B46" s="22"/>
      <c r="C46" s="375" t="s">
        <v>1101</v>
      </c>
      <c r="D46" s="332"/>
      <c r="E46" s="350"/>
      <c r="F46" s="150" t="s">
        <v>1052</v>
      </c>
      <c r="G46" s="215" t="s">
        <v>1323</v>
      </c>
      <c r="H46" s="47">
        <v>2</v>
      </c>
      <c r="I46" s="29" t="s">
        <v>337</v>
      </c>
      <c r="J46" s="63" t="s">
        <v>346</v>
      </c>
      <c r="K46" s="63" t="s">
        <v>347</v>
      </c>
      <c r="L46" s="63" t="s">
        <v>348</v>
      </c>
      <c r="M46" s="63" t="s">
        <v>349</v>
      </c>
      <c r="N46" s="63" t="s">
        <v>350</v>
      </c>
      <c r="O46" s="34">
        <v>4</v>
      </c>
      <c r="P46" s="34">
        <v>3</v>
      </c>
      <c r="Q46" s="70" t="str">
        <f t="shared" ca="1" si="5"/>
        <v>Med</v>
      </c>
      <c r="R46" s="36">
        <f t="shared" si="2"/>
        <v>12</v>
      </c>
      <c r="S46" s="64"/>
      <c r="T46" s="64" t="s">
        <v>352</v>
      </c>
      <c r="U46" s="211" t="s">
        <v>1345</v>
      </c>
      <c r="V46" s="270">
        <v>43678</v>
      </c>
      <c r="W46" s="211" t="s">
        <v>1491</v>
      </c>
      <c r="X46" s="90">
        <v>4</v>
      </c>
      <c r="Y46" s="219">
        <v>2</v>
      </c>
      <c r="Z46" s="81" t="str">
        <f t="shared" ca="1" si="7"/>
        <v>Med</v>
      </c>
      <c r="AA46" s="36">
        <f t="shared" si="3"/>
        <v>8</v>
      </c>
    </row>
    <row r="47" spans="1:27" ht="61.35" customHeight="1" x14ac:dyDescent="0.2">
      <c r="A47" s="62"/>
      <c r="B47" s="22"/>
      <c r="C47" s="375" t="s">
        <v>1102</v>
      </c>
      <c r="D47" s="332"/>
      <c r="E47" s="350"/>
      <c r="F47" s="150" t="s">
        <v>1052</v>
      </c>
      <c r="G47" s="215" t="s">
        <v>1323</v>
      </c>
      <c r="H47" s="47">
        <v>2</v>
      </c>
      <c r="I47" s="29" t="s">
        <v>337</v>
      </c>
      <c r="J47" s="63" t="s">
        <v>355</v>
      </c>
      <c r="K47" s="211" t="s">
        <v>1234</v>
      </c>
      <c r="L47" s="63" t="s">
        <v>348</v>
      </c>
      <c r="M47" s="63" t="s">
        <v>356</v>
      </c>
      <c r="N47" s="63" t="s">
        <v>357</v>
      </c>
      <c r="O47" s="34">
        <v>4</v>
      </c>
      <c r="P47" s="219">
        <v>4</v>
      </c>
      <c r="Q47" s="70" t="str">
        <f t="shared" ca="1" si="5"/>
        <v>High</v>
      </c>
      <c r="R47" s="36">
        <f t="shared" si="2"/>
        <v>16</v>
      </c>
      <c r="S47" s="64"/>
      <c r="T47" s="63" t="s">
        <v>352</v>
      </c>
      <c r="U47" s="211" t="s">
        <v>1345</v>
      </c>
      <c r="V47" s="270">
        <v>43678</v>
      </c>
      <c r="W47" s="211" t="s">
        <v>1491</v>
      </c>
      <c r="X47" s="90">
        <v>4</v>
      </c>
      <c r="Y47" s="219">
        <v>3</v>
      </c>
      <c r="Z47" s="81" t="str">
        <f t="shared" ca="1" si="7"/>
        <v>Med</v>
      </c>
      <c r="AA47" s="36">
        <f t="shared" si="3"/>
        <v>12</v>
      </c>
    </row>
    <row r="48" spans="1:27" ht="30.6" customHeight="1" x14ac:dyDescent="0.2">
      <c r="A48" s="62"/>
      <c r="B48" s="22"/>
      <c r="C48" s="375" t="s">
        <v>1103</v>
      </c>
      <c r="D48" s="332"/>
      <c r="E48" s="350"/>
      <c r="F48" s="150" t="s">
        <v>1051</v>
      </c>
      <c r="G48" s="29" t="s">
        <v>336</v>
      </c>
      <c r="H48" s="47">
        <v>2</v>
      </c>
      <c r="I48" s="29" t="s">
        <v>337</v>
      </c>
      <c r="J48" s="28" t="s">
        <v>360</v>
      </c>
      <c r="K48" s="28" t="s">
        <v>361</v>
      </c>
      <c r="L48" s="28" t="s">
        <v>325</v>
      </c>
      <c r="M48" s="28" t="s">
        <v>362</v>
      </c>
      <c r="N48" s="212" t="s">
        <v>1235</v>
      </c>
      <c r="O48" s="34">
        <v>4</v>
      </c>
      <c r="P48" s="219">
        <v>2</v>
      </c>
      <c r="Q48" s="81" t="str">
        <f t="shared" ca="1" si="5"/>
        <v>Med</v>
      </c>
      <c r="R48" s="36">
        <f t="shared" si="2"/>
        <v>8</v>
      </c>
      <c r="S48" s="64"/>
      <c r="T48" s="63" t="s">
        <v>1365</v>
      </c>
      <c r="U48" s="211" t="s">
        <v>1366</v>
      </c>
      <c r="V48" s="270">
        <v>43647</v>
      </c>
      <c r="W48" s="211" t="s">
        <v>1491</v>
      </c>
      <c r="X48" s="90">
        <v>4</v>
      </c>
      <c r="Y48" s="79">
        <v>1</v>
      </c>
      <c r="Z48" s="81" t="str">
        <f t="shared" ca="1" si="7"/>
        <v>Low</v>
      </c>
      <c r="AA48" s="36">
        <f t="shared" si="3"/>
        <v>4</v>
      </c>
    </row>
    <row r="49" spans="1:27" ht="27.95" customHeight="1" x14ac:dyDescent="0.2">
      <c r="A49" s="62"/>
      <c r="B49" s="22"/>
      <c r="C49" s="375" t="s">
        <v>1104</v>
      </c>
      <c r="D49" s="332"/>
      <c r="E49" s="350"/>
      <c r="F49" s="150" t="s">
        <v>1051</v>
      </c>
      <c r="G49" s="29" t="s">
        <v>336</v>
      </c>
      <c r="H49" s="47">
        <v>2</v>
      </c>
      <c r="I49" s="29" t="s">
        <v>337</v>
      </c>
      <c r="J49" s="31" t="s">
        <v>73</v>
      </c>
      <c r="K49" s="32" t="s">
        <v>74</v>
      </c>
      <c r="L49" s="32" t="s">
        <v>75</v>
      </c>
      <c r="M49" s="32" t="s">
        <v>77</v>
      </c>
      <c r="N49" s="32" t="s">
        <v>364</v>
      </c>
      <c r="O49" s="34">
        <v>3</v>
      </c>
      <c r="P49" s="34">
        <v>2</v>
      </c>
      <c r="Q49" s="70" t="str">
        <f t="shared" ca="1" si="5"/>
        <v>Low</v>
      </c>
      <c r="R49" s="36">
        <f t="shared" si="2"/>
        <v>6</v>
      </c>
      <c r="S49" s="64"/>
      <c r="T49" s="63"/>
      <c r="U49" s="211"/>
      <c r="V49" s="211" t="s">
        <v>159</v>
      </c>
      <c r="W49" s="211" t="s">
        <v>1491</v>
      </c>
      <c r="X49" s="90">
        <v>3</v>
      </c>
      <c r="Y49" s="90">
        <v>2</v>
      </c>
      <c r="Z49" s="81" t="str">
        <f t="shared" ca="1" si="7"/>
        <v>Low</v>
      </c>
      <c r="AA49" s="36">
        <f t="shared" si="3"/>
        <v>6</v>
      </c>
    </row>
    <row r="50" spans="1:27" ht="30.6" customHeight="1" x14ac:dyDescent="0.2">
      <c r="A50" s="62"/>
      <c r="B50" s="22"/>
      <c r="C50" s="375" t="s">
        <v>1105</v>
      </c>
      <c r="D50" s="332"/>
      <c r="E50" s="350"/>
      <c r="F50" s="150" t="s">
        <v>1051</v>
      </c>
      <c r="G50" s="29" t="s">
        <v>336</v>
      </c>
      <c r="H50" s="47">
        <v>2</v>
      </c>
      <c r="I50" s="29" t="s">
        <v>337</v>
      </c>
      <c r="J50" s="31" t="s">
        <v>365</v>
      </c>
      <c r="K50" s="32" t="s">
        <v>366</v>
      </c>
      <c r="L50" s="32" t="s">
        <v>75</v>
      </c>
      <c r="M50" s="32" t="s">
        <v>77</v>
      </c>
      <c r="N50" s="32" t="s">
        <v>364</v>
      </c>
      <c r="O50" s="34">
        <v>3</v>
      </c>
      <c r="P50" s="34">
        <v>2</v>
      </c>
      <c r="Q50" s="70" t="str">
        <f t="shared" ca="1" si="5"/>
        <v>Low</v>
      </c>
      <c r="R50" s="36">
        <f t="shared" si="2"/>
        <v>6</v>
      </c>
      <c r="S50" s="64"/>
      <c r="T50" s="63"/>
      <c r="U50" s="211"/>
      <c r="V50" s="211" t="s">
        <v>159</v>
      </c>
      <c r="W50" s="211" t="s">
        <v>1491</v>
      </c>
      <c r="X50" s="90">
        <v>3</v>
      </c>
      <c r="Y50" s="90">
        <v>2</v>
      </c>
      <c r="Z50" s="81" t="str">
        <f t="shared" ca="1" si="7"/>
        <v>Low</v>
      </c>
      <c r="AA50" s="36">
        <f t="shared" si="3"/>
        <v>6</v>
      </c>
    </row>
    <row r="51" spans="1:27" x14ac:dyDescent="0.2">
      <c r="A51" s="22"/>
      <c r="B51" s="376" t="s">
        <v>1106</v>
      </c>
      <c r="C51" s="332"/>
      <c r="D51" s="332"/>
      <c r="E51" s="350"/>
      <c r="F51" s="149" t="s">
        <v>400</v>
      </c>
      <c r="G51" s="24"/>
      <c r="H51" s="27"/>
      <c r="I51" s="26"/>
      <c r="J51" s="26"/>
      <c r="K51" s="26"/>
      <c r="L51" s="26"/>
      <c r="M51" s="26"/>
      <c r="N51" s="26"/>
      <c r="O51" s="26"/>
      <c r="P51" s="26"/>
      <c r="Q51" s="26" t="str">
        <f t="shared" ca="1" si="5"/>
        <v/>
      </c>
      <c r="R51" s="88"/>
      <c r="S51" s="26"/>
      <c r="T51" s="26"/>
      <c r="U51" s="26"/>
      <c r="V51" s="88"/>
      <c r="W51" s="274" t="s">
        <v>1515</v>
      </c>
      <c r="X51" s="88"/>
      <c r="Y51" s="88"/>
      <c r="Z51" s="88" t="str">
        <f t="shared" ca="1" si="7"/>
        <v/>
      </c>
      <c r="AA51" s="88"/>
    </row>
    <row r="52" spans="1:27" ht="48" customHeight="1" x14ac:dyDescent="0.2">
      <c r="A52" s="22"/>
      <c r="B52" s="22"/>
      <c r="C52" s="375" t="s">
        <v>1107</v>
      </c>
      <c r="D52" s="332"/>
      <c r="E52" s="350"/>
      <c r="F52" s="151" t="s">
        <v>400</v>
      </c>
      <c r="G52" s="28" t="s">
        <v>401</v>
      </c>
      <c r="H52" s="47" t="s">
        <v>56</v>
      </c>
      <c r="I52" s="28" t="s">
        <v>402</v>
      </c>
      <c r="J52" s="71" t="s">
        <v>403</v>
      </c>
      <c r="K52" s="32" t="s">
        <v>407</v>
      </c>
      <c r="L52" s="32" t="s">
        <v>408</v>
      </c>
      <c r="M52" s="146" t="s">
        <v>1217</v>
      </c>
      <c r="N52" s="208" t="s">
        <v>1236</v>
      </c>
      <c r="O52" s="34">
        <v>4</v>
      </c>
      <c r="P52" s="219">
        <v>3</v>
      </c>
      <c r="Q52" s="36" t="str">
        <f t="shared" ca="1" si="5"/>
        <v>Med</v>
      </c>
      <c r="R52" s="36">
        <f t="shared" si="2"/>
        <v>12</v>
      </c>
      <c r="S52" s="38"/>
      <c r="T52" s="209" t="s">
        <v>1420</v>
      </c>
      <c r="U52" s="209" t="s">
        <v>1368</v>
      </c>
      <c r="V52" s="209" t="s">
        <v>1508</v>
      </c>
      <c r="W52" s="209" t="s">
        <v>1491</v>
      </c>
      <c r="X52" s="90">
        <v>3</v>
      </c>
      <c r="Y52" s="219">
        <v>2</v>
      </c>
      <c r="Z52" s="36" t="str">
        <f t="shared" ca="1" si="7"/>
        <v>Low</v>
      </c>
      <c r="AA52" s="36">
        <f t="shared" si="3"/>
        <v>6</v>
      </c>
    </row>
    <row r="53" spans="1:27" ht="51" x14ac:dyDescent="0.2">
      <c r="A53" s="22"/>
      <c r="B53" s="22"/>
      <c r="C53" s="375" t="s">
        <v>1108</v>
      </c>
      <c r="D53" s="332"/>
      <c r="E53" s="350"/>
      <c r="F53" s="151" t="s">
        <v>400</v>
      </c>
      <c r="G53" s="28" t="s">
        <v>401</v>
      </c>
      <c r="H53" s="47" t="s">
        <v>56</v>
      </c>
      <c r="I53" s="28" t="s">
        <v>402</v>
      </c>
      <c r="J53" s="63" t="s">
        <v>418</v>
      </c>
      <c r="K53" s="213" t="s">
        <v>1238</v>
      </c>
      <c r="L53" s="63" t="s">
        <v>419</v>
      </c>
      <c r="M53" s="63" t="s">
        <v>420</v>
      </c>
      <c r="N53" s="63" t="s">
        <v>421</v>
      </c>
      <c r="O53" s="34">
        <v>4</v>
      </c>
      <c r="P53" s="219">
        <v>2</v>
      </c>
      <c r="Q53" s="36" t="str">
        <f t="shared" ca="1" si="5"/>
        <v>Med</v>
      </c>
      <c r="R53" s="36">
        <f t="shared" si="2"/>
        <v>8</v>
      </c>
      <c r="S53" s="38"/>
      <c r="T53" s="209" t="s">
        <v>1348</v>
      </c>
      <c r="U53" s="38" t="s">
        <v>1349</v>
      </c>
      <c r="V53" s="38" t="s">
        <v>1505</v>
      </c>
      <c r="W53" s="38" t="s">
        <v>1491</v>
      </c>
      <c r="X53" s="90">
        <v>4</v>
      </c>
      <c r="Y53" s="219">
        <v>2</v>
      </c>
      <c r="Z53" s="36" t="str">
        <f t="shared" ca="1" si="7"/>
        <v>Med</v>
      </c>
      <c r="AA53" s="36">
        <f t="shared" si="3"/>
        <v>8</v>
      </c>
    </row>
    <row r="54" spans="1:27" ht="33.6" customHeight="1" x14ac:dyDescent="0.2">
      <c r="A54" s="22"/>
      <c r="B54" s="22"/>
      <c r="C54" s="375" t="s">
        <v>1109</v>
      </c>
      <c r="D54" s="332"/>
      <c r="E54" s="350"/>
      <c r="F54" s="151" t="s">
        <v>400</v>
      </c>
      <c r="G54" s="28" t="s">
        <v>401</v>
      </c>
      <c r="H54" s="47" t="s">
        <v>56</v>
      </c>
      <c r="I54" s="28" t="s">
        <v>402</v>
      </c>
      <c r="J54" s="63" t="s">
        <v>422</v>
      </c>
      <c r="K54" s="63" t="s">
        <v>1237</v>
      </c>
      <c r="L54" s="63" t="s">
        <v>419</v>
      </c>
      <c r="M54" s="63" t="s">
        <v>423</v>
      </c>
      <c r="N54" s="213" t="s">
        <v>1240</v>
      </c>
      <c r="O54" s="34">
        <v>4</v>
      </c>
      <c r="P54" s="219">
        <v>2</v>
      </c>
      <c r="Q54" s="36" t="str">
        <f t="shared" ca="1" si="5"/>
        <v>Med</v>
      </c>
      <c r="R54" s="36">
        <f t="shared" si="2"/>
        <v>8</v>
      </c>
      <c r="S54" s="38"/>
      <c r="T54" s="209" t="s">
        <v>1348</v>
      </c>
      <c r="U54" s="38" t="s">
        <v>1349</v>
      </c>
      <c r="V54" s="38" t="s">
        <v>1505</v>
      </c>
      <c r="W54" s="38" t="s">
        <v>1491</v>
      </c>
      <c r="X54" s="90">
        <v>4</v>
      </c>
      <c r="Y54" s="219">
        <v>2</v>
      </c>
      <c r="Z54" s="36" t="str">
        <f t="shared" ca="1" si="7"/>
        <v>Med</v>
      </c>
      <c r="AA54" s="36">
        <f t="shared" si="3"/>
        <v>8</v>
      </c>
    </row>
    <row r="55" spans="1:27" ht="38.25" x14ac:dyDescent="0.2">
      <c r="A55" s="22"/>
      <c r="B55" s="22"/>
      <c r="C55" s="375" t="s">
        <v>1110</v>
      </c>
      <c r="D55" s="332"/>
      <c r="E55" s="350"/>
      <c r="F55" s="151" t="s">
        <v>428</v>
      </c>
      <c r="G55" s="28" t="s">
        <v>429</v>
      </c>
      <c r="H55" s="47" t="s">
        <v>56</v>
      </c>
      <c r="I55" s="28" t="s">
        <v>402</v>
      </c>
      <c r="J55" s="63" t="s">
        <v>430</v>
      </c>
      <c r="K55" s="63" t="s">
        <v>431</v>
      </c>
      <c r="L55" s="63" t="s">
        <v>432</v>
      </c>
      <c r="M55" s="63" t="s">
        <v>433</v>
      </c>
      <c r="N55" s="211" t="s">
        <v>1242</v>
      </c>
      <c r="O55" s="34">
        <v>3</v>
      </c>
      <c r="P55" s="219">
        <v>2</v>
      </c>
      <c r="Q55" s="36" t="str">
        <f t="shared" ca="1" si="5"/>
        <v>Low</v>
      </c>
      <c r="R55" s="36">
        <f t="shared" si="2"/>
        <v>6</v>
      </c>
      <c r="S55" s="38"/>
      <c r="T55" s="209"/>
      <c r="U55" s="209"/>
      <c r="V55" s="211" t="s">
        <v>159</v>
      </c>
      <c r="W55" s="211" t="s">
        <v>1491</v>
      </c>
      <c r="X55" s="219">
        <v>3</v>
      </c>
      <c r="Y55" s="219">
        <v>2</v>
      </c>
      <c r="Z55" s="36" t="str">
        <f t="shared" ca="1" si="7"/>
        <v>Low</v>
      </c>
      <c r="AA55" s="36">
        <f t="shared" si="3"/>
        <v>6</v>
      </c>
    </row>
    <row r="56" spans="1:27" ht="57" customHeight="1" x14ac:dyDescent="0.2">
      <c r="A56" s="22"/>
      <c r="B56" s="22"/>
      <c r="C56" s="375" t="s">
        <v>1111</v>
      </c>
      <c r="D56" s="332"/>
      <c r="E56" s="350"/>
      <c r="F56" s="151" t="s">
        <v>428</v>
      </c>
      <c r="G56" s="28" t="s">
        <v>429</v>
      </c>
      <c r="H56" s="47" t="s">
        <v>56</v>
      </c>
      <c r="I56" s="28" t="s">
        <v>402</v>
      </c>
      <c r="J56" s="63" t="s">
        <v>241</v>
      </c>
      <c r="K56" s="63" t="s">
        <v>437</v>
      </c>
      <c r="L56" s="63" t="s">
        <v>438</v>
      </c>
      <c r="M56" s="63" t="s">
        <v>439</v>
      </c>
      <c r="N56" s="211" t="s">
        <v>1243</v>
      </c>
      <c r="O56" s="34">
        <v>4</v>
      </c>
      <c r="P56" s="219">
        <v>3</v>
      </c>
      <c r="Q56" s="36" t="str">
        <f t="shared" ca="1" si="5"/>
        <v>Med</v>
      </c>
      <c r="R56" s="36">
        <f t="shared" si="2"/>
        <v>12</v>
      </c>
      <c r="S56" s="38"/>
      <c r="T56" s="209" t="s">
        <v>1348</v>
      </c>
      <c r="U56" s="38" t="s">
        <v>1349</v>
      </c>
      <c r="V56" s="38" t="s">
        <v>1505</v>
      </c>
      <c r="W56" s="38" t="s">
        <v>1491</v>
      </c>
      <c r="X56" s="90">
        <v>4</v>
      </c>
      <c r="Y56" s="219">
        <v>2</v>
      </c>
      <c r="Z56" s="36" t="str">
        <f t="shared" ca="1" si="7"/>
        <v>Med</v>
      </c>
      <c r="AA56" s="36">
        <f t="shared" si="3"/>
        <v>8</v>
      </c>
    </row>
    <row r="57" spans="1:27" ht="38.25" x14ac:dyDescent="0.2">
      <c r="A57" s="22"/>
      <c r="B57" s="22"/>
      <c r="C57" s="375" t="s">
        <v>1112</v>
      </c>
      <c r="D57" s="332"/>
      <c r="E57" s="350"/>
      <c r="F57" s="151" t="s">
        <v>428</v>
      </c>
      <c r="G57" s="28" t="s">
        <v>429</v>
      </c>
      <c r="H57" s="47" t="s">
        <v>56</v>
      </c>
      <c r="I57" s="28" t="s">
        <v>402</v>
      </c>
      <c r="J57" s="63" t="s">
        <v>448</v>
      </c>
      <c r="K57" s="63" t="s">
        <v>449</v>
      </c>
      <c r="L57" s="63" t="s">
        <v>450</v>
      </c>
      <c r="M57" s="211" t="s">
        <v>1241</v>
      </c>
      <c r="N57" s="211" t="s">
        <v>1244</v>
      </c>
      <c r="O57" s="34">
        <v>4</v>
      </c>
      <c r="P57" s="219">
        <v>1</v>
      </c>
      <c r="Q57" s="36" t="str">
        <f t="shared" ca="1" si="5"/>
        <v>Low</v>
      </c>
      <c r="R57" s="36">
        <f t="shared" si="2"/>
        <v>4</v>
      </c>
      <c r="S57" s="38"/>
      <c r="T57" s="209"/>
      <c r="U57" s="209"/>
      <c r="V57" s="211" t="s">
        <v>159</v>
      </c>
      <c r="W57" s="211" t="s">
        <v>1491</v>
      </c>
      <c r="X57" s="219">
        <v>4</v>
      </c>
      <c r="Y57" s="219">
        <v>1</v>
      </c>
      <c r="Z57" s="36" t="str">
        <f t="shared" ca="1" si="7"/>
        <v>Low</v>
      </c>
      <c r="AA57" s="36">
        <f t="shared" si="3"/>
        <v>4</v>
      </c>
    </row>
    <row r="58" spans="1:27" x14ac:dyDescent="0.2">
      <c r="A58" s="62"/>
      <c r="B58" s="376" t="s">
        <v>1113</v>
      </c>
      <c r="C58" s="332"/>
      <c r="D58" s="332"/>
      <c r="E58" s="350"/>
      <c r="F58" s="291" t="s">
        <v>1583</v>
      </c>
      <c r="G58" s="26"/>
      <c r="H58" s="27"/>
      <c r="I58" s="26"/>
      <c r="J58" s="26"/>
      <c r="K58" s="26"/>
      <c r="L58" s="26"/>
      <c r="M58" s="26"/>
      <c r="N58" s="26"/>
      <c r="O58" s="26"/>
      <c r="P58" s="26"/>
      <c r="Q58" s="26" t="str">
        <f t="shared" ca="1" si="5"/>
        <v/>
      </c>
      <c r="R58" s="88"/>
      <c r="S58" s="26"/>
      <c r="T58" s="26"/>
      <c r="U58" s="26"/>
      <c r="V58" s="88"/>
      <c r="W58" s="274" t="s">
        <v>1515</v>
      </c>
      <c r="X58" s="88"/>
      <c r="Y58" s="88"/>
      <c r="Z58" s="88" t="str">
        <f t="shared" ca="1" si="7"/>
        <v/>
      </c>
      <c r="AA58" s="88"/>
    </row>
    <row r="59" spans="1:27" ht="57.6" customHeight="1" x14ac:dyDescent="0.2">
      <c r="A59" s="72"/>
      <c r="B59" s="49"/>
      <c r="C59" s="380" t="s">
        <v>1114</v>
      </c>
      <c r="D59" s="329"/>
      <c r="E59" s="330"/>
      <c r="F59" s="294" t="s">
        <v>1583</v>
      </c>
      <c r="G59" s="214" t="s">
        <v>1239</v>
      </c>
      <c r="H59" s="47">
        <v>2</v>
      </c>
      <c r="I59" s="73" t="s">
        <v>463</v>
      </c>
      <c r="J59" s="140" t="s">
        <v>253</v>
      </c>
      <c r="K59" s="140" t="s">
        <v>1585</v>
      </c>
      <c r="L59" s="140" t="s">
        <v>1587</v>
      </c>
      <c r="M59" s="295" t="s">
        <v>1588</v>
      </c>
      <c r="N59" s="217" t="s">
        <v>1590</v>
      </c>
      <c r="O59" s="34">
        <v>3</v>
      </c>
      <c r="P59" s="145">
        <v>3</v>
      </c>
      <c r="Q59" s="70" t="str">
        <f t="shared" ca="1" si="5"/>
        <v>Med</v>
      </c>
      <c r="R59" s="36">
        <f t="shared" si="2"/>
        <v>9</v>
      </c>
      <c r="S59" s="73" t="s">
        <v>465</v>
      </c>
      <c r="T59" s="140" t="s">
        <v>1592</v>
      </c>
      <c r="U59" s="233" t="s">
        <v>1593</v>
      </c>
      <c r="V59" s="233" t="s">
        <v>1696</v>
      </c>
      <c r="W59" s="233" t="s">
        <v>1478</v>
      </c>
      <c r="X59" s="90">
        <v>3</v>
      </c>
      <c r="Y59" s="219">
        <v>2</v>
      </c>
      <c r="Z59" s="81" t="str">
        <f t="shared" ca="1" si="7"/>
        <v>Low</v>
      </c>
      <c r="AA59" s="36">
        <f t="shared" si="3"/>
        <v>6</v>
      </c>
    </row>
    <row r="60" spans="1:27" ht="42.95" customHeight="1" x14ac:dyDescent="0.2">
      <c r="A60" s="72"/>
      <c r="B60" s="49"/>
      <c r="C60" s="380" t="s">
        <v>1115</v>
      </c>
      <c r="D60" s="329"/>
      <c r="E60" s="330"/>
      <c r="F60" s="294" t="s">
        <v>1583</v>
      </c>
      <c r="G60" s="214" t="s">
        <v>1239</v>
      </c>
      <c r="H60" s="47">
        <v>2</v>
      </c>
      <c r="I60" s="73" t="s">
        <v>463</v>
      </c>
      <c r="J60" s="74" t="s">
        <v>471</v>
      </c>
      <c r="K60" s="161" t="s">
        <v>472</v>
      </c>
      <c r="L60" s="140" t="s">
        <v>1587</v>
      </c>
      <c r="M60" s="295" t="s">
        <v>1588</v>
      </c>
      <c r="N60" s="217" t="s">
        <v>1591</v>
      </c>
      <c r="O60" s="34">
        <v>3</v>
      </c>
      <c r="P60" s="34">
        <v>3</v>
      </c>
      <c r="Q60" s="70" t="str">
        <f t="shared" ca="1" si="5"/>
        <v>Med</v>
      </c>
      <c r="R60" s="36">
        <f t="shared" si="2"/>
        <v>9</v>
      </c>
      <c r="S60" s="76" t="s">
        <v>465</v>
      </c>
      <c r="T60" s="140" t="s">
        <v>1592</v>
      </c>
      <c r="U60" s="233" t="s">
        <v>1593</v>
      </c>
      <c r="V60" s="233" t="s">
        <v>1697</v>
      </c>
      <c r="W60" s="233" t="s">
        <v>1478</v>
      </c>
      <c r="X60" s="90">
        <v>3</v>
      </c>
      <c r="Y60" s="90">
        <v>2</v>
      </c>
      <c r="Z60" s="81" t="str">
        <f t="shared" ca="1" si="7"/>
        <v>Low</v>
      </c>
      <c r="AA60" s="36">
        <f t="shared" si="3"/>
        <v>6</v>
      </c>
    </row>
    <row r="61" spans="1:27" ht="61.35" customHeight="1" x14ac:dyDescent="0.2">
      <c r="A61" s="77"/>
      <c r="B61" s="78"/>
      <c r="C61" s="380" t="s">
        <v>1119</v>
      </c>
      <c r="D61" s="329"/>
      <c r="E61" s="330"/>
      <c r="F61" s="294" t="s">
        <v>1583</v>
      </c>
      <c r="G61" s="215" t="s">
        <v>1693</v>
      </c>
      <c r="H61" s="47">
        <v>2</v>
      </c>
      <c r="I61" s="76" t="s">
        <v>463</v>
      </c>
      <c r="J61" s="74" t="s">
        <v>483</v>
      </c>
      <c r="K61" s="140" t="s">
        <v>1584</v>
      </c>
      <c r="L61" s="74" t="s">
        <v>484</v>
      </c>
      <c r="M61" s="295" t="s">
        <v>1589</v>
      </c>
      <c r="N61" s="74" t="s">
        <v>434</v>
      </c>
      <c r="O61" s="34">
        <v>3</v>
      </c>
      <c r="P61" s="145">
        <v>3</v>
      </c>
      <c r="Q61" s="70" t="str">
        <f t="shared" ca="1" si="5"/>
        <v>Med</v>
      </c>
      <c r="R61" s="36">
        <f t="shared" si="2"/>
        <v>9</v>
      </c>
      <c r="S61" s="76"/>
      <c r="T61" s="140" t="s">
        <v>1350</v>
      </c>
      <c r="U61" s="233" t="s">
        <v>1593</v>
      </c>
      <c r="V61" s="233" t="s">
        <v>1698</v>
      </c>
      <c r="W61" s="233" t="s">
        <v>1478</v>
      </c>
      <c r="X61" s="90">
        <v>3</v>
      </c>
      <c r="Y61" s="219">
        <v>2</v>
      </c>
      <c r="Z61" s="81" t="str">
        <f t="shared" ca="1" si="7"/>
        <v>Low</v>
      </c>
      <c r="AA61" s="36">
        <f t="shared" si="3"/>
        <v>6</v>
      </c>
    </row>
    <row r="62" spans="1:27" ht="57.6" customHeight="1" x14ac:dyDescent="0.2">
      <c r="A62" s="77"/>
      <c r="B62" s="78"/>
      <c r="C62" s="380" t="s">
        <v>1116</v>
      </c>
      <c r="D62" s="329"/>
      <c r="E62" s="330"/>
      <c r="F62" s="150" t="s">
        <v>1694</v>
      </c>
      <c r="G62" s="215" t="s">
        <v>1693</v>
      </c>
      <c r="H62" s="47">
        <v>2</v>
      </c>
      <c r="I62" s="76" t="s">
        <v>463</v>
      </c>
      <c r="J62" s="74" t="s">
        <v>231</v>
      </c>
      <c r="K62" s="140" t="s">
        <v>1586</v>
      </c>
      <c r="L62" s="74" t="s">
        <v>487</v>
      </c>
      <c r="M62" s="216" t="s">
        <v>488</v>
      </c>
      <c r="N62" s="74" t="s">
        <v>489</v>
      </c>
      <c r="O62" s="34">
        <v>3</v>
      </c>
      <c r="P62" s="219">
        <v>3</v>
      </c>
      <c r="Q62" s="70" t="str">
        <f t="shared" ca="1" si="5"/>
        <v>Med</v>
      </c>
      <c r="R62" s="36">
        <f t="shared" si="2"/>
        <v>9</v>
      </c>
      <c r="S62" s="76"/>
      <c r="T62" s="140" t="s">
        <v>1445</v>
      </c>
      <c r="U62" s="75"/>
      <c r="V62" s="211" t="s">
        <v>159</v>
      </c>
      <c r="W62" s="211" t="s">
        <v>1491</v>
      </c>
      <c r="X62" s="90">
        <v>3</v>
      </c>
      <c r="Y62" s="219">
        <v>2</v>
      </c>
      <c r="Z62" s="81" t="str">
        <f t="shared" ca="1" si="7"/>
        <v>Low</v>
      </c>
      <c r="AA62" s="36">
        <f t="shared" si="3"/>
        <v>6</v>
      </c>
    </row>
    <row r="63" spans="1:27" ht="60" customHeight="1" x14ac:dyDescent="0.2">
      <c r="A63" s="77"/>
      <c r="B63" s="78"/>
      <c r="C63" s="380" t="s">
        <v>1117</v>
      </c>
      <c r="D63" s="329"/>
      <c r="E63" s="330"/>
      <c r="F63" s="150" t="s">
        <v>1695</v>
      </c>
      <c r="G63" s="215" t="s">
        <v>1693</v>
      </c>
      <c r="H63" s="47">
        <v>2</v>
      </c>
      <c r="I63" s="76" t="s">
        <v>463</v>
      </c>
      <c r="J63" s="74" t="s">
        <v>231</v>
      </c>
      <c r="K63" s="74" t="s">
        <v>494</v>
      </c>
      <c r="L63" s="74" t="s">
        <v>495</v>
      </c>
      <c r="M63" s="216" t="s">
        <v>496</v>
      </c>
      <c r="N63" s="74" t="s">
        <v>497</v>
      </c>
      <c r="O63" s="34">
        <v>3</v>
      </c>
      <c r="P63" s="219">
        <v>3</v>
      </c>
      <c r="Q63" s="70" t="str">
        <f t="shared" ca="1" si="5"/>
        <v>Med</v>
      </c>
      <c r="R63" s="36">
        <f t="shared" si="2"/>
        <v>9</v>
      </c>
      <c r="S63" s="76"/>
      <c r="T63" s="140" t="s">
        <v>1445</v>
      </c>
      <c r="U63" s="75"/>
      <c r="V63" s="211" t="s">
        <v>159</v>
      </c>
      <c r="W63" s="211" t="s">
        <v>1491</v>
      </c>
      <c r="X63" s="90">
        <v>3</v>
      </c>
      <c r="Y63" s="219">
        <v>2</v>
      </c>
      <c r="Z63" s="81" t="str">
        <f t="shared" ca="1" si="7"/>
        <v>Low</v>
      </c>
      <c r="AA63" s="36">
        <f t="shared" si="3"/>
        <v>6</v>
      </c>
    </row>
    <row r="64" spans="1:27" ht="47.45" customHeight="1" x14ac:dyDescent="0.2">
      <c r="A64" s="62"/>
      <c r="B64" s="22"/>
      <c r="C64" s="380" t="s">
        <v>1118</v>
      </c>
      <c r="D64" s="329"/>
      <c r="E64" s="330"/>
      <c r="F64" s="225" t="s">
        <v>499</v>
      </c>
      <c r="G64" s="29" t="s">
        <v>336</v>
      </c>
      <c r="H64" s="47">
        <v>2</v>
      </c>
      <c r="I64" s="29" t="s">
        <v>337</v>
      </c>
      <c r="J64" s="63" t="s">
        <v>501</v>
      </c>
      <c r="K64" s="63" t="s">
        <v>502</v>
      </c>
      <c r="L64" s="63" t="s">
        <v>503</v>
      </c>
      <c r="M64" s="211" t="s">
        <v>505</v>
      </c>
      <c r="N64" s="63" t="s">
        <v>506</v>
      </c>
      <c r="O64" s="219">
        <v>3</v>
      </c>
      <c r="P64" s="219">
        <v>3</v>
      </c>
      <c r="Q64" s="70" t="str">
        <f t="shared" ca="1" si="5"/>
        <v>Med</v>
      </c>
      <c r="R64" s="36">
        <f t="shared" si="2"/>
        <v>9</v>
      </c>
      <c r="S64" s="64"/>
      <c r="T64" s="64" t="s">
        <v>1699</v>
      </c>
      <c r="U64" s="64" t="s">
        <v>1313</v>
      </c>
      <c r="V64" s="38" t="s">
        <v>1505</v>
      </c>
      <c r="W64" s="38" t="s">
        <v>1491</v>
      </c>
      <c r="X64" s="90">
        <v>3</v>
      </c>
      <c r="Y64" s="219">
        <v>2</v>
      </c>
      <c r="Z64" s="81" t="str">
        <f t="shared" ca="1" si="7"/>
        <v>Low</v>
      </c>
      <c r="AA64" s="36">
        <f t="shared" si="3"/>
        <v>6</v>
      </c>
    </row>
    <row r="65" spans="1:27" s="142" customFormat="1" x14ac:dyDescent="0.2">
      <c r="A65" s="85"/>
      <c r="B65" s="376" t="s">
        <v>1133</v>
      </c>
      <c r="C65" s="332"/>
      <c r="D65" s="332"/>
      <c r="E65" s="350"/>
      <c r="F65" s="144" t="s">
        <v>937</v>
      </c>
      <c r="G65" s="88"/>
      <c r="H65" s="27"/>
      <c r="I65" s="88"/>
      <c r="J65" s="88"/>
      <c r="K65" s="88"/>
      <c r="L65" s="88"/>
      <c r="M65" s="88"/>
      <c r="N65" s="88"/>
      <c r="O65" s="88"/>
      <c r="P65" s="88"/>
      <c r="Q65" s="88" t="str">
        <f t="shared" ca="1" si="5"/>
        <v/>
      </c>
      <c r="R65" s="88"/>
      <c r="S65" s="88"/>
      <c r="T65" s="88"/>
      <c r="U65" s="88"/>
      <c r="V65" s="88"/>
      <c r="W65" s="274" t="s">
        <v>1515</v>
      </c>
      <c r="X65" s="88"/>
      <c r="Y65" s="88"/>
      <c r="Z65" s="88" t="str">
        <f t="shared" ref="Z65:AA80" ca="1" si="8">IF(AND(ISNUMBER(X65),ISNUMBER(Y65)),OFFSET(RiskMatrixRef,-Y65+1,X65-1),"")</f>
        <v/>
      </c>
      <c r="AA65" s="88"/>
    </row>
    <row r="66" spans="1:27" s="249" customFormat="1" ht="46.35" customHeight="1" x14ac:dyDescent="0.2">
      <c r="A66" s="85"/>
      <c r="B66" s="85"/>
      <c r="C66" s="375" t="s">
        <v>1411</v>
      </c>
      <c r="D66" s="332"/>
      <c r="E66" s="350"/>
      <c r="F66" s="155" t="s">
        <v>1412</v>
      </c>
      <c r="G66" s="215" t="s">
        <v>1414</v>
      </c>
      <c r="H66" s="47">
        <v>2</v>
      </c>
      <c r="I66" s="215" t="s">
        <v>1413</v>
      </c>
      <c r="J66" s="64" t="s">
        <v>1415</v>
      </c>
      <c r="K66" s="64" t="s">
        <v>1416</v>
      </c>
      <c r="L66" s="64" t="s">
        <v>476</v>
      </c>
      <c r="M66" s="64" t="s">
        <v>1417</v>
      </c>
      <c r="N66" s="64" t="s">
        <v>1418</v>
      </c>
      <c r="O66" s="90">
        <v>4</v>
      </c>
      <c r="P66" s="219">
        <v>3</v>
      </c>
      <c r="Q66" s="36" t="str">
        <f t="shared" ca="1" si="5"/>
        <v>Med</v>
      </c>
      <c r="R66" s="36">
        <f t="shared" si="2"/>
        <v>12</v>
      </c>
      <c r="S66" s="38"/>
      <c r="T66" s="209" t="s">
        <v>1419</v>
      </c>
      <c r="U66" s="233" t="s">
        <v>1419</v>
      </c>
      <c r="V66" s="233" t="s">
        <v>1508</v>
      </c>
      <c r="W66" s="233" t="s">
        <v>1478</v>
      </c>
      <c r="X66" s="90">
        <v>4</v>
      </c>
      <c r="Y66" s="219">
        <v>3</v>
      </c>
      <c r="Z66" s="36" t="str">
        <f ca="1">IF(AND(ISNUMBER(X66),ISNUMBER(Y66)),OFFSET(RiskMatrixRef,-Y66+1,X66-1),"")</f>
        <v>Med</v>
      </c>
      <c r="AA66" s="36">
        <f t="shared" si="3"/>
        <v>12</v>
      </c>
    </row>
    <row r="67" spans="1:27" ht="117" customHeight="1" x14ac:dyDescent="0.2">
      <c r="A67" s="62"/>
      <c r="B67" s="62"/>
      <c r="C67" s="375" t="s">
        <v>1136</v>
      </c>
      <c r="D67" s="332"/>
      <c r="E67" s="350"/>
      <c r="F67" s="155" t="s">
        <v>1138</v>
      </c>
      <c r="G67" s="29" t="s">
        <v>657</v>
      </c>
      <c r="H67" s="47">
        <v>2</v>
      </c>
      <c r="I67" s="29" t="s">
        <v>658</v>
      </c>
      <c r="J67" s="63" t="s">
        <v>1153</v>
      </c>
      <c r="K67" s="63" t="s">
        <v>659</v>
      </c>
      <c r="L67" s="63" t="s">
        <v>476</v>
      </c>
      <c r="M67" s="63" t="s">
        <v>755</v>
      </c>
      <c r="N67" s="63" t="s">
        <v>1326</v>
      </c>
      <c r="O67" s="34">
        <v>3</v>
      </c>
      <c r="P67" s="219">
        <v>3</v>
      </c>
      <c r="Q67" s="36" t="str">
        <f t="shared" ca="1" si="5"/>
        <v>Med</v>
      </c>
      <c r="R67" s="36">
        <f t="shared" si="2"/>
        <v>9</v>
      </c>
      <c r="S67" s="38"/>
      <c r="T67" s="209" t="s">
        <v>1469</v>
      </c>
      <c r="U67" s="38" t="s">
        <v>1351</v>
      </c>
      <c r="V67" s="38" t="s">
        <v>1509</v>
      </c>
      <c r="W67" s="38" t="s">
        <v>1491</v>
      </c>
      <c r="X67" s="90">
        <v>3</v>
      </c>
      <c r="Y67" s="219">
        <v>2</v>
      </c>
      <c r="Z67" s="36" t="str">
        <f t="shared" ca="1" si="8"/>
        <v>Low</v>
      </c>
      <c r="AA67" s="36">
        <f t="shared" si="3"/>
        <v>6</v>
      </c>
    </row>
    <row r="68" spans="1:27" ht="115.35" customHeight="1" x14ac:dyDescent="0.2">
      <c r="A68" s="62"/>
      <c r="B68" s="62"/>
      <c r="C68" s="375" t="s">
        <v>1137</v>
      </c>
      <c r="D68" s="332"/>
      <c r="E68" s="350"/>
      <c r="F68" s="155" t="s">
        <v>1152</v>
      </c>
      <c r="G68" s="29" t="s">
        <v>657</v>
      </c>
      <c r="H68" s="47">
        <v>2</v>
      </c>
      <c r="I68" s="29" t="s">
        <v>658</v>
      </c>
      <c r="J68" s="63" t="s">
        <v>1139</v>
      </c>
      <c r="K68" s="63" t="s">
        <v>1046</v>
      </c>
      <c r="L68" s="63" t="s">
        <v>476</v>
      </c>
      <c r="M68" s="63" t="s">
        <v>660</v>
      </c>
      <c r="N68" s="64" t="s">
        <v>1326</v>
      </c>
      <c r="O68" s="34">
        <v>3</v>
      </c>
      <c r="P68" s="219">
        <v>3</v>
      </c>
      <c r="Q68" s="36" t="str">
        <f t="shared" ca="1" si="5"/>
        <v>Med</v>
      </c>
      <c r="R68" s="36">
        <f t="shared" si="2"/>
        <v>9</v>
      </c>
      <c r="S68" s="38"/>
      <c r="T68" s="209" t="s">
        <v>1469</v>
      </c>
      <c r="U68" s="38" t="s">
        <v>1351</v>
      </c>
      <c r="V68" s="38" t="s">
        <v>1509</v>
      </c>
      <c r="W68" s="38" t="s">
        <v>1491</v>
      </c>
      <c r="X68" s="90">
        <v>3</v>
      </c>
      <c r="Y68" s="219">
        <v>2</v>
      </c>
      <c r="Z68" s="36" t="str">
        <f t="shared" ca="1" si="8"/>
        <v>Low</v>
      </c>
      <c r="AA68" s="36">
        <f t="shared" si="3"/>
        <v>6</v>
      </c>
    </row>
    <row r="69" spans="1:27" ht="76.349999999999994" customHeight="1" x14ac:dyDescent="0.2">
      <c r="A69" s="62"/>
      <c r="B69" s="62"/>
      <c r="C69" s="375" t="s">
        <v>1148</v>
      </c>
      <c r="D69" s="332"/>
      <c r="E69" s="350"/>
      <c r="F69" s="155" t="s">
        <v>1149</v>
      </c>
      <c r="G69" s="29" t="s">
        <v>701</v>
      </c>
      <c r="H69" s="47">
        <v>1</v>
      </c>
      <c r="I69" s="29" t="s">
        <v>125</v>
      </c>
      <c r="J69" s="63" t="s">
        <v>719</v>
      </c>
      <c r="K69" s="211" t="s">
        <v>1247</v>
      </c>
      <c r="L69" s="63" t="s">
        <v>703</v>
      </c>
      <c r="M69" s="63" t="s">
        <v>720</v>
      </c>
      <c r="N69" s="218" t="s">
        <v>1250</v>
      </c>
      <c r="O69" s="34">
        <v>5</v>
      </c>
      <c r="P69" s="219">
        <v>2</v>
      </c>
      <c r="Q69" s="36" t="str">
        <f t="shared" ca="1" si="5"/>
        <v>Med</v>
      </c>
      <c r="R69" s="36">
        <f t="shared" si="2"/>
        <v>10</v>
      </c>
      <c r="S69" s="38"/>
      <c r="T69" s="209" t="s">
        <v>1470</v>
      </c>
      <c r="U69" s="38" t="s">
        <v>1471</v>
      </c>
      <c r="V69" s="38" t="s">
        <v>1509</v>
      </c>
      <c r="W69" s="38" t="s">
        <v>1491</v>
      </c>
      <c r="X69" s="90">
        <v>5</v>
      </c>
      <c r="Y69" s="219">
        <v>1</v>
      </c>
      <c r="Z69" s="36" t="str">
        <f t="shared" ca="1" si="8"/>
        <v>Med</v>
      </c>
      <c r="AA69" s="36">
        <f t="shared" si="3"/>
        <v>5</v>
      </c>
    </row>
    <row r="70" spans="1:27" ht="46.35" customHeight="1" x14ac:dyDescent="0.2">
      <c r="A70" s="62"/>
      <c r="B70" s="62"/>
      <c r="C70" s="375" t="s">
        <v>1145</v>
      </c>
      <c r="D70" s="332"/>
      <c r="E70" s="350"/>
      <c r="F70" s="155" t="s">
        <v>1146</v>
      </c>
      <c r="G70" s="29" t="s">
        <v>701</v>
      </c>
      <c r="H70" s="47">
        <v>1</v>
      </c>
      <c r="I70" s="29" t="s">
        <v>125</v>
      </c>
      <c r="J70" s="63" t="s">
        <v>702</v>
      </c>
      <c r="K70" s="211" t="s">
        <v>1248</v>
      </c>
      <c r="L70" s="63" t="s">
        <v>703</v>
      </c>
      <c r="M70" s="63" t="s">
        <v>704</v>
      </c>
      <c r="N70" s="63" t="s">
        <v>705</v>
      </c>
      <c r="O70" s="34">
        <v>3</v>
      </c>
      <c r="P70" s="219">
        <v>2</v>
      </c>
      <c r="Q70" s="36" t="str">
        <f t="shared" ca="1" si="5"/>
        <v>Low</v>
      </c>
      <c r="R70" s="36">
        <f t="shared" si="2"/>
        <v>6</v>
      </c>
      <c r="S70" s="38"/>
      <c r="T70" s="38"/>
      <c r="U70" s="38"/>
      <c r="V70" s="211" t="s">
        <v>159</v>
      </c>
      <c r="W70" s="211" t="s">
        <v>1491</v>
      </c>
      <c r="X70" s="90">
        <v>3</v>
      </c>
      <c r="Y70" s="219">
        <v>2</v>
      </c>
      <c r="Z70" s="36" t="str">
        <f t="shared" ca="1" si="8"/>
        <v>Low</v>
      </c>
      <c r="AA70" s="36">
        <f t="shared" si="3"/>
        <v>6</v>
      </c>
    </row>
    <row r="71" spans="1:27" ht="78.599999999999994" customHeight="1" x14ac:dyDescent="0.2">
      <c r="A71" s="62"/>
      <c r="B71" s="62"/>
      <c r="C71" s="375" t="s">
        <v>1147</v>
      </c>
      <c r="D71" s="332"/>
      <c r="E71" s="350"/>
      <c r="F71" s="155" t="s">
        <v>1146</v>
      </c>
      <c r="G71" s="29" t="s">
        <v>701</v>
      </c>
      <c r="H71" s="47">
        <v>1</v>
      </c>
      <c r="I71" s="29" t="s">
        <v>125</v>
      </c>
      <c r="J71" s="63" t="s">
        <v>710</v>
      </c>
      <c r="K71" s="63" t="s">
        <v>698</v>
      </c>
      <c r="L71" s="63" t="s">
        <v>703</v>
      </c>
      <c r="M71" s="63" t="s">
        <v>712</v>
      </c>
      <c r="N71" s="63" t="s">
        <v>713</v>
      </c>
      <c r="O71" s="34">
        <v>3</v>
      </c>
      <c r="P71" s="34">
        <v>3</v>
      </c>
      <c r="Q71" s="36" t="str">
        <f t="shared" ca="1" si="5"/>
        <v>Med</v>
      </c>
      <c r="R71" s="36">
        <f t="shared" si="2"/>
        <v>9</v>
      </c>
      <c r="S71" s="38"/>
      <c r="T71" s="209" t="s">
        <v>1470</v>
      </c>
      <c r="U71" s="38" t="s">
        <v>1471</v>
      </c>
      <c r="V71" s="38" t="s">
        <v>1509</v>
      </c>
      <c r="W71" s="38" t="s">
        <v>1491</v>
      </c>
      <c r="X71" s="90">
        <v>3</v>
      </c>
      <c r="Y71" s="219">
        <v>2</v>
      </c>
      <c r="Z71" s="36" t="str">
        <f t="shared" ca="1" si="8"/>
        <v>Low</v>
      </c>
      <c r="AA71" s="36">
        <f t="shared" si="3"/>
        <v>6</v>
      </c>
    </row>
    <row r="72" spans="1:27" ht="71.45" customHeight="1" x14ac:dyDescent="0.2">
      <c r="A72" s="62"/>
      <c r="B72" s="62"/>
      <c r="C72" s="375" t="s">
        <v>1155</v>
      </c>
      <c r="D72" s="332"/>
      <c r="E72" s="350"/>
      <c r="F72" s="155" t="s">
        <v>1154</v>
      </c>
      <c r="G72" s="29" t="s">
        <v>657</v>
      </c>
      <c r="H72" s="47">
        <v>2</v>
      </c>
      <c r="I72" s="29" t="s">
        <v>658</v>
      </c>
      <c r="J72" s="63" t="s">
        <v>1157</v>
      </c>
      <c r="K72" s="63" t="s">
        <v>659</v>
      </c>
      <c r="L72" s="63" t="s">
        <v>476</v>
      </c>
      <c r="M72" s="63" t="s">
        <v>750</v>
      </c>
      <c r="N72" s="63" t="s">
        <v>661</v>
      </c>
      <c r="O72" s="145">
        <v>3</v>
      </c>
      <c r="P72" s="34">
        <v>3</v>
      </c>
      <c r="Q72" s="36" t="str">
        <f t="shared" ca="1" si="5"/>
        <v>Med</v>
      </c>
      <c r="R72" s="36">
        <f t="shared" si="2"/>
        <v>9</v>
      </c>
      <c r="S72" s="38"/>
      <c r="T72" s="209" t="s">
        <v>1472</v>
      </c>
      <c r="U72" s="38" t="s">
        <v>1473</v>
      </c>
      <c r="V72" s="38" t="s">
        <v>1509</v>
      </c>
      <c r="W72" s="38" t="s">
        <v>1491</v>
      </c>
      <c r="X72" s="219">
        <v>2</v>
      </c>
      <c r="Y72" s="219">
        <v>3</v>
      </c>
      <c r="Z72" s="36" t="str">
        <f t="shared" ca="1" si="8"/>
        <v>Low</v>
      </c>
      <c r="AA72" s="36">
        <f t="shared" si="3"/>
        <v>6</v>
      </c>
    </row>
    <row r="73" spans="1:27" ht="71.45" customHeight="1" x14ac:dyDescent="0.2">
      <c r="A73" s="62"/>
      <c r="B73" s="62"/>
      <c r="C73" s="375" t="s">
        <v>1158</v>
      </c>
      <c r="D73" s="332"/>
      <c r="E73" s="350"/>
      <c r="F73" s="155" t="s">
        <v>1159</v>
      </c>
      <c r="G73" s="29" t="s">
        <v>657</v>
      </c>
      <c r="H73" s="47">
        <v>2</v>
      </c>
      <c r="I73" s="29" t="s">
        <v>658</v>
      </c>
      <c r="J73" s="63" t="s">
        <v>1156</v>
      </c>
      <c r="K73" s="63" t="s">
        <v>659</v>
      </c>
      <c r="L73" s="63" t="s">
        <v>476</v>
      </c>
      <c r="M73" s="63" t="s">
        <v>660</v>
      </c>
      <c r="N73" s="63" t="s">
        <v>661</v>
      </c>
      <c r="O73" s="145">
        <v>3</v>
      </c>
      <c r="P73" s="34">
        <v>3</v>
      </c>
      <c r="Q73" s="36" t="str">
        <f t="shared" ca="1" si="5"/>
        <v>Med</v>
      </c>
      <c r="R73" s="36">
        <f t="shared" ref="R73:R125" si="9">O73*P73</f>
        <v>9</v>
      </c>
      <c r="S73" s="38"/>
      <c r="T73" s="209" t="s">
        <v>1472</v>
      </c>
      <c r="U73" s="38" t="s">
        <v>1473</v>
      </c>
      <c r="V73" s="38" t="s">
        <v>1509</v>
      </c>
      <c r="W73" s="38" t="s">
        <v>1491</v>
      </c>
      <c r="X73" s="219">
        <v>2</v>
      </c>
      <c r="Y73" s="219">
        <v>3</v>
      </c>
      <c r="Z73" s="36" t="str">
        <f t="shared" ca="1" si="8"/>
        <v>Low</v>
      </c>
      <c r="AA73" s="36">
        <f t="shared" ref="AA73:AA125" si="10">X73*Y73</f>
        <v>6</v>
      </c>
    </row>
    <row r="74" spans="1:27" s="142" customFormat="1" ht="102" x14ac:dyDescent="0.2">
      <c r="A74" s="85"/>
      <c r="B74" s="85"/>
      <c r="C74" s="375" t="s">
        <v>1150</v>
      </c>
      <c r="D74" s="332"/>
      <c r="E74" s="350"/>
      <c r="F74" s="156" t="s">
        <v>1246</v>
      </c>
      <c r="G74" s="80" t="s">
        <v>738</v>
      </c>
      <c r="H74" s="47">
        <v>1</v>
      </c>
      <c r="I74" s="80" t="s">
        <v>125</v>
      </c>
      <c r="J74" s="64" t="s">
        <v>728</v>
      </c>
      <c r="K74" s="211" t="s">
        <v>1249</v>
      </c>
      <c r="L74" s="64" t="s">
        <v>730</v>
      </c>
      <c r="M74" s="213" t="s">
        <v>1251</v>
      </c>
      <c r="N74" s="64" t="s">
        <v>739</v>
      </c>
      <c r="O74" s="90">
        <v>4</v>
      </c>
      <c r="P74" s="90">
        <v>2</v>
      </c>
      <c r="Q74" s="36" t="str">
        <f t="shared" ca="1" si="5"/>
        <v>Med</v>
      </c>
      <c r="R74" s="36">
        <f t="shared" si="9"/>
        <v>8</v>
      </c>
      <c r="S74" s="38"/>
      <c r="T74" s="209" t="s">
        <v>1474</v>
      </c>
      <c r="U74" s="233" t="s">
        <v>1700</v>
      </c>
      <c r="V74" s="233" t="s">
        <v>1508</v>
      </c>
      <c r="W74" s="233" t="s">
        <v>1478</v>
      </c>
      <c r="X74" s="90">
        <v>4</v>
      </c>
      <c r="Y74" s="219">
        <v>2</v>
      </c>
      <c r="Z74" s="36" t="str">
        <f t="shared" ca="1" si="8"/>
        <v>Med</v>
      </c>
      <c r="AA74" s="36">
        <f t="shared" si="10"/>
        <v>8</v>
      </c>
    </row>
    <row r="75" spans="1:27" s="142" customFormat="1" ht="110.1" customHeight="1" x14ac:dyDescent="0.2">
      <c r="A75" s="85"/>
      <c r="B75" s="85"/>
      <c r="C75" s="375" t="s">
        <v>1151</v>
      </c>
      <c r="D75" s="332"/>
      <c r="E75" s="350"/>
      <c r="F75" s="156" t="s">
        <v>1246</v>
      </c>
      <c r="G75" s="80" t="s">
        <v>738</v>
      </c>
      <c r="H75" s="47">
        <v>1</v>
      </c>
      <c r="I75" s="80" t="s">
        <v>125</v>
      </c>
      <c r="J75" s="64" t="s">
        <v>732</v>
      </c>
      <c r="K75" s="160" t="s">
        <v>1245</v>
      </c>
      <c r="L75" s="64" t="s">
        <v>734</v>
      </c>
      <c r="M75" s="64" t="s">
        <v>740</v>
      </c>
      <c r="N75" s="64" t="s">
        <v>741</v>
      </c>
      <c r="O75" s="90">
        <v>3</v>
      </c>
      <c r="P75" s="90">
        <v>4</v>
      </c>
      <c r="Q75" s="36" t="str">
        <f t="shared" ca="1" si="5"/>
        <v>Med</v>
      </c>
      <c r="R75" s="36">
        <f t="shared" si="9"/>
        <v>12</v>
      </c>
      <c r="S75" s="38"/>
      <c r="T75" s="209" t="s">
        <v>1474</v>
      </c>
      <c r="U75" s="233" t="s">
        <v>1700</v>
      </c>
      <c r="V75" s="233" t="s">
        <v>1508</v>
      </c>
      <c r="W75" s="233" t="s">
        <v>1478</v>
      </c>
      <c r="X75" s="90">
        <v>3</v>
      </c>
      <c r="Y75" s="219">
        <v>4</v>
      </c>
      <c r="Z75" s="36" t="str">
        <f t="shared" ca="1" si="8"/>
        <v>Med</v>
      </c>
      <c r="AA75" s="36">
        <f t="shared" si="10"/>
        <v>12</v>
      </c>
    </row>
    <row r="76" spans="1:27" s="142" customFormat="1" x14ac:dyDescent="0.2">
      <c r="A76" s="85"/>
      <c r="B76" s="376" t="s">
        <v>1134</v>
      </c>
      <c r="C76" s="332"/>
      <c r="D76" s="332"/>
      <c r="E76" s="350"/>
      <c r="F76" s="144" t="s">
        <v>1135</v>
      </c>
      <c r="G76" s="88"/>
      <c r="H76" s="27"/>
      <c r="I76" s="88"/>
      <c r="J76" s="88"/>
      <c r="K76" s="88"/>
      <c r="L76" s="88"/>
      <c r="M76" s="88"/>
      <c r="N76" s="88"/>
      <c r="O76" s="88"/>
      <c r="P76" s="88"/>
      <c r="Q76" s="88" t="str">
        <f t="shared" ca="1" si="5"/>
        <v/>
      </c>
      <c r="R76" s="88" t="str">
        <f t="shared" ca="1" si="5"/>
        <v/>
      </c>
      <c r="S76" s="88"/>
      <c r="T76" s="88"/>
      <c r="U76" s="88"/>
      <c r="V76" s="88"/>
      <c r="W76" s="274" t="s">
        <v>1515</v>
      </c>
      <c r="X76" s="88"/>
      <c r="Y76" s="88"/>
      <c r="Z76" s="88" t="str">
        <f t="shared" ca="1" si="8"/>
        <v/>
      </c>
      <c r="AA76" s="88" t="str">
        <f t="shared" ca="1" si="8"/>
        <v/>
      </c>
    </row>
    <row r="77" spans="1:27" s="142" customFormat="1" ht="51" x14ac:dyDescent="0.2">
      <c r="A77" s="85"/>
      <c r="B77" s="85"/>
      <c r="C77" s="375" t="s">
        <v>1141</v>
      </c>
      <c r="D77" s="332"/>
      <c r="E77" s="350"/>
      <c r="F77" s="155" t="s">
        <v>1140</v>
      </c>
      <c r="G77" s="80" t="s">
        <v>676</v>
      </c>
      <c r="H77" s="47">
        <v>2</v>
      </c>
      <c r="I77" s="205" t="s">
        <v>1254</v>
      </c>
      <c r="J77" s="64" t="s">
        <v>679</v>
      </c>
      <c r="K77" s="213" t="s">
        <v>1255</v>
      </c>
      <c r="L77" s="64" t="s">
        <v>682</v>
      </c>
      <c r="M77" s="160" t="s">
        <v>683</v>
      </c>
      <c r="N77" s="162" t="s">
        <v>684</v>
      </c>
      <c r="O77" s="145">
        <v>3</v>
      </c>
      <c r="P77" s="90">
        <v>4</v>
      </c>
      <c r="Q77" s="36" t="str">
        <f t="shared" ca="1" si="5"/>
        <v>Med</v>
      </c>
      <c r="R77" s="36">
        <f t="shared" si="9"/>
        <v>12</v>
      </c>
      <c r="S77" s="38"/>
      <c r="T77" s="209" t="s">
        <v>1352</v>
      </c>
      <c r="U77" s="209" t="s">
        <v>1553</v>
      </c>
      <c r="V77" s="209" t="s">
        <v>1508</v>
      </c>
      <c r="W77" s="209" t="s">
        <v>1491</v>
      </c>
      <c r="X77" s="145">
        <v>3</v>
      </c>
      <c r="Y77" s="219">
        <v>3</v>
      </c>
      <c r="Z77" s="36" t="str">
        <f t="shared" ca="1" si="8"/>
        <v>Med</v>
      </c>
      <c r="AA77" s="36">
        <f t="shared" si="10"/>
        <v>9</v>
      </c>
    </row>
    <row r="78" spans="1:27" s="142" customFormat="1" ht="58.5" customHeight="1" x14ac:dyDescent="0.2">
      <c r="A78" s="85"/>
      <c r="B78" s="85"/>
      <c r="C78" s="375" t="s">
        <v>1142</v>
      </c>
      <c r="D78" s="332"/>
      <c r="E78" s="350"/>
      <c r="F78" s="155" t="s">
        <v>1140</v>
      </c>
      <c r="G78" s="80" t="s">
        <v>676</v>
      </c>
      <c r="H78" s="47">
        <v>2</v>
      </c>
      <c r="I78" s="205" t="s">
        <v>1254</v>
      </c>
      <c r="J78" s="64" t="s">
        <v>687</v>
      </c>
      <c r="K78" s="213" t="s">
        <v>1256</v>
      </c>
      <c r="L78" s="64" t="s">
        <v>682</v>
      </c>
      <c r="M78" s="64" t="s">
        <v>688</v>
      </c>
      <c r="N78" s="87" t="s">
        <v>689</v>
      </c>
      <c r="O78" s="90">
        <v>3</v>
      </c>
      <c r="P78" s="90">
        <v>2</v>
      </c>
      <c r="Q78" s="36" t="str">
        <f t="shared" ca="1" si="5"/>
        <v>Low</v>
      </c>
      <c r="R78" s="36">
        <f t="shared" si="9"/>
        <v>6</v>
      </c>
      <c r="S78" s="38"/>
      <c r="T78" s="209"/>
      <c r="U78" s="38"/>
      <c r="V78" s="38" t="s">
        <v>159</v>
      </c>
      <c r="W78" s="38" t="s">
        <v>1491</v>
      </c>
      <c r="X78" s="90">
        <v>3</v>
      </c>
      <c r="Y78" s="219">
        <v>2</v>
      </c>
      <c r="Z78" s="36" t="str">
        <f t="shared" ca="1" si="8"/>
        <v>Low</v>
      </c>
      <c r="AA78" s="36">
        <f t="shared" si="10"/>
        <v>6</v>
      </c>
    </row>
    <row r="79" spans="1:27" s="142" customFormat="1" ht="62.45" customHeight="1" x14ac:dyDescent="0.2">
      <c r="A79" s="85"/>
      <c r="B79" s="85"/>
      <c r="C79" s="375" t="s">
        <v>1143</v>
      </c>
      <c r="D79" s="332"/>
      <c r="E79" s="350"/>
      <c r="F79" s="155" t="s">
        <v>1140</v>
      </c>
      <c r="G79" s="80" t="s">
        <v>676</v>
      </c>
      <c r="H79" s="47">
        <v>2</v>
      </c>
      <c r="I79" s="205" t="s">
        <v>1254</v>
      </c>
      <c r="J79" s="64" t="s">
        <v>694</v>
      </c>
      <c r="K79" s="213" t="s">
        <v>1257</v>
      </c>
      <c r="L79" s="64" t="s">
        <v>682</v>
      </c>
      <c r="M79" s="64" t="s">
        <v>695</v>
      </c>
      <c r="N79" s="162" t="s">
        <v>696</v>
      </c>
      <c r="O79" s="90">
        <v>5</v>
      </c>
      <c r="P79" s="219">
        <v>2</v>
      </c>
      <c r="Q79" s="36" t="str">
        <f t="shared" ca="1" si="5"/>
        <v>Med</v>
      </c>
      <c r="R79" s="36">
        <f t="shared" si="9"/>
        <v>10</v>
      </c>
      <c r="S79" s="38"/>
      <c r="T79" s="209" t="s">
        <v>1318</v>
      </c>
      <c r="U79" s="209" t="s">
        <v>1553</v>
      </c>
      <c r="V79" s="209" t="s">
        <v>1508</v>
      </c>
      <c r="W79" s="209" t="s">
        <v>1491</v>
      </c>
      <c r="X79" s="90">
        <v>5</v>
      </c>
      <c r="Y79" s="219">
        <v>1</v>
      </c>
      <c r="Z79" s="36" t="str">
        <f t="shared" ca="1" si="8"/>
        <v>Med</v>
      </c>
      <c r="AA79" s="36">
        <f t="shared" si="10"/>
        <v>5</v>
      </c>
    </row>
    <row r="80" spans="1:27" s="142" customFormat="1" ht="51" x14ac:dyDescent="0.2">
      <c r="A80" s="85"/>
      <c r="B80" s="85"/>
      <c r="C80" s="375" t="s">
        <v>1144</v>
      </c>
      <c r="D80" s="332"/>
      <c r="E80" s="350"/>
      <c r="F80" s="155" t="s">
        <v>1140</v>
      </c>
      <c r="G80" s="80" t="s">
        <v>676</v>
      </c>
      <c r="H80" s="47">
        <v>2</v>
      </c>
      <c r="I80" s="205" t="s">
        <v>1254</v>
      </c>
      <c r="J80" s="64" t="s">
        <v>697</v>
      </c>
      <c r="K80" s="213" t="s">
        <v>1258</v>
      </c>
      <c r="L80" s="64" t="s">
        <v>682</v>
      </c>
      <c r="M80" s="64" t="s">
        <v>683</v>
      </c>
      <c r="N80" s="64" t="s">
        <v>699</v>
      </c>
      <c r="O80" s="90">
        <v>3</v>
      </c>
      <c r="P80" s="90">
        <v>2</v>
      </c>
      <c r="Q80" s="36" t="str">
        <f t="shared" ca="1" si="5"/>
        <v>Low</v>
      </c>
      <c r="R80" s="36">
        <f t="shared" si="9"/>
        <v>6</v>
      </c>
      <c r="S80" s="38"/>
      <c r="T80" s="209"/>
      <c r="U80" s="38"/>
      <c r="V80" s="38" t="s">
        <v>159</v>
      </c>
      <c r="W80" s="38" t="s">
        <v>1491</v>
      </c>
      <c r="X80" s="90">
        <v>3</v>
      </c>
      <c r="Y80" s="219">
        <v>2</v>
      </c>
      <c r="Z80" s="36" t="str">
        <f t="shared" ca="1" si="8"/>
        <v>Low</v>
      </c>
      <c r="AA80" s="36">
        <f t="shared" si="10"/>
        <v>6</v>
      </c>
    </row>
    <row r="81" spans="1:27" x14ac:dyDescent="0.2">
      <c r="A81" s="377" t="s">
        <v>1056</v>
      </c>
      <c r="B81" s="332"/>
      <c r="C81" s="332"/>
      <c r="D81" s="332"/>
      <c r="E81" s="350"/>
      <c r="F81" s="148" t="s">
        <v>528</v>
      </c>
      <c r="G81" s="17"/>
      <c r="H81" s="18"/>
      <c r="I81" s="17"/>
      <c r="J81" s="19"/>
      <c r="K81" s="19"/>
      <c r="L81" s="19"/>
      <c r="M81" s="19"/>
      <c r="N81" s="19"/>
      <c r="O81" s="19"/>
      <c r="P81" s="19"/>
      <c r="Q81" s="19"/>
      <c r="R81" s="19"/>
      <c r="S81" s="19"/>
      <c r="T81" s="19"/>
      <c r="U81" s="19"/>
      <c r="V81" s="19"/>
      <c r="W81" s="273" t="s">
        <v>1515</v>
      </c>
      <c r="X81" s="19"/>
      <c r="Y81" s="19"/>
      <c r="Z81" s="19"/>
      <c r="AA81" s="19"/>
    </row>
    <row r="82" spans="1:27" x14ac:dyDescent="0.2">
      <c r="A82" s="22"/>
      <c r="B82" s="376" t="s">
        <v>1120</v>
      </c>
      <c r="C82" s="332"/>
      <c r="D82" s="332"/>
      <c r="E82" s="350"/>
      <c r="F82" s="144" t="s">
        <v>540</v>
      </c>
      <c r="G82" s="26"/>
      <c r="H82" s="27"/>
      <c r="I82" s="26"/>
      <c r="J82" s="26"/>
      <c r="K82" s="26"/>
      <c r="L82" s="26"/>
      <c r="M82" s="26"/>
      <c r="N82" s="26"/>
      <c r="O82" s="26"/>
      <c r="P82" s="26"/>
      <c r="Q82" s="26" t="str">
        <f t="shared" ref="Q82:Q93" ca="1" si="11">IF(AND(ISNUMBER(O82),ISNUMBER(P82)),OFFSET(RiskMatrixRef,-P82+1,O82-1),"")</f>
        <v/>
      </c>
      <c r="R82" s="88"/>
      <c r="S82" s="26"/>
      <c r="T82" s="26"/>
      <c r="U82" s="26"/>
      <c r="V82" s="88"/>
      <c r="W82" s="274" t="s">
        <v>1515</v>
      </c>
      <c r="X82" s="88"/>
      <c r="Y82" s="88"/>
      <c r="Z82" s="88" t="str">
        <f t="shared" ref="Z82:Z90" ca="1" si="12">IF(AND(ISNUMBER(X82),ISNUMBER(Y82)),OFFSET(RiskMatrixRef,-Y82+1,X82-1),"")</f>
        <v/>
      </c>
      <c r="AA82" s="88"/>
    </row>
    <row r="83" spans="1:27" ht="57" customHeight="1" x14ac:dyDescent="0.2">
      <c r="A83" s="22"/>
      <c r="B83" s="22"/>
      <c r="C83" s="375" t="s">
        <v>1121</v>
      </c>
      <c r="D83" s="332"/>
      <c r="E83" s="350"/>
      <c r="F83" s="150" t="s">
        <v>1059</v>
      </c>
      <c r="G83" s="29" t="s">
        <v>542</v>
      </c>
      <c r="H83" s="47" t="s">
        <v>56</v>
      </c>
      <c r="I83" s="29" t="s">
        <v>57</v>
      </c>
      <c r="J83" s="32" t="s">
        <v>368</v>
      </c>
      <c r="K83" s="32" t="s">
        <v>546</v>
      </c>
      <c r="L83" s="32" t="s">
        <v>547</v>
      </c>
      <c r="M83" s="32" t="s">
        <v>369</v>
      </c>
      <c r="N83" s="32" t="s">
        <v>548</v>
      </c>
      <c r="O83" s="34">
        <v>4</v>
      </c>
      <c r="P83" s="34">
        <v>4</v>
      </c>
      <c r="Q83" s="36" t="str">
        <f t="shared" ca="1" si="11"/>
        <v>High</v>
      </c>
      <c r="R83" s="36">
        <f t="shared" si="9"/>
        <v>16</v>
      </c>
      <c r="S83" s="38"/>
      <c r="T83" s="208" t="s">
        <v>1330</v>
      </c>
      <c r="U83" s="38" t="s">
        <v>1353</v>
      </c>
      <c r="V83" s="38" t="s">
        <v>1510</v>
      </c>
      <c r="W83" s="38" t="s">
        <v>1491</v>
      </c>
      <c r="X83" s="90">
        <v>4</v>
      </c>
      <c r="Y83" s="219">
        <v>2</v>
      </c>
      <c r="Z83" s="36" t="str">
        <f t="shared" ca="1" si="12"/>
        <v>Med</v>
      </c>
      <c r="AA83" s="36">
        <f t="shared" si="10"/>
        <v>8</v>
      </c>
    </row>
    <row r="84" spans="1:27" ht="63.75" x14ac:dyDescent="0.2">
      <c r="A84" s="22"/>
      <c r="B84" s="22"/>
      <c r="C84" s="375" t="s">
        <v>1122</v>
      </c>
      <c r="D84" s="332"/>
      <c r="E84" s="350"/>
      <c r="F84" s="150" t="s">
        <v>1059</v>
      </c>
      <c r="G84" s="29" t="s">
        <v>542</v>
      </c>
      <c r="H84" s="47" t="s">
        <v>56</v>
      </c>
      <c r="I84" s="29" t="s">
        <v>57</v>
      </c>
      <c r="J84" s="32" t="s">
        <v>253</v>
      </c>
      <c r="K84" s="32" t="s">
        <v>551</v>
      </c>
      <c r="L84" s="32" t="s">
        <v>547</v>
      </c>
      <c r="M84" s="209" t="s">
        <v>534</v>
      </c>
      <c r="N84" s="208" t="s">
        <v>1259</v>
      </c>
      <c r="O84" s="34">
        <v>4</v>
      </c>
      <c r="P84" s="219">
        <v>3</v>
      </c>
      <c r="Q84" s="36" t="str">
        <f t="shared" ca="1" si="11"/>
        <v>Med</v>
      </c>
      <c r="R84" s="36">
        <f t="shared" si="9"/>
        <v>12</v>
      </c>
      <c r="S84" s="38" t="s">
        <v>1260</v>
      </c>
      <c r="T84" s="208" t="s">
        <v>1330</v>
      </c>
      <c r="U84" s="38" t="s">
        <v>1354</v>
      </c>
      <c r="V84" s="38" t="s">
        <v>1510</v>
      </c>
      <c r="W84" s="38" t="s">
        <v>1491</v>
      </c>
      <c r="X84" s="90">
        <v>4</v>
      </c>
      <c r="Y84" s="219">
        <v>2</v>
      </c>
      <c r="Z84" s="36" t="str">
        <f t="shared" ca="1" si="12"/>
        <v>Med</v>
      </c>
      <c r="AA84" s="36">
        <f t="shared" si="10"/>
        <v>8</v>
      </c>
    </row>
    <row r="85" spans="1:27" ht="51" x14ac:dyDescent="0.2">
      <c r="A85" s="22"/>
      <c r="B85" s="22"/>
      <c r="C85" s="375" t="s">
        <v>1123</v>
      </c>
      <c r="D85" s="332"/>
      <c r="E85" s="350"/>
      <c r="F85" s="150" t="s">
        <v>1059</v>
      </c>
      <c r="G85" s="29" t="s">
        <v>542</v>
      </c>
      <c r="H85" s="47" t="s">
        <v>56</v>
      </c>
      <c r="I85" s="29" t="s">
        <v>57</v>
      </c>
      <c r="J85" s="32" t="s">
        <v>553</v>
      </c>
      <c r="K85" s="32" t="s">
        <v>554</v>
      </c>
      <c r="L85" s="32" t="s">
        <v>547</v>
      </c>
      <c r="M85" s="32" t="s">
        <v>556</v>
      </c>
      <c r="N85" s="146" t="s">
        <v>1218</v>
      </c>
      <c r="O85" s="34">
        <v>4</v>
      </c>
      <c r="P85" s="34">
        <v>3</v>
      </c>
      <c r="Q85" s="36" t="str">
        <f t="shared" ca="1" si="11"/>
        <v>Med</v>
      </c>
      <c r="R85" s="36">
        <f t="shared" si="9"/>
        <v>12</v>
      </c>
      <c r="S85" s="38" t="s">
        <v>1355</v>
      </c>
      <c r="T85" s="208" t="s">
        <v>1330</v>
      </c>
      <c r="U85" s="209" t="s">
        <v>1356</v>
      </c>
      <c r="V85" s="209" t="s">
        <v>1618</v>
      </c>
      <c r="W85" s="38" t="s">
        <v>1491</v>
      </c>
      <c r="X85" s="90">
        <v>4</v>
      </c>
      <c r="Y85" s="219">
        <v>2</v>
      </c>
      <c r="Z85" s="36" t="str">
        <f t="shared" ca="1" si="12"/>
        <v>Med</v>
      </c>
      <c r="AA85" s="36">
        <f t="shared" si="10"/>
        <v>8</v>
      </c>
    </row>
    <row r="86" spans="1:27" ht="72" customHeight="1" x14ac:dyDescent="0.2">
      <c r="A86" s="22"/>
      <c r="B86" s="22"/>
      <c r="C86" s="375" t="s">
        <v>1124</v>
      </c>
      <c r="D86" s="332"/>
      <c r="E86" s="350"/>
      <c r="F86" s="150" t="s">
        <v>1059</v>
      </c>
      <c r="G86" s="29" t="s">
        <v>542</v>
      </c>
      <c r="H86" s="47" t="s">
        <v>56</v>
      </c>
      <c r="I86" s="29" t="s">
        <v>57</v>
      </c>
      <c r="J86" s="32" t="s">
        <v>559</v>
      </c>
      <c r="K86" s="146" t="s">
        <v>560</v>
      </c>
      <c r="L86" s="32" t="s">
        <v>547</v>
      </c>
      <c r="M86" s="32" t="s">
        <v>561</v>
      </c>
      <c r="N86" s="32" t="s">
        <v>562</v>
      </c>
      <c r="O86" s="34">
        <v>4</v>
      </c>
      <c r="P86" s="34">
        <v>3</v>
      </c>
      <c r="Q86" s="36" t="str">
        <f t="shared" ca="1" si="11"/>
        <v>Med</v>
      </c>
      <c r="R86" s="36">
        <f t="shared" si="9"/>
        <v>12</v>
      </c>
      <c r="S86" s="38"/>
      <c r="T86" s="208" t="s">
        <v>1330</v>
      </c>
      <c r="U86" s="38" t="s">
        <v>1357</v>
      </c>
      <c r="V86" s="38" t="s">
        <v>1510</v>
      </c>
      <c r="W86" s="38" t="s">
        <v>1491</v>
      </c>
      <c r="X86" s="90">
        <v>3</v>
      </c>
      <c r="Y86" s="219">
        <v>2</v>
      </c>
      <c r="Z86" s="36" t="str">
        <f t="shared" ca="1" si="12"/>
        <v>Low</v>
      </c>
      <c r="AA86" s="36">
        <f t="shared" si="10"/>
        <v>6</v>
      </c>
    </row>
    <row r="87" spans="1:27" ht="66.95" customHeight="1" x14ac:dyDescent="0.2">
      <c r="A87" s="22"/>
      <c r="B87" s="22"/>
      <c r="C87" s="375" t="s">
        <v>1125</v>
      </c>
      <c r="D87" s="332"/>
      <c r="E87" s="350"/>
      <c r="F87" s="150" t="s">
        <v>1059</v>
      </c>
      <c r="G87" s="29" t="s">
        <v>542</v>
      </c>
      <c r="H87" s="47" t="s">
        <v>56</v>
      </c>
      <c r="I87" s="29" t="s">
        <v>57</v>
      </c>
      <c r="J87" s="32" t="s">
        <v>569</v>
      </c>
      <c r="K87" s="32" t="s">
        <v>560</v>
      </c>
      <c r="L87" s="32" t="s">
        <v>570</v>
      </c>
      <c r="M87" s="209" t="s">
        <v>1261</v>
      </c>
      <c r="N87" s="32" t="s">
        <v>571</v>
      </c>
      <c r="O87" s="34">
        <v>3</v>
      </c>
      <c r="P87" s="34">
        <v>3</v>
      </c>
      <c r="Q87" s="36" t="str">
        <f t="shared" ca="1" si="11"/>
        <v>Med</v>
      </c>
      <c r="R87" s="36">
        <f t="shared" si="9"/>
        <v>9</v>
      </c>
      <c r="S87" s="38"/>
      <c r="T87" s="208" t="s">
        <v>1330</v>
      </c>
      <c r="U87" s="38" t="s">
        <v>1358</v>
      </c>
      <c r="V87" s="38" t="s">
        <v>1510</v>
      </c>
      <c r="W87" s="38" t="s">
        <v>1491</v>
      </c>
      <c r="X87" s="90">
        <v>3</v>
      </c>
      <c r="Y87" s="219">
        <v>2</v>
      </c>
      <c r="Z87" s="36" t="str">
        <f t="shared" ca="1" si="12"/>
        <v>Low</v>
      </c>
      <c r="AA87" s="36">
        <f t="shared" si="10"/>
        <v>6</v>
      </c>
    </row>
    <row r="88" spans="1:27" ht="81.599999999999994" customHeight="1" x14ac:dyDescent="0.2">
      <c r="A88" s="22"/>
      <c r="B88" s="22"/>
      <c r="C88" s="375" t="s">
        <v>1126</v>
      </c>
      <c r="D88" s="332"/>
      <c r="E88" s="350"/>
      <c r="F88" s="150" t="s">
        <v>1059</v>
      </c>
      <c r="G88" s="29" t="s">
        <v>542</v>
      </c>
      <c r="H88" s="47" t="s">
        <v>56</v>
      </c>
      <c r="I88" s="29" t="s">
        <v>57</v>
      </c>
      <c r="J88" s="32" t="s">
        <v>572</v>
      </c>
      <c r="K88" s="32" t="s">
        <v>573</v>
      </c>
      <c r="L88" s="32" t="s">
        <v>547</v>
      </c>
      <c r="M88" s="32" t="s">
        <v>574</v>
      </c>
      <c r="N88" s="32" t="s">
        <v>1329</v>
      </c>
      <c r="O88" s="34">
        <v>5</v>
      </c>
      <c r="P88" s="34">
        <v>3</v>
      </c>
      <c r="Q88" s="36" t="str">
        <f t="shared" ca="1" si="11"/>
        <v>High</v>
      </c>
      <c r="R88" s="36">
        <f t="shared" si="9"/>
        <v>15</v>
      </c>
      <c r="S88" s="38"/>
      <c r="T88" s="208" t="s">
        <v>1330</v>
      </c>
      <c r="U88" s="209" t="s">
        <v>1701</v>
      </c>
      <c r="V88" s="209" t="s">
        <v>1637</v>
      </c>
      <c r="W88" s="209" t="s">
        <v>1491</v>
      </c>
      <c r="X88" s="90">
        <v>5</v>
      </c>
      <c r="Y88" s="219">
        <v>2</v>
      </c>
      <c r="Z88" s="36" t="str">
        <f t="shared" ca="1" si="12"/>
        <v>Med</v>
      </c>
      <c r="AA88" s="36">
        <f t="shared" si="10"/>
        <v>10</v>
      </c>
    </row>
    <row r="89" spans="1:27" x14ac:dyDescent="0.2">
      <c r="A89" s="22"/>
      <c r="B89" s="376" t="s">
        <v>1127</v>
      </c>
      <c r="C89" s="332"/>
      <c r="D89" s="332"/>
      <c r="E89" s="350"/>
      <c r="F89" s="149" t="s">
        <v>603</v>
      </c>
      <c r="G89" s="26"/>
      <c r="H89" s="27"/>
      <c r="I89" s="26"/>
      <c r="J89" s="26"/>
      <c r="K89" s="26"/>
      <c r="L89" s="26"/>
      <c r="M89" s="26"/>
      <c r="N89" s="26"/>
      <c r="O89" s="26"/>
      <c r="P89" s="26"/>
      <c r="Q89" s="26" t="str">
        <f t="shared" ca="1" si="11"/>
        <v/>
      </c>
      <c r="R89" s="88"/>
      <c r="S89" s="26"/>
      <c r="T89" s="26"/>
      <c r="U89" s="26"/>
      <c r="V89" s="88"/>
      <c r="W89" s="274" t="s">
        <v>1515</v>
      </c>
      <c r="X89" s="88"/>
      <c r="Y89" s="88"/>
      <c r="Z89" s="88" t="str">
        <f t="shared" ca="1" si="12"/>
        <v/>
      </c>
      <c r="AA89" s="88"/>
    </row>
    <row r="90" spans="1:27" ht="76.5" x14ac:dyDescent="0.2">
      <c r="A90" s="62"/>
      <c r="B90" s="62"/>
      <c r="C90" s="375" t="s">
        <v>1128</v>
      </c>
      <c r="D90" s="332"/>
      <c r="E90" s="350"/>
      <c r="F90" s="155" t="s">
        <v>1359</v>
      </c>
      <c r="G90" s="29" t="s">
        <v>606</v>
      </c>
      <c r="H90" s="47" t="s">
        <v>56</v>
      </c>
      <c r="I90" s="29" t="s">
        <v>609</v>
      </c>
      <c r="J90" s="32" t="s">
        <v>241</v>
      </c>
      <c r="K90" s="209" t="s">
        <v>1262</v>
      </c>
      <c r="L90" s="32" t="s">
        <v>547</v>
      </c>
      <c r="M90" s="32" t="s">
        <v>612</v>
      </c>
      <c r="N90" s="209" t="s">
        <v>1446</v>
      </c>
      <c r="O90" s="34">
        <v>4</v>
      </c>
      <c r="P90" s="145">
        <v>3</v>
      </c>
      <c r="Q90" s="36" t="str">
        <f t="shared" ca="1" si="11"/>
        <v>Med</v>
      </c>
      <c r="R90" s="36">
        <f t="shared" si="9"/>
        <v>12</v>
      </c>
      <c r="S90" s="38"/>
      <c r="T90" s="209" t="s">
        <v>1360</v>
      </c>
      <c r="U90" s="209" t="s">
        <v>1554</v>
      </c>
      <c r="V90" s="209" t="s">
        <v>1506</v>
      </c>
      <c r="W90" s="209" t="s">
        <v>1491</v>
      </c>
      <c r="X90" s="90">
        <v>4</v>
      </c>
      <c r="Y90" s="219">
        <v>2</v>
      </c>
      <c r="Z90" s="36" t="str">
        <f t="shared" ca="1" si="12"/>
        <v>Med</v>
      </c>
      <c r="AA90" s="36">
        <f t="shared" si="10"/>
        <v>8</v>
      </c>
    </row>
    <row r="91" spans="1:27" s="141" customFormat="1" ht="89.25" x14ac:dyDescent="0.2">
      <c r="A91" s="85"/>
      <c r="B91" s="85"/>
      <c r="C91" s="375" t="s">
        <v>1129</v>
      </c>
      <c r="D91" s="332"/>
      <c r="E91" s="350"/>
      <c r="F91" s="155" t="s">
        <v>1359</v>
      </c>
      <c r="G91" s="80" t="s">
        <v>606</v>
      </c>
      <c r="H91" s="47" t="s">
        <v>56</v>
      </c>
      <c r="I91" s="80" t="s">
        <v>609</v>
      </c>
      <c r="J91" s="83" t="s">
        <v>619</v>
      </c>
      <c r="K91" s="38" t="s">
        <v>1061</v>
      </c>
      <c r="L91" s="38" t="s">
        <v>621</v>
      </c>
      <c r="M91" s="38" t="s">
        <v>622</v>
      </c>
      <c r="N91" s="38" t="s">
        <v>623</v>
      </c>
      <c r="O91" s="90">
        <v>3</v>
      </c>
      <c r="P91" s="90">
        <v>4</v>
      </c>
      <c r="Q91" s="36" t="str">
        <f t="shared" ca="1" si="11"/>
        <v>Med</v>
      </c>
      <c r="R91" s="36">
        <f t="shared" si="9"/>
        <v>12</v>
      </c>
      <c r="S91" s="38"/>
      <c r="T91" s="208" t="s">
        <v>1330</v>
      </c>
      <c r="U91" s="209" t="s">
        <v>1554</v>
      </c>
      <c r="V91" s="209" t="s">
        <v>1506</v>
      </c>
      <c r="W91" s="209" t="s">
        <v>1491</v>
      </c>
      <c r="X91" s="90">
        <v>3</v>
      </c>
      <c r="Y91" s="219">
        <v>2</v>
      </c>
      <c r="Z91" s="36" t="str">
        <f ca="1">IF(AND(ISNUMBER(X91),ISNUMBER(Y91)),OFFSET(RiskMatrixRef,-Y91+1,X91-1),"")</f>
        <v>Low</v>
      </c>
      <c r="AA91" s="36">
        <f t="shared" si="10"/>
        <v>6</v>
      </c>
    </row>
    <row r="92" spans="1:27" ht="57" customHeight="1" x14ac:dyDescent="0.2">
      <c r="A92" s="62"/>
      <c r="B92" s="62"/>
      <c r="C92" s="375" t="s">
        <v>1130</v>
      </c>
      <c r="D92" s="332"/>
      <c r="E92" s="350"/>
      <c r="F92" s="155" t="s">
        <v>1060</v>
      </c>
      <c r="G92" s="29" t="s">
        <v>613</v>
      </c>
      <c r="H92" s="82">
        <v>1</v>
      </c>
      <c r="I92" s="29" t="s">
        <v>125</v>
      </c>
      <c r="J92" s="32" t="s">
        <v>532</v>
      </c>
      <c r="K92" s="61" t="s">
        <v>533</v>
      </c>
      <c r="L92" s="32" t="s">
        <v>261</v>
      </c>
      <c r="M92" s="32" t="s">
        <v>331</v>
      </c>
      <c r="N92" s="209" t="s">
        <v>1446</v>
      </c>
      <c r="O92" s="34">
        <v>4</v>
      </c>
      <c r="P92" s="145">
        <v>4</v>
      </c>
      <c r="Q92" s="36" t="str">
        <f t="shared" ca="1" si="11"/>
        <v>High</v>
      </c>
      <c r="R92" s="36">
        <f t="shared" si="9"/>
        <v>16</v>
      </c>
      <c r="S92" s="38"/>
      <c r="T92" s="209" t="s">
        <v>1361</v>
      </c>
      <c r="U92" s="209" t="s">
        <v>1362</v>
      </c>
      <c r="V92" s="209" t="s">
        <v>1506</v>
      </c>
      <c r="W92" s="209" t="s">
        <v>1491</v>
      </c>
      <c r="X92" s="90">
        <v>4</v>
      </c>
      <c r="Y92" s="219">
        <v>3</v>
      </c>
      <c r="Z92" s="36" t="str">
        <f ca="1">IF(AND(ISNUMBER(X92),ISNUMBER(Y92)),OFFSET(RiskMatrixRef,-Y92+1,X92-1),"")</f>
        <v>Med</v>
      </c>
      <c r="AA92" s="36">
        <f t="shared" si="10"/>
        <v>12</v>
      </c>
    </row>
    <row r="93" spans="1:27" ht="76.5" x14ac:dyDescent="0.2">
      <c r="A93" s="62"/>
      <c r="B93" s="62"/>
      <c r="C93" s="375" t="s">
        <v>1131</v>
      </c>
      <c r="D93" s="332"/>
      <c r="E93" s="350"/>
      <c r="F93" s="155" t="s">
        <v>1062</v>
      </c>
      <c r="G93" s="80" t="s">
        <v>606</v>
      </c>
      <c r="H93" s="82">
        <v>1</v>
      </c>
      <c r="I93" s="29" t="s">
        <v>609</v>
      </c>
      <c r="J93" s="83" t="s">
        <v>1063</v>
      </c>
      <c r="K93" s="32" t="s">
        <v>620</v>
      </c>
      <c r="L93" s="32" t="s">
        <v>621</v>
      </c>
      <c r="M93" s="32" t="s">
        <v>622</v>
      </c>
      <c r="N93" s="32" t="s">
        <v>623</v>
      </c>
      <c r="O93" s="34">
        <v>3</v>
      </c>
      <c r="P93" s="34">
        <v>2</v>
      </c>
      <c r="Q93" s="36" t="str">
        <f t="shared" ca="1" si="11"/>
        <v>Low</v>
      </c>
      <c r="R93" s="36">
        <f t="shared" si="9"/>
        <v>6</v>
      </c>
      <c r="S93" s="38"/>
      <c r="T93" s="209"/>
      <c r="U93" s="38"/>
      <c r="V93" s="38" t="s">
        <v>159</v>
      </c>
      <c r="W93" s="38" t="s">
        <v>1491</v>
      </c>
      <c r="X93" s="90">
        <v>3</v>
      </c>
      <c r="Y93" s="219">
        <v>2</v>
      </c>
      <c r="Z93" s="36" t="str">
        <f ca="1">IF(AND(ISNUMBER(X93),ISNUMBER(Y93)),OFFSET(RiskMatrixRef,-Y93+1,X93-1),"")</f>
        <v>Low</v>
      </c>
      <c r="AA93" s="36">
        <f t="shared" si="10"/>
        <v>6</v>
      </c>
    </row>
    <row r="94" spans="1:27" x14ac:dyDescent="0.2">
      <c r="A94" s="377" t="s">
        <v>1132</v>
      </c>
      <c r="B94" s="332"/>
      <c r="C94" s="332"/>
      <c r="D94" s="332"/>
      <c r="E94" s="350"/>
      <c r="F94" s="148" t="s">
        <v>476</v>
      </c>
      <c r="G94" s="84"/>
      <c r="H94" s="89"/>
      <c r="I94" s="17"/>
      <c r="J94" s="19"/>
      <c r="K94" s="19"/>
      <c r="L94" s="19"/>
      <c r="M94" s="19"/>
      <c r="N94" s="19"/>
      <c r="O94" s="19"/>
      <c r="P94" s="19"/>
      <c r="Q94" s="19"/>
      <c r="R94" s="19"/>
      <c r="S94" s="19"/>
      <c r="T94" s="19"/>
      <c r="U94" s="19"/>
      <c r="V94" s="19"/>
      <c r="W94" s="273" t="s">
        <v>1515</v>
      </c>
      <c r="X94" s="19"/>
      <c r="Y94" s="19"/>
      <c r="Z94" s="19"/>
      <c r="AA94" s="19"/>
    </row>
    <row r="95" spans="1:27" x14ac:dyDescent="0.2">
      <c r="A95" s="62"/>
      <c r="B95" s="376" t="s">
        <v>1162</v>
      </c>
      <c r="C95" s="332"/>
      <c r="D95" s="332"/>
      <c r="E95" s="350"/>
      <c r="F95" s="157" t="s">
        <v>1161</v>
      </c>
      <c r="G95" s="234"/>
      <c r="H95" s="238"/>
      <c r="I95" s="26"/>
      <c r="J95" s="88"/>
      <c r="K95" s="88"/>
      <c r="L95" s="88"/>
      <c r="M95" s="88"/>
      <c r="N95" s="88"/>
      <c r="O95" s="88"/>
      <c r="P95" s="88"/>
      <c r="Q95" s="36"/>
      <c r="R95" s="88"/>
      <c r="S95" s="26"/>
      <c r="T95" s="26"/>
      <c r="U95" s="26"/>
      <c r="V95" s="88"/>
      <c r="W95" s="274" t="s">
        <v>1515</v>
      </c>
      <c r="X95" s="88"/>
      <c r="Y95" s="88"/>
      <c r="Z95" s="36"/>
      <c r="AA95" s="88"/>
    </row>
    <row r="96" spans="1:27" ht="70.349999999999994" customHeight="1" x14ac:dyDescent="0.2">
      <c r="A96" s="62"/>
      <c r="B96" s="62"/>
      <c r="C96" s="375" t="s">
        <v>1173</v>
      </c>
      <c r="D96" s="332"/>
      <c r="E96" s="350"/>
      <c r="F96" s="155" t="s">
        <v>1174</v>
      </c>
      <c r="G96" s="29" t="s">
        <v>806</v>
      </c>
      <c r="H96" s="237">
        <v>3</v>
      </c>
      <c r="I96" s="29" t="s">
        <v>807</v>
      </c>
      <c r="J96" s="63" t="s">
        <v>1265</v>
      </c>
      <c r="K96" s="63" t="s">
        <v>813</v>
      </c>
      <c r="L96" s="63" t="s">
        <v>476</v>
      </c>
      <c r="M96" s="211" t="s">
        <v>1264</v>
      </c>
      <c r="N96" s="213" t="s">
        <v>1447</v>
      </c>
      <c r="O96" s="145">
        <v>3</v>
      </c>
      <c r="P96" s="145">
        <v>4</v>
      </c>
      <c r="Q96" s="36" t="str">
        <f ca="1">IF(AND(ISNUMBER(O96),ISNUMBER(P96)),OFFSET(RiskMatrixRef,-P96+1,O96-1),"")</f>
        <v>Med</v>
      </c>
      <c r="R96" s="36">
        <f t="shared" si="9"/>
        <v>12</v>
      </c>
      <c r="S96" s="38"/>
      <c r="T96" s="209" t="s">
        <v>1363</v>
      </c>
      <c r="U96" s="233" t="s">
        <v>1511</v>
      </c>
      <c r="V96" s="233" t="s">
        <v>1508</v>
      </c>
      <c r="W96" s="233" t="s">
        <v>1478</v>
      </c>
      <c r="X96" s="219">
        <v>2</v>
      </c>
      <c r="Y96" s="219">
        <v>4</v>
      </c>
      <c r="Z96" s="36" t="str">
        <f ca="1">IF(AND(ISNUMBER(X96),ISNUMBER(Y96)),OFFSET(RiskMatrixRef,-Y96+1,X96-1),"")</f>
        <v>Med</v>
      </c>
      <c r="AA96" s="36">
        <f t="shared" si="10"/>
        <v>8</v>
      </c>
    </row>
    <row r="97" spans="1:27" s="296" customFormat="1" ht="62.45" customHeight="1" x14ac:dyDescent="0.2">
      <c r="A97" s="85"/>
      <c r="B97" s="85"/>
      <c r="C97" s="375" t="s">
        <v>1175</v>
      </c>
      <c r="D97" s="332"/>
      <c r="E97" s="350"/>
      <c r="F97" s="155" t="s">
        <v>1602</v>
      </c>
      <c r="G97" s="215" t="s">
        <v>1596</v>
      </c>
      <c r="H97" s="47">
        <v>2</v>
      </c>
      <c r="I97" s="215" t="s">
        <v>807</v>
      </c>
      <c r="J97" s="64" t="s">
        <v>1265</v>
      </c>
      <c r="K97" s="64" t="s">
        <v>813</v>
      </c>
      <c r="L97" s="64" t="s">
        <v>476</v>
      </c>
      <c r="M97" s="211" t="s">
        <v>1600</v>
      </c>
      <c r="N97" s="160" t="s">
        <v>1601</v>
      </c>
      <c r="O97" s="219">
        <v>2</v>
      </c>
      <c r="P97" s="219">
        <v>3</v>
      </c>
      <c r="Q97" s="36" t="str">
        <f ca="1">IF(AND(ISNUMBER(O97),ISNUMBER(P97)),OFFSET(RiskMatrixRef,-P97+1,O97-1),"")</f>
        <v>Low</v>
      </c>
      <c r="R97" s="36">
        <f t="shared" si="9"/>
        <v>6</v>
      </c>
      <c r="S97" s="38"/>
      <c r="T97" s="209" t="s">
        <v>1603</v>
      </c>
      <c r="U97" s="233" t="s">
        <v>1603</v>
      </c>
      <c r="V97" s="233" t="s">
        <v>1696</v>
      </c>
      <c r="W97" s="233" t="s">
        <v>1478</v>
      </c>
      <c r="X97" s="219">
        <v>2</v>
      </c>
      <c r="Y97" s="219">
        <v>2</v>
      </c>
      <c r="Z97" s="36" t="str">
        <f ca="1">IF(AND(ISNUMBER(X97),ISNUMBER(Y97)),OFFSET(RiskMatrixRef,-Y97+1,X97-1),"")</f>
        <v>Low</v>
      </c>
      <c r="AA97" s="36">
        <f t="shared" si="10"/>
        <v>4</v>
      </c>
    </row>
    <row r="98" spans="1:27" s="142" customFormat="1" ht="62.45" customHeight="1" x14ac:dyDescent="0.2">
      <c r="A98" s="85"/>
      <c r="B98" s="85"/>
      <c r="C98" s="375" t="s">
        <v>1486</v>
      </c>
      <c r="D98" s="332"/>
      <c r="E98" s="350"/>
      <c r="F98" s="155" t="s">
        <v>1602</v>
      </c>
      <c r="G98" s="215" t="s">
        <v>1596</v>
      </c>
      <c r="H98" s="47">
        <v>2</v>
      </c>
      <c r="I98" s="80" t="s">
        <v>807</v>
      </c>
      <c r="J98" s="64" t="s">
        <v>1598</v>
      </c>
      <c r="K98" s="64" t="s">
        <v>1599</v>
      </c>
      <c r="L98" s="64" t="s">
        <v>476</v>
      </c>
      <c r="M98" s="211" t="s">
        <v>1597</v>
      </c>
      <c r="N98" s="160"/>
      <c r="O98" s="219">
        <v>2</v>
      </c>
      <c r="P98" s="219">
        <v>2</v>
      </c>
      <c r="Q98" s="36" t="str">
        <f ca="1">IF(AND(ISNUMBER(O98),ISNUMBER(P98)),OFFSET(RiskMatrixRef,-P98+1,O98-1),"")</f>
        <v>Low</v>
      </c>
      <c r="R98" s="36">
        <f t="shared" si="9"/>
        <v>4</v>
      </c>
      <c r="S98" s="38"/>
      <c r="T98" s="209" t="s">
        <v>1604</v>
      </c>
      <c r="U98" s="38"/>
      <c r="V98" s="38" t="s">
        <v>159</v>
      </c>
      <c r="W98" s="209" t="s">
        <v>1491</v>
      </c>
      <c r="X98" s="219">
        <v>2</v>
      </c>
      <c r="Y98" s="219">
        <v>2</v>
      </c>
      <c r="Z98" s="36" t="str">
        <f ca="1">IF(AND(ISNUMBER(X98),ISNUMBER(Y98)),OFFSET(RiskMatrixRef,-Y98+1,X98-1),"")</f>
        <v>Low</v>
      </c>
      <c r="AA98" s="36">
        <f t="shared" si="10"/>
        <v>4</v>
      </c>
    </row>
    <row r="99" spans="1:27" s="264" customFormat="1" ht="62.45" customHeight="1" x14ac:dyDescent="0.2">
      <c r="A99" s="85"/>
      <c r="B99" s="85"/>
      <c r="C99" s="375" t="s">
        <v>1486</v>
      </c>
      <c r="D99" s="332"/>
      <c r="E99" s="350"/>
      <c r="F99" s="155" t="s">
        <v>1487</v>
      </c>
      <c r="G99" s="215" t="s">
        <v>1705</v>
      </c>
      <c r="H99" s="47">
        <v>2</v>
      </c>
      <c r="I99" s="80" t="s">
        <v>807</v>
      </c>
      <c r="J99" s="64" t="s">
        <v>1265</v>
      </c>
      <c r="K99" s="64" t="s">
        <v>813</v>
      </c>
      <c r="L99" s="64" t="s">
        <v>476</v>
      </c>
      <c r="M99" s="211" t="s">
        <v>814</v>
      </c>
      <c r="N99" s="160" t="s">
        <v>1488</v>
      </c>
      <c r="O99" s="219">
        <v>2</v>
      </c>
      <c r="P99" s="219">
        <v>2</v>
      </c>
      <c r="Q99" s="36" t="str">
        <f ca="1">IF(AND(ISNUMBER(O99),ISNUMBER(P99)),OFFSET(RiskMatrixRef,-P99+1,O99-1),"")</f>
        <v>Low</v>
      </c>
      <c r="R99" s="36">
        <f t="shared" si="9"/>
        <v>4</v>
      </c>
      <c r="S99" s="38"/>
      <c r="T99" s="209" t="s">
        <v>1489</v>
      </c>
      <c r="U99" s="233" t="s">
        <v>1702</v>
      </c>
      <c r="V99" s="233" t="s">
        <v>1696</v>
      </c>
      <c r="W99" s="233" t="s">
        <v>1478</v>
      </c>
      <c r="X99" s="219">
        <v>2</v>
      </c>
      <c r="Y99" s="219">
        <v>2</v>
      </c>
      <c r="Z99" s="36" t="str">
        <f ca="1">IF(AND(ISNUMBER(X99),ISNUMBER(Y99)),OFFSET(RiskMatrixRef,-Y99+1,X99-1),"")</f>
        <v>Low</v>
      </c>
      <c r="AA99" s="36">
        <f t="shared" si="10"/>
        <v>4</v>
      </c>
    </row>
    <row r="100" spans="1:27" s="142" customFormat="1" ht="25.5" x14ac:dyDescent="0.2">
      <c r="A100" s="85"/>
      <c r="B100" s="376" t="s">
        <v>1163</v>
      </c>
      <c r="C100" s="332"/>
      <c r="D100" s="332"/>
      <c r="E100" s="350"/>
      <c r="F100" s="157" t="s">
        <v>1164</v>
      </c>
      <c r="G100" s="88"/>
      <c r="H100" s="27"/>
      <c r="I100" s="88"/>
      <c r="J100" s="88"/>
      <c r="K100" s="88"/>
      <c r="L100" s="88"/>
      <c r="M100" s="88"/>
      <c r="N100" s="88"/>
      <c r="O100" s="88"/>
      <c r="P100" s="88"/>
      <c r="Q100" s="36"/>
      <c r="R100" s="88"/>
      <c r="S100" s="88"/>
      <c r="T100" s="88"/>
      <c r="U100" s="88"/>
      <c r="V100" s="88"/>
      <c r="W100" s="274" t="s">
        <v>1515</v>
      </c>
      <c r="X100" s="88"/>
      <c r="Y100" s="88"/>
      <c r="Z100" s="36"/>
      <c r="AA100" s="88"/>
    </row>
    <row r="101" spans="1:27" s="296" customFormat="1" ht="72" customHeight="1" x14ac:dyDescent="0.2">
      <c r="A101" s="85"/>
      <c r="B101" s="85"/>
      <c r="C101" s="375" t="s">
        <v>1172</v>
      </c>
      <c r="D101" s="332"/>
      <c r="E101" s="350"/>
      <c r="F101" s="155" t="s">
        <v>1605</v>
      </c>
      <c r="G101" s="215" t="s">
        <v>1705</v>
      </c>
      <c r="H101" s="47">
        <v>2</v>
      </c>
      <c r="I101" s="80" t="s">
        <v>807</v>
      </c>
      <c r="J101" s="211" t="s">
        <v>1266</v>
      </c>
      <c r="K101" s="64" t="s">
        <v>1606</v>
      </c>
      <c r="L101" s="64" t="s">
        <v>476</v>
      </c>
      <c r="M101" s="213" t="s">
        <v>1269</v>
      </c>
      <c r="N101" s="64" t="s">
        <v>1268</v>
      </c>
      <c r="O101" s="90">
        <v>2</v>
      </c>
      <c r="P101" s="90">
        <v>4</v>
      </c>
      <c r="Q101" s="36" t="str">
        <f t="shared" ref="Q101:Q106" ca="1" si="13">IF(AND(ISNUMBER(O101),ISNUMBER(P101)),OFFSET(RiskMatrixRef,-P101+1,O101-1),"")</f>
        <v>Med</v>
      </c>
      <c r="R101" s="36">
        <f t="shared" si="9"/>
        <v>8</v>
      </c>
      <c r="S101" s="38"/>
      <c r="T101" s="209" t="s">
        <v>1364</v>
      </c>
      <c r="U101" s="233" t="s">
        <v>1542</v>
      </c>
      <c r="V101" s="233" t="s">
        <v>1696</v>
      </c>
      <c r="W101" s="233" t="s">
        <v>1478</v>
      </c>
      <c r="X101" s="90">
        <v>2</v>
      </c>
      <c r="Y101" s="219">
        <v>4</v>
      </c>
      <c r="Z101" s="36" t="str">
        <f t="shared" ref="Z101:Z106" ca="1" si="14">IF(AND(ISNUMBER(X101),ISNUMBER(Y101)),OFFSET(RiskMatrixRef,-Y101+1,X101-1),"")</f>
        <v>Med</v>
      </c>
      <c r="AA101" s="36">
        <f t="shared" si="10"/>
        <v>8</v>
      </c>
    </row>
    <row r="102" spans="1:27" s="142" customFormat="1" ht="72" customHeight="1" x14ac:dyDescent="0.2">
      <c r="A102" s="85"/>
      <c r="B102" s="85"/>
      <c r="C102" s="375" t="s">
        <v>1172</v>
      </c>
      <c r="D102" s="332"/>
      <c r="E102" s="350"/>
      <c r="F102" s="155" t="s">
        <v>1706</v>
      </c>
      <c r="G102" s="215" t="s">
        <v>1705</v>
      </c>
      <c r="H102" s="237">
        <v>3</v>
      </c>
      <c r="I102" s="80" t="s">
        <v>807</v>
      </c>
      <c r="J102" s="211" t="s">
        <v>1266</v>
      </c>
      <c r="K102" s="64" t="s">
        <v>1267</v>
      </c>
      <c r="L102" s="64" t="s">
        <v>476</v>
      </c>
      <c r="M102" s="213" t="s">
        <v>1269</v>
      </c>
      <c r="N102" s="64" t="s">
        <v>1268</v>
      </c>
      <c r="O102" s="90">
        <v>2</v>
      </c>
      <c r="P102" s="90">
        <v>4</v>
      </c>
      <c r="Q102" s="36" t="str">
        <f t="shared" ca="1" si="13"/>
        <v>Med</v>
      </c>
      <c r="R102" s="36">
        <f t="shared" si="9"/>
        <v>8</v>
      </c>
      <c r="S102" s="38"/>
      <c r="T102" s="209" t="s">
        <v>1364</v>
      </c>
      <c r="U102" s="233" t="s">
        <v>1615</v>
      </c>
      <c r="V102" s="233" t="s">
        <v>1696</v>
      </c>
      <c r="W102" s="233" t="s">
        <v>1478</v>
      </c>
      <c r="X102" s="90">
        <v>2</v>
      </c>
      <c r="Y102" s="219">
        <v>4</v>
      </c>
      <c r="Z102" s="36" t="str">
        <f t="shared" ca="1" si="14"/>
        <v>Med</v>
      </c>
      <c r="AA102" s="36">
        <f t="shared" si="10"/>
        <v>8</v>
      </c>
    </row>
    <row r="103" spans="1:27" ht="74.099999999999994" customHeight="1" x14ac:dyDescent="0.2">
      <c r="A103" s="62"/>
      <c r="B103" s="62"/>
      <c r="C103" s="375" t="s">
        <v>1252</v>
      </c>
      <c r="D103" s="332"/>
      <c r="E103" s="350"/>
      <c r="F103" s="155" t="s">
        <v>1550</v>
      </c>
      <c r="G103" s="215" t="s">
        <v>1705</v>
      </c>
      <c r="H103" s="47">
        <v>2</v>
      </c>
      <c r="I103" s="29" t="s">
        <v>807</v>
      </c>
      <c r="J103" s="211" t="s">
        <v>1266</v>
      </c>
      <c r="K103" s="63" t="s">
        <v>813</v>
      </c>
      <c r="L103" s="63" t="s">
        <v>476</v>
      </c>
      <c r="M103" s="213" t="s">
        <v>1269</v>
      </c>
      <c r="N103" s="64" t="s">
        <v>1268</v>
      </c>
      <c r="O103" s="34">
        <v>4</v>
      </c>
      <c r="P103" s="34">
        <v>4</v>
      </c>
      <c r="Q103" s="36" t="str">
        <f t="shared" ca="1" si="13"/>
        <v>High</v>
      </c>
      <c r="R103" s="36">
        <f t="shared" si="9"/>
        <v>16</v>
      </c>
      <c r="S103" s="38"/>
      <c r="T103" s="209" t="s">
        <v>817</v>
      </c>
      <c r="U103" s="209" t="s">
        <v>1551</v>
      </c>
      <c r="V103" s="209" t="s">
        <v>1547</v>
      </c>
      <c r="W103" s="209" t="s">
        <v>1491</v>
      </c>
      <c r="X103" s="90">
        <v>4</v>
      </c>
      <c r="Y103" s="219">
        <v>2</v>
      </c>
      <c r="Z103" s="36" t="str">
        <f t="shared" ca="1" si="14"/>
        <v>Med</v>
      </c>
      <c r="AA103" s="36">
        <f t="shared" si="10"/>
        <v>8</v>
      </c>
    </row>
    <row r="104" spans="1:27" s="264" customFormat="1" ht="61.35" customHeight="1" x14ac:dyDescent="0.2">
      <c r="A104" s="85"/>
      <c r="B104" s="85"/>
      <c r="C104" s="375" t="s">
        <v>1502</v>
      </c>
      <c r="D104" s="332"/>
      <c r="E104" s="350"/>
      <c r="F104" s="155" t="s">
        <v>1501</v>
      </c>
      <c r="G104" s="215" t="s">
        <v>1705</v>
      </c>
      <c r="H104" s="47">
        <v>2</v>
      </c>
      <c r="I104" s="80" t="s">
        <v>807</v>
      </c>
      <c r="J104" s="211" t="s">
        <v>1270</v>
      </c>
      <c r="K104" s="64" t="s">
        <v>813</v>
      </c>
      <c r="L104" s="64" t="s">
        <v>476</v>
      </c>
      <c r="M104" s="211" t="s">
        <v>1503</v>
      </c>
      <c r="N104" s="64" t="s">
        <v>1500</v>
      </c>
      <c r="O104" s="90">
        <v>3</v>
      </c>
      <c r="P104" s="90">
        <v>2</v>
      </c>
      <c r="Q104" s="36" t="str">
        <f t="shared" ca="1" si="13"/>
        <v>Low</v>
      </c>
      <c r="R104" s="36">
        <f t="shared" si="9"/>
        <v>6</v>
      </c>
      <c r="S104" s="38"/>
      <c r="T104" s="209"/>
      <c r="U104" s="209" t="s">
        <v>1607</v>
      </c>
      <c r="V104" s="209" t="s">
        <v>1548</v>
      </c>
      <c r="W104" s="209" t="s">
        <v>1491</v>
      </c>
      <c r="X104" s="90">
        <v>3</v>
      </c>
      <c r="Y104" s="219">
        <v>2</v>
      </c>
      <c r="Z104" s="36" t="str">
        <f t="shared" ca="1" si="14"/>
        <v>Low</v>
      </c>
      <c r="AA104" s="36">
        <f t="shared" si="10"/>
        <v>6</v>
      </c>
    </row>
    <row r="105" spans="1:27" s="264" customFormat="1" ht="61.35" customHeight="1" x14ac:dyDescent="0.2">
      <c r="A105" s="85"/>
      <c r="B105" s="85"/>
      <c r="C105" s="379" t="s">
        <v>1253</v>
      </c>
      <c r="D105" s="380"/>
      <c r="E105" s="381"/>
      <c r="F105" s="155" t="s">
        <v>1272</v>
      </c>
      <c r="G105" s="215" t="s">
        <v>1705</v>
      </c>
      <c r="H105" s="47">
        <v>2</v>
      </c>
      <c r="I105" s="80" t="s">
        <v>807</v>
      </c>
      <c r="J105" s="211" t="s">
        <v>1270</v>
      </c>
      <c r="K105" s="64" t="s">
        <v>1271</v>
      </c>
      <c r="L105" s="64" t="s">
        <v>476</v>
      </c>
      <c r="M105" s="211" t="s">
        <v>1608</v>
      </c>
      <c r="N105" s="64" t="s">
        <v>125</v>
      </c>
      <c r="O105" s="90">
        <v>4</v>
      </c>
      <c r="P105" s="90">
        <v>2</v>
      </c>
      <c r="Q105" s="36" t="str">
        <f t="shared" ca="1" si="13"/>
        <v>Med</v>
      </c>
      <c r="R105" s="36">
        <f t="shared" si="9"/>
        <v>8</v>
      </c>
      <c r="S105" s="38"/>
      <c r="T105" s="209"/>
      <c r="U105" s="38"/>
      <c r="V105" s="38" t="s">
        <v>159</v>
      </c>
      <c r="W105" s="38" t="s">
        <v>1491</v>
      </c>
      <c r="X105" s="90">
        <v>4</v>
      </c>
      <c r="Y105" s="219">
        <v>2</v>
      </c>
      <c r="Z105" s="36" t="str">
        <f t="shared" ca="1" si="14"/>
        <v>Med</v>
      </c>
      <c r="AA105" s="36">
        <f t="shared" si="10"/>
        <v>8</v>
      </c>
    </row>
    <row r="106" spans="1:27" s="264" customFormat="1" ht="61.35" customHeight="1" x14ac:dyDescent="0.2">
      <c r="A106" s="85"/>
      <c r="B106" s="85"/>
      <c r="C106" s="375" t="s">
        <v>1499</v>
      </c>
      <c r="D106" s="332"/>
      <c r="E106" s="350"/>
      <c r="F106" s="155" t="s">
        <v>428</v>
      </c>
      <c r="G106" s="215" t="s">
        <v>1609</v>
      </c>
      <c r="H106" s="47">
        <v>2</v>
      </c>
      <c r="I106" s="80" t="s">
        <v>807</v>
      </c>
      <c r="J106" s="211" t="s">
        <v>1610</v>
      </c>
      <c r="K106" s="64" t="s">
        <v>1611</v>
      </c>
      <c r="L106" s="64" t="s">
        <v>476</v>
      </c>
      <c r="M106" s="211" t="s">
        <v>1612</v>
      </c>
      <c r="N106" s="64" t="s">
        <v>1613</v>
      </c>
      <c r="O106" s="90">
        <v>4</v>
      </c>
      <c r="P106" s="90">
        <v>1</v>
      </c>
      <c r="Q106" s="36" t="str">
        <f t="shared" ca="1" si="13"/>
        <v>Low</v>
      </c>
      <c r="R106" s="36">
        <f t="shared" si="9"/>
        <v>4</v>
      </c>
      <c r="S106" s="38"/>
      <c r="T106" s="209"/>
      <c r="U106" s="209" t="s">
        <v>1614</v>
      </c>
      <c r="V106" s="209" t="s">
        <v>1594</v>
      </c>
      <c r="W106" s="209" t="s">
        <v>1491</v>
      </c>
      <c r="X106" s="90">
        <v>4</v>
      </c>
      <c r="Y106" s="219">
        <v>1</v>
      </c>
      <c r="Z106" s="36" t="str">
        <f t="shared" ca="1" si="14"/>
        <v>Low</v>
      </c>
      <c r="AA106" s="36">
        <f t="shared" si="10"/>
        <v>4</v>
      </c>
    </row>
    <row r="107" spans="1:27" s="142" customFormat="1" x14ac:dyDescent="0.2">
      <c r="A107" s="85"/>
      <c r="B107" s="376" t="s">
        <v>1165</v>
      </c>
      <c r="C107" s="332"/>
      <c r="D107" s="332"/>
      <c r="E107" s="350"/>
      <c r="F107" s="157" t="s">
        <v>772</v>
      </c>
      <c r="G107" s="88"/>
      <c r="H107" s="27"/>
      <c r="I107" s="88"/>
      <c r="J107" s="88"/>
      <c r="K107" s="88"/>
      <c r="L107" s="88"/>
      <c r="M107" s="88"/>
      <c r="N107" s="88"/>
      <c r="O107" s="88"/>
      <c r="P107" s="88"/>
      <c r="Q107" s="36"/>
      <c r="R107" s="88"/>
      <c r="S107" s="88"/>
      <c r="T107" s="88"/>
      <c r="U107" s="88"/>
      <c r="V107" s="88"/>
      <c r="W107" s="274" t="s">
        <v>1515</v>
      </c>
      <c r="X107" s="88"/>
      <c r="Y107" s="88"/>
      <c r="Z107" s="36"/>
      <c r="AA107" s="88"/>
    </row>
    <row r="108" spans="1:27" ht="59.45" customHeight="1" x14ac:dyDescent="0.2">
      <c r="A108" s="62"/>
      <c r="B108" s="62"/>
      <c r="C108" s="375" t="s">
        <v>1170</v>
      </c>
      <c r="D108" s="332"/>
      <c r="E108" s="350"/>
      <c r="F108" s="155" t="s">
        <v>1171</v>
      </c>
      <c r="G108" s="215" t="s">
        <v>1705</v>
      </c>
      <c r="H108" s="47">
        <v>2</v>
      </c>
      <c r="I108" s="29" t="s">
        <v>807</v>
      </c>
      <c r="J108" s="211" t="s">
        <v>1273</v>
      </c>
      <c r="K108" s="63" t="s">
        <v>811</v>
      </c>
      <c r="L108" s="63" t="s">
        <v>734</v>
      </c>
      <c r="M108" s="211" t="s">
        <v>1274</v>
      </c>
      <c r="N108" s="63" t="s">
        <v>1616</v>
      </c>
      <c r="O108" s="34">
        <v>1</v>
      </c>
      <c r="P108" s="34">
        <v>4</v>
      </c>
      <c r="Q108" s="36" t="str">
        <f ca="1">IF(AND(ISNUMBER(O108),ISNUMBER(P108)),OFFSET(RiskMatrixRef,-P108+1,O108-1),"")</f>
        <v>Low</v>
      </c>
      <c r="R108" s="36">
        <f t="shared" si="9"/>
        <v>4</v>
      </c>
      <c r="S108" s="38"/>
      <c r="T108" s="209" t="s">
        <v>1367</v>
      </c>
      <c r="U108" s="233" t="s">
        <v>1617</v>
      </c>
      <c r="V108" s="233" t="s">
        <v>1696</v>
      </c>
      <c r="W108" s="233" t="s">
        <v>1478</v>
      </c>
      <c r="X108" s="90">
        <v>1</v>
      </c>
      <c r="Y108" s="219">
        <v>4</v>
      </c>
      <c r="Z108" s="36" t="str">
        <f ca="1">IF(AND(ISNUMBER(X108),ISNUMBER(Y108)),OFFSET(RiskMatrixRef,-Y108+1,X108-1),"")</f>
        <v>Low</v>
      </c>
      <c r="AA108" s="36">
        <f t="shared" si="10"/>
        <v>4</v>
      </c>
    </row>
    <row r="109" spans="1:27" s="142" customFormat="1" x14ac:dyDescent="0.2">
      <c r="A109" s="85"/>
      <c r="B109" s="376" t="s">
        <v>1166</v>
      </c>
      <c r="C109" s="332"/>
      <c r="D109" s="332"/>
      <c r="E109" s="350"/>
      <c r="F109" s="157" t="s">
        <v>1167</v>
      </c>
      <c r="G109" s="88"/>
      <c r="H109" s="27"/>
      <c r="I109" s="88"/>
      <c r="J109" s="88"/>
      <c r="K109" s="88"/>
      <c r="L109" s="88"/>
      <c r="M109" s="88"/>
      <c r="N109" s="88"/>
      <c r="O109" s="88"/>
      <c r="P109" s="88"/>
      <c r="Q109" s="36"/>
      <c r="R109" s="88"/>
      <c r="S109" s="88"/>
      <c r="T109" s="88"/>
      <c r="U109" s="88"/>
      <c r="V109" s="88"/>
      <c r="W109" s="274" t="s">
        <v>1515</v>
      </c>
      <c r="X109" s="88"/>
      <c r="Y109" s="88"/>
      <c r="Z109" s="36"/>
      <c r="AA109" s="88"/>
    </row>
    <row r="110" spans="1:27" ht="95.45" customHeight="1" x14ac:dyDescent="0.2">
      <c r="A110" s="62"/>
      <c r="B110" s="62"/>
      <c r="C110" s="375" t="s">
        <v>1168</v>
      </c>
      <c r="D110" s="332"/>
      <c r="E110" s="350"/>
      <c r="F110" s="155" t="s">
        <v>1169</v>
      </c>
      <c r="G110" s="215" t="s">
        <v>1705</v>
      </c>
      <c r="H110" s="47">
        <v>2</v>
      </c>
      <c r="I110" s="29" t="s">
        <v>807</v>
      </c>
      <c r="J110" s="211" t="s">
        <v>1619</v>
      </c>
      <c r="K110" s="63" t="s">
        <v>1620</v>
      </c>
      <c r="L110" s="63" t="s">
        <v>476</v>
      </c>
      <c r="M110" s="211" t="s">
        <v>1621</v>
      </c>
      <c r="N110" s="63" t="s">
        <v>1622</v>
      </c>
      <c r="O110" s="34">
        <v>4</v>
      </c>
      <c r="P110" s="34">
        <v>4</v>
      </c>
      <c r="Q110" s="36" t="str">
        <f ca="1">IF(AND(ISNUMBER(O110),ISNUMBER(P110)),OFFSET(RiskMatrixRef,-P110+1,O110-1),"")</f>
        <v>High</v>
      </c>
      <c r="R110" s="36">
        <f t="shared" si="9"/>
        <v>16</v>
      </c>
      <c r="S110" s="38"/>
      <c r="T110" s="209" t="s">
        <v>1704</v>
      </c>
      <c r="U110" s="233" t="s">
        <v>1703</v>
      </c>
      <c r="V110" s="233" t="s">
        <v>1696</v>
      </c>
      <c r="W110" s="233" t="s">
        <v>1478</v>
      </c>
      <c r="X110" s="90">
        <v>4</v>
      </c>
      <c r="Y110" s="219">
        <v>3</v>
      </c>
      <c r="Z110" s="36" t="str">
        <f ca="1">IF(AND(ISNUMBER(X110),ISNUMBER(Y110)),OFFSET(RiskMatrixRef,-Y110+1,X110-1),"")</f>
        <v>Med</v>
      </c>
      <c r="AA110" s="36">
        <f t="shared" si="10"/>
        <v>12</v>
      </c>
    </row>
    <row r="111" spans="1:27" s="264" customFormat="1" x14ac:dyDescent="0.2">
      <c r="A111" s="85"/>
      <c r="B111" s="376" t="s">
        <v>1492</v>
      </c>
      <c r="C111" s="332"/>
      <c r="D111" s="332"/>
      <c r="E111" s="350"/>
      <c r="F111" s="157" t="s">
        <v>1493</v>
      </c>
      <c r="G111" s="88"/>
      <c r="H111" s="27"/>
      <c r="I111" s="88"/>
      <c r="J111" s="88"/>
      <c r="K111" s="88"/>
      <c r="L111" s="88"/>
      <c r="M111" s="88"/>
      <c r="N111" s="88"/>
      <c r="O111" s="88"/>
      <c r="P111" s="88"/>
      <c r="Q111" s="36"/>
      <c r="R111" s="88"/>
      <c r="S111" s="88"/>
      <c r="T111" s="88"/>
      <c r="U111" s="88"/>
      <c r="V111" s="88"/>
      <c r="W111" s="274" t="s">
        <v>1515</v>
      </c>
      <c r="X111" s="88"/>
      <c r="Y111" s="88"/>
      <c r="Z111" s="36"/>
      <c r="AA111" s="88"/>
    </row>
    <row r="112" spans="1:27" s="264" customFormat="1" ht="71.45" customHeight="1" x14ac:dyDescent="0.2">
      <c r="A112" s="85"/>
      <c r="B112" s="85"/>
      <c r="C112" s="375" t="s">
        <v>1494</v>
      </c>
      <c r="D112" s="332"/>
      <c r="E112" s="350"/>
      <c r="F112" s="156" t="s">
        <v>1495</v>
      </c>
      <c r="G112" s="215" t="s">
        <v>1705</v>
      </c>
      <c r="H112" s="47">
        <v>2</v>
      </c>
      <c r="I112" s="80" t="s">
        <v>807</v>
      </c>
      <c r="J112" s="211" t="s">
        <v>1273</v>
      </c>
      <c r="K112" s="64" t="s">
        <v>1462</v>
      </c>
      <c r="L112" s="64" t="s">
        <v>476</v>
      </c>
      <c r="M112" s="211" t="s">
        <v>1496</v>
      </c>
      <c r="N112" s="64" t="s">
        <v>1497</v>
      </c>
      <c r="O112" s="219">
        <v>4</v>
      </c>
      <c r="P112" s="219">
        <v>3</v>
      </c>
      <c r="Q112" s="36" t="str">
        <f ca="1">IF(AND(ISNUMBER(O112),ISNUMBER(P112)),OFFSET(RiskMatrixRef,-P112+1,O112-1),"")</f>
        <v>Med</v>
      </c>
      <c r="R112" s="36">
        <f t="shared" si="9"/>
        <v>12</v>
      </c>
      <c r="S112" s="38"/>
      <c r="T112" s="209" t="s">
        <v>1463</v>
      </c>
      <c r="U112" s="209" t="s">
        <v>1543</v>
      </c>
      <c r="V112" s="209" t="s">
        <v>1498</v>
      </c>
      <c r="W112" s="209" t="s">
        <v>1491</v>
      </c>
      <c r="X112" s="219">
        <v>3</v>
      </c>
      <c r="Y112" s="219">
        <v>2</v>
      </c>
      <c r="Z112" s="36" t="str">
        <f ca="1">IF(AND(ISNUMBER(X112),ISNUMBER(Y112)),OFFSET(RiskMatrixRef,-Y112+1,X112-1),"")</f>
        <v>Low</v>
      </c>
      <c r="AA112" s="36">
        <f t="shared" si="10"/>
        <v>6</v>
      </c>
    </row>
    <row r="113" spans="1:27" x14ac:dyDescent="0.2">
      <c r="A113" s="377" t="s">
        <v>1160</v>
      </c>
      <c r="B113" s="332"/>
      <c r="C113" s="332"/>
      <c r="D113" s="332"/>
      <c r="E113" s="350"/>
      <c r="F113" s="148" t="s">
        <v>627</v>
      </c>
      <c r="G113" s="84"/>
      <c r="H113" s="18"/>
      <c r="I113" s="17"/>
      <c r="J113" s="19"/>
      <c r="K113" s="19"/>
      <c r="L113" s="19"/>
      <c r="M113" s="19"/>
      <c r="N113" s="19"/>
      <c r="O113" s="19"/>
      <c r="P113" s="19"/>
      <c r="Q113" s="19"/>
      <c r="R113" s="19"/>
      <c r="S113" s="19"/>
      <c r="T113" s="19"/>
      <c r="U113" s="19"/>
      <c r="V113" s="19"/>
      <c r="W113" s="273" t="s">
        <v>1515</v>
      </c>
      <c r="X113" s="19"/>
      <c r="Y113" s="19"/>
      <c r="Z113" s="19"/>
      <c r="AA113" s="19"/>
    </row>
    <row r="114" spans="1:27" x14ac:dyDescent="0.2">
      <c r="A114" s="62"/>
      <c r="B114" s="376" t="s">
        <v>1176</v>
      </c>
      <c r="C114" s="332"/>
      <c r="D114" s="332"/>
      <c r="E114" s="350"/>
      <c r="F114" s="144" t="s">
        <v>1177</v>
      </c>
      <c r="G114" s="86"/>
      <c r="H114" s="27"/>
      <c r="I114" s="26"/>
      <c r="J114" s="143"/>
      <c r="K114" s="26"/>
      <c r="L114" s="26"/>
      <c r="M114" s="26"/>
      <c r="N114" s="26"/>
      <c r="O114" s="26"/>
      <c r="P114" s="26"/>
      <c r="Q114" s="26" t="str">
        <f ca="1">IF(AND(ISNUMBER(O114),ISNUMBER(P114)),OFFSET(RiskMatrixRef,-P114+1,O114-1),"")</f>
        <v/>
      </c>
      <c r="R114" s="88"/>
      <c r="S114" s="26"/>
      <c r="T114" s="26"/>
      <c r="U114" s="26"/>
      <c r="V114" s="88"/>
      <c r="W114" s="274" t="s">
        <v>1515</v>
      </c>
      <c r="X114" s="88"/>
      <c r="Y114" s="88"/>
      <c r="Z114" s="88" t="str">
        <f ca="1">IF(AND(ISNUMBER(X114),ISNUMBER(Y114)),OFFSET(RiskMatrixRef,-Y114+1,X114-1),"")</f>
        <v/>
      </c>
      <c r="AA114" s="88"/>
    </row>
    <row r="115" spans="1:27" ht="59.45" customHeight="1" x14ac:dyDescent="0.2">
      <c r="A115" s="62"/>
      <c r="B115" s="62"/>
      <c r="C115" s="375" t="s">
        <v>1179</v>
      </c>
      <c r="D115" s="332"/>
      <c r="E115" s="350"/>
      <c r="F115" s="155" t="s">
        <v>1178</v>
      </c>
      <c r="G115" s="29" t="s">
        <v>722</v>
      </c>
      <c r="H115" s="82">
        <v>1</v>
      </c>
      <c r="I115" s="29" t="s">
        <v>125</v>
      </c>
      <c r="J115" s="63" t="s">
        <v>723</v>
      </c>
      <c r="K115" s="211" t="s">
        <v>1276</v>
      </c>
      <c r="L115" s="63" t="s">
        <v>1623</v>
      </c>
      <c r="M115" s="63" t="s">
        <v>725</v>
      </c>
      <c r="N115" s="226" t="s">
        <v>1626</v>
      </c>
      <c r="O115" s="34">
        <v>5</v>
      </c>
      <c r="P115" s="34">
        <v>2</v>
      </c>
      <c r="Q115" s="36" t="str">
        <f ca="1">IF(AND(ISNUMBER(O115),ISNUMBER(P115)),OFFSET(RiskMatrixRef,-P115+1,O115-1),"")</f>
        <v>Med</v>
      </c>
      <c r="R115" s="36">
        <f t="shared" si="9"/>
        <v>10</v>
      </c>
      <c r="S115" s="38"/>
      <c r="T115" s="209" t="s">
        <v>1317</v>
      </c>
      <c r="U115" s="233" t="s">
        <v>1424</v>
      </c>
      <c r="V115" s="233" t="s">
        <v>1508</v>
      </c>
      <c r="W115" s="233" t="s">
        <v>1478</v>
      </c>
      <c r="X115" s="90">
        <v>5</v>
      </c>
      <c r="Y115" s="219">
        <v>2</v>
      </c>
      <c r="Z115" s="36" t="str">
        <f ca="1">IF(AND(ISNUMBER(X115),ISNUMBER(Y115)),OFFSET(RiskMatrixRef,-Y115+1,X115-1),"")</f>
        <v>Med</v>
      </c>
      <c r="AA115" s="36">
        <f t="shared" si="10"/>
        <v>10</v>
      </c>
    </row>
    <row r="116" spans="1:27" ht="45.95" customHeight="1" x14ac:dyDescent="0.2">
      <c r="A116" s="62"/>
      <c r="B116" s="62"/>
      <c r="C116" s="375" t="s">
        <v>1180</v>
      </c>
      <c r="D116" s="332"/>
      <c r="E116" s="350"/>
      <c r="F116" s="155" t="s">
        <v>1178</v>
      </c>
      <c r="G116" s="29" t="s">
        <v>722</v>
      </c>
      <c r="H116" s="82">
        <v>1</v>
      </c>
      <c r="I116" s="29" t="s">
        <v>125</v>
      </c>
      <c r="J116" s="63" t="s">
        <v>728</v>
      </c>
      <c r="K116" s="63" t="s">
        <v>729</v>
      </c>
      <c r="L116" s="63" t="s">
        <v>730</v>
      </c>
      <c r="M116" s="63" t="s">
        <v>1624</v>
      </c>
      <c r="N116" s="63" t="s">
        <v>1625</v>
      </c>
      <c r="O116" s="34">
        <v>3</v>
      </c>
      <c r="P116" s="34">
        <v>3</v>
      </c>
      <c r="Q116" s="36" t="str">
        <f ca="1">IF(AND(ISNUMBER(O116),ISNUMBER(P116)),OFFSET(RiskMatrixRef,-P116+1,O116-1),"")</f>
        <v>Med</v>
      </c>
      <c r="R116" s="36">
        <f t="shared" si="9"/>
        <v>9</v>
      </c>
      <c r="S116" s="38"/>
      <c r="T116" s="209" t="s">
        <v>1645</v>
      </c>
      <c r="U116" s="233" t="s">
        <v>1646</v>
      </c>
      <c r="V116" s="233" t="s">
        <v>1508</v>
      </c>
      <c r="W116" s="233" t="s">
        <v>1478</v>
      </c>
      <c r="X116" s="90">
        <v>3</v>
      </c>
      <c r="Y116" s="219">
        <v>3</v>
      </c>
      <c r="Z116" s="36" t="str">
        <f ca="1">IF(AND(ISNUMBER(X116),ISNUMBER(Y116)),OFFSET(RiskMatrixRef,-Y116+1,X116-1),"")</f>
        <v>Med</v>
      </c>
      <c r="AA116" s="36">
        <f t="shared" si="10"/>
        <v>9</v>
      </c>
    </row>
    <row r="117" spans="1:27" s="249" customFormat="1" ht="45" customHeight="1" x14ac:dyDescent="0.2">
      <c r="A117" s="85"/>
      <c r="B117" s="85"/>
      <c r="C117" s="375" t="s">
        <v>1421</v>
      </c>
      <c r="D117" s="332"/>
      <c r="E117" s="350"/>
      <c r="F117" s="155" t="s">
        <v>1178</v>
      </c>
      <c r="G117" s="80" t="s">
        <v>722</v>
      </c>
      <c r="H117" s="82">
        <v>1</v>
      </c>
      <c r="I117" s="80" t="s">
        <v>125</v>
      </c>
      <c r="J117" s="64" t="s">
        <v>1422</v>
      </c>
      <c r="K117" s="64" t="s">
        <v>1423</v>
      </c>
      <c r="L117" s="64" t="s">
        <v>730</v>
      </c>
      <c r="M117" s="64" t="s">
        <v>1627</v>
      </c>
      <c r="N117" s="64" t="s">
        <v>1628</v>
      </c>
      <c r="O117" s="90">
        <v>4</v>
      </c>
      <c r="P117" s="90">
        <v>3</v>
      </c>
      <c r="Q117" s="36" t="str">
        <f ca="1">IF(AND(ISNUMBER(O117),ISNUMBER(P117)),OFFSET(RiskMatrixRef,-P117+1,O117-1),"")</f>
        <v>Med</v>
      </c>
      <c r="R117" s="36">
        <f t="shared" si="9"/>
        <v>12</v>
      </c>
      <c r="S117" s="38"/>
      <c r="T117" s="209" t="s">
        <v>1629</v>
      </c>
      <c r="U117" s="233" t="s">
        <v>1629</v>
      </c>
      <c r="V117" s="233" t="s">
        <v>1508</v>
      </c>
      <c r="W117" s="233" t="s">
        <v>1478</v>
      </c>
      <c r="X117" s="90">
        <v>4</v>
      </c>
      <c r="Y117" s="219">
        <v>3</v>
      </c>
      <c r="Z117" s="36" t="str">
        <f ca="1">IF(AND(ISNUMBER(X117),ISNUMBER(Y117)),OFFSET(RiskMatrixRef,-Y117+1,X117-1),"")</f>
        <v>Med</v>
      </c>
      <c r="AA117" s="36">
        <f t="shared" si="10"/>
        <v>12</v>
      </c>
    </row>
    <row r="118" spans="1:27" ht="62.45" customHeight="1" x14ac:dyDescent="0.2">
      <c r="A118" s="62"/>
      <c r="B118" s="62"/>
      <c r="C118" s="375" t="s">
        <v>1182</v>
      </c>
      <c r="D118" s="332"/>
      <c r="E118" s="350"/>
      <c r="F118" s="155" t="s">
        <v>1181</v>
      </c>
      <c r="G118" s="215" t="s">
        <v>1630</v>
      </c>
      <c r="H118" s="82">
        <v>2</v>
      </c>
      <c r="I118" s="215" t="s">
        <v>1708</v>
      </c>
      <c r="J118" s="63" t="s">
        <v>732</v>
      </c>
      <c r="K118" s="63" t="s">
        <v>733</v>
      </c>
      <c r="L118" s="63" t="s">
        <v>734</v>
      </c>
      <c r="M118" s="211" t="s">
        <v>1314</v>
      </c>
      <c r="N118" s="211" t="s">
        <v>1315</v>
      </c>
      <c r="O118" s="34">
        <v>3</v>
      </c>
      <c r="P118" s="34">
        <v>3</v>
      </c>
      <c r="Q118" s="36" t="str">
        <f ca="1">IF(AND(ISNUMBER(O118),ISNUMBER(P118)),OFFSET(RiskMatrixRef,-P118+1,O118-1),"")</f>
        <v>Med</v>
      </c>
      <c r="R118" s="36">
        <f t="shared" si="9"/>
        <v>9</v>
      </c>
      <c r="S118" s="38"/>
      <c r="T118" s="209" t="s">
        <v>1316</v>
      </c>
      <c r="U118" s="233" t="s">
        <v>1631</v>
      </c>
      <c r="V118" s="233" t="s">
        <v>1508</v>
      </c>
      <c r="W118" s="233" t="s">
        <v>1478</v>
      </c>
      <c r="X118" s="90">
        <v>3</v>
      </c>
      <c r="Y118" s="219">
        <v>3</v>
      </c>
      <c r="Z118" s="36" t="str">
        <f ca="1">IF(AND(ISNUMBER(X118),ISNUMBER(Y118)),OFFSET(RiskMatrixRef,-Y118+1,X118-1),"")</f>
        <v>Med</v>
      </c>
      <c r="AA118" s="36">
        <f t="shared" si="10"/>
        <v>9</v>
      </c>
    </row>
    <row r="119" spans="1:27" x14ac:dyDescent="0.2">
      <c r="A119" s="377" t="s">
        <v>1183</v>
      </c>
      <c r="B119" s="332"/>
      <c r="C119" s="332"/>
      <c r="D119" s="332"/>
      <c r="E119" s="350"/>
      <c r="F119" s="148" t="s">
        <v>818</v>
      </c>
      <c r="G119" s="84"/>
      <c r="H119" s="18"/>
      <c r="I119" s="17"/>
      <c r="J119" s="19"/>
      <c r="K119" s="19"/>
      <c r="L119" s="19"/>
      <c r="M119" s="19"/>
      <c r="N119" s="19"/>
      <c r="O119" s="19"/>
      <c r="P119" s="19"/>
      <c r="Q119" s="19"/>
      <c r="R119" s="19"/>
      <c r="S119" s="19"/>
      <c r="T119" s="19"/>
      <c r="U119" s="19"/>
      <c r="V119" s="19"/>
      <c r="W119" s="273" t="s">
        <v>1515</v>
      </c>
      <c r="X119" s="19"/>
      <c r="Y119" s="19"/>
      <c r="Z119" s="19"/>
      <c r="AA119" s="19"/>
    </row>
    <row r="120" spans="1:27" x14ac:dyDescent="0.2">
      <c r="A120" s="62"/>
      <c r="B120" s="376" t="s">
        <v>1189</v>
      </c>
      <c r="C120" s="332"/>
      <c r="D120" s="332"/>
      <c r="E120" s="350"/>
      <c r="F120" s="144" t="s">
        <v>1190</v>
      </c>
      <c r="G120" s="26"/>
      <c r="H120" s="27"/>
      <c r="I120" s="26"/>
      <c r="J120" s="26"/>
      <c r="K120" s="26"/>
      <c r="L120" s="26"/>
      <c r="M120" s="26"/>
      <c r="N120" s="26"/>
      <c r="O120" s="26"/>
      <c r="P120" s="26"/>
      <c r="Q120" s="26" t="str">
        <f t="shared" ref="Q120:Q130" ca="1" si="15">IF(AND(ISNUMBER(O120),ISNUMBER(P120)),OFFSET(RiskMatrixRef,-P120+1,O120-1),"")</f>
        <v/>
      </c>
      <c r="R120" s="88"/>
      <c r="S120" s="26"/>
      <c r="T120" s="26"/>
      <c r="U120" s="26"/>
      <c r="V120" s="88"/>
      <c r="W120" s="274" t="s">
        <v>1515</v>
      </c>
      <c r="X120" s="88"/>
      <c r="Y120" s="88"/>
      <c r="Z120" s="88" t="str">
        <f t="shared" ref="Z120:Z130" ca="1" si="16">IF(AND(ISNUMBER(X120),ISNUMBER(Y120)),OFFSET(RiskMatrixRef,-Y120+1,X120-1),"")</f>
        <v/>
      </c>
      <c r="AA120" s="88"/>
    </row>
    <row r="121" spans="1:27" ht="59.1" customHeight="1" x14ac:dyDescent="0.2">
      <c r="A121" s="62"/>
      <c r="B121" s="62"/>
      <c r="C121" s="375" t="s">
        <v>1191</v>
      </c>
      <c r="D121" s="332"/>
      <c r="E121" s="350"/>
      <c r="F121" s="155" t="s">
        <v>1198</v>
      </c>
      <c r="G121" s="215" t="s">
        <v>1707</v>
      </c>
      <c r="H121" s="82">
        <v>2</v>
      </c>
      <c r="I121" s="215" t="s">
        <v>1275</v>
      </c>
      <c r="J121" s="63" t="s">
        <v>890</v>
      </c>
      <c r="K121" s="63" t="s">
        <v>891</v>
      </c>
      <c r="L121" s="63" t="s">
        <v>503</v>
      </c>
      <c r="M121" s="63" t="s">
        <v>840</v>
      </c>
      <c r="N121" s="64" t="s">
        <v>1632</v>
      </c>
      <c r="O121" s="90">
        <v>4</v>
      </c>
      <c r="P121" s="219">
        <v>2</v>
      </c>
      <c r="Q121" s="36" t="str">
        <f t="shared" ca="1" si="15"/>
        <v>Med</v>
      </c>
      <c r="R121" s="36">
        <f t="shared" si="9"/>
        <v>8</v>
      </c>
      <c r="S121" s="38"/>
      <c r="T121" s="209" t="s">
        <v>1464</v>
      </c>
      <c r="U121" s="209" t="s">
        <v>1538</v>
      </c>
      <c r="V121" s="209" t="s">
        <v>1709</v>
      </c>
      <c r="W121" s="209" t="s">
        <v>1491</v>
      </c>
      <c r="X121" s="90">
        <v>4</v>
      </c>
      <c r="Y121" s="219">
        <v>2</v>
      </c>
      <c r="Z121" s="36" t="str">
        <f t="shared" ca="1" si="16"/>
        <v>Med</v>
      </c>
      <c r="AA121" s="36">
        <f t="shared" si="10"/>
        <v>8</v>
      </c>
    </row>
    <row r="122" spans="1:27" x14ac:dyDescent="0.2">
      <c r="A122" s="62"/>
      <c r="B122" s="376" t="s">
        <v>1184</v>
      </c>
      <c r="C122" s="332"/>
      <c r="D122" s="332"/>
      <c r="E122" s="350"/>
      <c r="F122" s="163" t="s">
        <v>1263</v>
      </c>
      <c r="G122" s="86"/>
      <c r="H122" s="27"/>
      <c r="I122" s="26"/>
      <c r="J122" s="26"/>
      <c r="K122" s="26"/>
      <c r="L122" s="26"/>
      <c r="M122" s="26"/>
      <c r="N122" s="26"/>
      <c r="O122" s="26"/>
      <c r="P122" s="26"/>
      <c r="Q122" s="26" t="str">
        <f t="shared" ca="1" si="15"/>
        <v/>
      </c>
      <c r="R122" s="88"/>
      <c r="S122" s="26"/>
      <c r="T122" s="26"/>
      <c r="U122" s="26"/>
      <c r="V122" s="88"/>
      <c r="W122" s="274" t="s">
        <v>1515</v>
      </c>
      <c r="X122" s="88"/>
      <c r="Y122" s="88"/>
      <c r="Z122" s="88" t="str">
        <f t="shared" ca="1" si="16"/>
        <v/>
      </c>
      <c r="AA122" s="88"/>
    </row>
    <row r="123" spans="1:27" ht="61.35" customHeight="1" x14ac:dyDescent="0.2">
      <c r="A123" s="62"/>
      <c r="B123" s="62"/>
      <c r="C123" s="375" t="s">
        <v>1186</v>
      </c>
      <c r="D123" s="332"/>
      <c r="E123" s="350"/>
      <c r="F123" s="155" t="s">
        <v>1185</v>
      </c>
      <c r="G123" s="29" t="s">
        <v>825</v>
      </c>
      <c r="H123" s="82">
        <v>2</v>
      </c>
      <c r="I123" s="29" t="s">
        <v>827</v>
      </c>
      <c r="J123" s="94" t="s">
        <v>828</v>
      </c>
      <c r="K123" s="211" t="s">
        <v>1278</v>
      </c>
      <c r="L123" s="63" t="s">
        <v>736</v>
      </c>
      <c r="M123" s="211" t="s">
        <v>1280</v>
      </c>
      <c r="N123" s="63" t="s">
        <v>834</v>
      </c>
      <c r="O123" s="34">
        <v>4</v>
      </c>
      <c r="P123" s="34">
        <v>3</v>
      </c>
      <c r="Q123" s="36" t="str">
        <f t="shared" ca="1" si="15"/>
        <v>Med</v>
      </c>
      <c r="R123" s="36">
        <f t="shared" si="9"/>
        <v>12</v>
      </c>
      <c r="S123" s="38"/>
      <c r="T123" s="209" t="s">
        <v>1465</v>
      </c>
      <c r="U123" s="209" t="s">
        <v>1555</v>
      </c>
      <c r="V123" s="209" t="s">
        <v>1512</v>
      </c>
      <c r="W123" s="209" t="s">
        <v>1491</v>
      </c>
      <c r="X123" s="90">
        <v>3</v>
      </c>
      <c r="Y123" s="219">
        <v>3</v>
      </c>
      <c r="Z123" s="36" t="str">
        <f t="shared" ca="1" si="16"/>
        <v>Med</v>
      </c>
      <c r="AA123" s="36">
        <f t="shared" si="10"/>
        <v>9</v>
      </c>
    </row>
    <row r="124" spans="1:27" ht="61.35" customHeight="1" x14ac:dyDescent="0.2">
      <c r="A124" s="62"/>
      <c r="B124" s="62"/>
      <c r="C124" s="375" t="s">
        <v>1187</v>
      </c>
      <c r="D124" s="332"/>
      <c r="E124" s="350"/>
      <c r="F124" s="155" t="s">
        <v>1711</v>
      </c>
      <c r="G124" s="29" t="s">
        <v>925</v>
      </c>
      <c r="H124" s="82">
        <v>2</v>
      </c>
      <c r="I124" s="215" t="s">
        <v>1277</v>
      </c>
      <c r="J124" s="63" t="s">
        <v>926</v>
      </c>
      <c r="K124" s="211" t="s">
        <v>1279</v>
      </c>
      <c r="L124" s="63" t="s">
        <v>928</v>
      </c>
      <c r="M124" s="211" t="s">
        <v>1281</v>
      </c>
      <c r="N124" s="213" t="s">
        <v>1283</v>
      </c>
      <c r="O124" s="34">
        <v>4</v>
      </c>
      <c r="P124" s="34">
        <v>2</v>
      </c>
      <c r="Q124" s="36" t="str">
        <f t="shared" ca="1" si="15"/>
        <v>Med</v>
      </c>
      <c r="R124" s="36">
        <f t="shared" si="9"/>
        <v>8</v>
      </c>
      <c r="S124" s="38"/>
      <c r="T124" s="209" t="s">
        <v>1466</v>
      </c>
      <c r="U124" s="209" t="s">
        <v>1556</v>
      </c>
      <c r="V124" s="209" t="s">
        <v>1512</v>
      </c>
      <c r="W124" s="209" t="s">
        <v>1491</v>
      </c>
      <c r="X124" s="90">
        <v>3</v>
      </c>
      <c r="Y124" s="219">
        <v>2</v>
      </c>
      <c r="Z124" s="36" t="str">
        <f t="shared" ca="1" si="16"/>
        <v>Low</v>
      </c>
      <c r="AA124" s="36">
        <f t="shared" si="10"/>
        <v>6</v>
      </c>
    </row>
    <row r="125" spans="1:27" ht="61.35" customHeight="1" x14ac:dyDescent="0.2">
      <c r="A125" s="62"/>
      <c r="B125" s="62"/>
      <c r="C125" s="375" t="s">
        <v>1188</v>
      </c>
      <c r="D125" s="332"/>
      <c r="E125" s="350"/>
      <c r="F125" s="155" t="s">
        <v>1710</v>
      </c>
      <c r="G125" s="29" t="s">
        <v>939</v>
      </c>
      <c r="H125" s="82">
        <v>2</v>
      </c>
      <c r="I125" s="215" t="s">
        <v>1277</v>
      </c>
      <c r="J125" s="63" t="s">
        <v>941</v>
      </c>
      <c r="K125" s="211" t="s">
        <v>1279</v>
      </c>
      <c r="L125" s="63" t="s">
        <v>928</v>
      </c>
      <c r="M125" s="211" t="s">
        <v>1282</v>
      </c>
      <c r="N125" s="213" t="s">
        <v>1283</v>
      </c>
      <c r="O125" s="34">
        <v>4</v>
      </c>
      <c r="P125" s="34">
        <v>2</v>
      </c>
      <c r="Q125" s="36" t="str">
        <f t="shared" ca="1" si="15"/>
        <v>Med</v>
      </c>
      <c r="R125" s="36">
        <f t="shared" si="9"/>
        <v>8</v>
      </c>
      <c r="S125" s="38"/>
      <c r="T125" s="209" t="s">
        <v>1466</v>
      </c>
      <c r="U125" s="209" t="s">
        <v>1556</v>
      </c>
      <c r="V125" s="209" t="s">
        <v>1512</v>
      </c>
      <c r="W125" s="209" t="s">
        <v>1491</v>
      </c>
      <c r="X125" s="90">
        <v>3</v>
      </c>
      <c r="Y125" s="219">
        <v>2</v>
      </c>
      <c r="Z125" s="36" t="str">
        <f t="shared" ca="1" si="16"/>
        <v>Low</v>
      </c>
      <c r="AA125" s="36">
        <f t="shared" si="10"/>
        <v>6</v>
      </c>
    </row>
    <row r="126" spans="1:27" x14ac:dyDescent="0.2">
      <c r="A126" s="62"/>
      <c r="B126" s="376" t="s">
        <v>1193</v>
      </c>
      <c r="C126" s="332"/>
      <c r="D126" s="332"/>
      <c r="E126" s="350"/>
      <c r="F126" s="144" t="s">
        <v>765</v>
      </c>
      <c r="G126" s="26"/>
      <c r="H126" s="27"/>
      <c r="I126" s="26"/>
      <c r="J126" s="26"/>
      <c r="K126" s="26"/>
      <c r="L126" s="26"/>
      <c r="M126" s="26"/>
      <c r="N126" s="26"/>
      <c r="O126" s="26"/>
      <c r="P126" s="26"/>
      <c r="Q126" s="26" t="str">
        <f t="shared" ca="1" si="15"/>
        <v/>
      </c>
      <c r="R126" s="88"/>
      <c r="S126" s="26"/>
      <c r="T126" s="26"/>
      <c r="U126" s="26"/>
      <c r="V126" s="88"/>
      <c r="W126" s="274" t="s">
        <v>1515</v>
      </c>
      <c r="X126" s="88"/>
      <c r="Y126" s="88"/>
      <c r="Z126" s="88" t="str">
        <f t="shared" ca="1" si="16"/>
        <v/>
      </c>
      <c r="AA126" s="88"/>
    </row>
    <row r="127" spans="1:27" ht="47.45" customHeight="1" x14ac:dyDescent="0.2">
      <c r="A127" s="62"/>
      <c r="B127" s="62"/>
      <c r="C127" s="378" t="s">
        <v>1194</v>
      </c>
      <c r="D127" s="332"/>
      <c r="E127" s="350"/>
      <c r="F127" s="155" t="s">
        <v>1192</v>
      </c>
      <c r="G127" s="29" t="s">
        <v>961</v>
      </c>
      <c r="H127" s="82">
        <v>2</v>
      </c>
      <c r="I127" s="80" t="s">
        <v>975</v>
      </c>
      <c r="J127" s="63" t="s">
        <v>962</v>
      </c>
      <c r="K127" s="63" t="s">
        <v>963</v>
      </c>
      <c r="L127" s="63" t="s">
        <v>476</v>
      </c>
      <c r="M127" s="211" t="s">
        <v>1287</v>
      </c>
      <c r="N127" s="213" t="s">
        <v>1286</v>
      </c>
      <c r="O127" s="34">
        <v>2</v>
      </c>
      <c r="P127" s="34">
        <v>3</v>
      </c>
      <c r="Q127" s="36" t="str">
        <f t="shared" ca="1" si="15"/>
        <v>Low</v>
      </c>
      <c r="R127" s="36">
        <f t="shared" ref="R127:R142" si="17">O127*P127</f>
        <v>6</v>
      </c>
      <c r="S127" s="38"/>
      <c r="T127" s="209"/>
      <c r="U127" s="38"/>
      <c r="V127" s="38" t="s">
        <v>159</v>
      </c>
      <c r="W127" s="38" t="s">
        <v>1491</v>
      </c>
      <c r="X127" s="90">
        <v>2</v>
      </c>
      <c r="Y127" s="219">
        <v>3</v>
      </c>
      <c r="Z127" s="36" t="str">
        <f t="shared" ca="1" si="16"/>
        <v>Low</v>
      </c>
      <c r="AA127" s="36">
        <f t="shared" ref="AA127:AA142" si="18">X127*Y127</f>
        <v>6</v>
      </c>
    </row>
    <row r="128" spans="1:27" ht="47.45" customHeight="1" x14ac:dyDescent="0.2">
      <c r="A128" s="62"/>
      <c r="B128" s="62"/>
      <c r="C128" s="378" t="s">
        <v>1195</v>
      </c>
      <c r="D128" s="332"/>
      <c r="E128" s="350"/>
      <c r="F128" s="155" t="s">
        <v>1192</v>
      </c>
      <c r="G128" s="29" t="s">
        <v>961</v>
      </c>
      <c r="H128" s="82">
        <v>2</v>
      </c>
      <c r="I128" s="80" t="s">
        <v>975</v>
      </c>
      <c r="J128" s="63" t="s">
        <v>967</v>
      </c>
      <c r="K128" s="63" t="s">
        <v>968</v>
      </c>
      <c r="L128" s="63" t="s">
        <v>476</v>
      </c>
      <c r="M128" s="211" t="s">
        <v>1287</v>
      </c>
      <c r="N128" s="213" t="s">
        <v>1286</v>
      </c>
      <c r="O128" s="34">
        <v>3</v>
      </c>
      <c r="P128" s="34">
        <v>2</v>
      </c>
      <c r="Q128" s="36" t="str">
        <f t="shared" ca="1" si="15"/>
        <v>Low</v>
      </c>
      <c r="R128" s="36">
        <f t="shared" si="17"/>
        <v>6</v>
      </c>
      <c r="S128" s="38"/>
      <c r="T128" s="209"/>
      <c r="U128" s="38"/>
      <c r="V128" s="38" t="s">
        <v>159</v>
      </c>
      <c r="W128" s="38" t="s">
        <v>1491</v>
      </c>
      <c r="X128" s="90">
        <v>3</v>
      </c>
      <c r="Y128" s="219">
        <v>2</v>
      </c>
      <c r="Z128" s="36" t="str">
        <f t="shared" ca="1" si="16"/>
        <v>Low</v>
      </c>
      <c r="AA128" s="36">
        <f t="shared" si="18"/>
        <v>6</v>
      </c>
    </row>
    <row r="129" spans="1:27" ht="67.349999999999994" customHeight="1" x14ac:dyDescent="0.2">
      <c r="A129" s="62"/>
      <c r="B129" s="62"/>
      <c r="C129" s="378" t="s">
        <v>1196</v>
      </c>
      <c r="D129" s="332"/>
      <c r="E129" s="350"/>
      <c r="F129" s="155" t="s">
        <v>1192</v>
      </c>
      <c r="G129" s="29" t="s">
        <v>961</v>
      </c>
      <c r="H129" s="82">
        <v>2</v>
      </c>
      <c r="I129" s="80" t="s">
        <v>975</v>
      </c>
      <c r="J129" s="63" t="s">
        <v>971</v>
      </c>
      <c r="K129" s="63" t="s">
        <v>972</v>
      </c>
      <c r="L129" s="63" t="s">
        <v>476</v>
      </c>
      <c r="M129" s="211" t="s">
        <v>1285</v>
      </c>
      <c r="N129" s="63" t="s">
        <v>973</v>
      </c>
      <c r="O129" s="34">
        <v>4</v>
      </c>
      <c r="P129" s="34">
        <v>2</v>
      </c>
      <c r="Q129" s="36" t="str">
        <f t="shared" ca="1" si="15"/>
        <v>Med</v>
      </c>
      <c r="R129" s="36">
        <f t="shared" si="17"/>
        <v>8</v>
      </c>
      <c r="S129" s="38"/>
      <c r="T129" s="209" t="s">
        <v>1633</v>
      </c>
      <c r="U129" s="209" t="s">
        <v>1712</v>
      </c>
      <c r="V129" s="209" t="s">
        <v>1594</v>
      </c>
      <c r="W129" s="209" t="s">
        <v>1491</v>
      </c>
      <c r="X129" s="90">
        <v>3</v>
      </c>
      <c r="Y129" s="219">
        <v>2</v>
      </c>
      <c r="Z129" s="36" t="str">
        <f t="shared" ca="1" si="16"/>
        <v>Low</v>
      </c>
      <c r="AA129" s="36">
        <f t="shared" si="18"/>
        <v>6</v>
      </c>
    </row>
    <row r="130" spans="1:27" ht="60.6" customHeight="1" x14ac:dyDescent="0.2">
      <c r="A130" s="62"/>
      <c r="B130" s="62"/>
      <c r="C130" s="375" t="s">
        <v>1197</v>
      </c>
      <c r="D130" s="332"/>
      <c r="E130" s="350"/>
      <c r="F130" s="155" t="s">
        <v>1192</v>
      </c>
      <c r="G130" s="29" t="s">
        <v>974</v>
      </c>
      <c r="H130" s="69">
        <v>3</v>
      </c>
      <c r="I130" s="29" t="s">
        <v>975</v>
      </c>
      <c r="J130" s="63" t="s">
        <v>976</v>
      </c>
      <c r="K130" s="63" t="s">
        <v>977</v>
      </c>
      <c r="L130" s="63" t="s">
        <v>734</v>
      </c>
      <c r="M130" s="211" t="s">
        <v>1285</v>
      </c>
      <c r="N130" s="63" t="s">
        <v>812</v>
      </c>
      <c r="O130" s="34">
        <v>4</v>
      </c>
      <c r="P130" s="34">
        <v>3</v>
      </c>
      <c r="Q130" s="36" t="str">
        <f t="shared" ca="1" si="15"/>
        <v>Med</v>
      </c>
      <c r="R130" s="36">
        <f t="shared" si="17"/>
        <v>12</v>
      </c>
      <c r="S130" s="38"/>
      <c r="T130" s="209" t="s">
        <v>1369</v>
      </c>
      <c r="U130" s="209" t="s">
        <v>1713</v>
      </c>
      <c r="V130" s="209" t="s">
        <v>1594</v>
      </c>
      <c r="W130" s="209" t="s">
        <v>1491</v>
      </c>
      <c r="X130" s="90">
        <v>4</v>
      </c>
      <c r="Y130" s="219">
        <v>2</v>
      </c>
      <c r="Z130" s="36" t="str">
        <f t="shared" ca="1" si="16"/>
        <v>Med</v>
      </c>
      <c r="AA130" s="36">
        <f t="shared" si="18"/>
        <v>8</v>
      </c>
    </row>
    <row r="131" spans="1:27" s="142" customFormat="1" x14ac:dyDescent="0.2">
      <c r="A131" s="377" t="s">
        <v>1199</v>
      </c>
      <c r="B131" s="332"/>
      <c r="C131" s="332"/>
      <c r="D131" s="332"/>
      <c r="E131" s="350"/>
      <c r="F131" s="158" t="s">
        <v>767</v>
      </c>
      <c r="G131" s="84"/>
      <c r="H131" s="18"/>
      <c r="I131" s="17"/>
      <c r="J131" s="19"/>
      <c r="K131" s="19"/>
      <c r="L131" s="19"/>
      <c r="M131" s="19"/>
      <c r="N131" s="19"/>
      <c r="O131" s="19"/>
      <c r="P131" s="19"/>
      <c r="Q131" s="19"/>
      <c r="R131" s="19"/>
      <c r="S131" s="19"/>
      <c r="T131" s="19"/>
      <c r="U131" s="19"/>
      <c r="V131" s="19"/>
      <c r="W131" s="19"/>
      <c r="X131" s="19"/>
      <c r="Y131" s="19"/>
      <c r="Z131" s="19"/>
      <c r="AA131" s="19"/>
    </row>
    <row r="132" spans="1:27" x14ac:dyDescent="0.2">
      <c r="A132" s="62"/>
      <c r="B132" s="376" t="s">
        <v>1201</v>
      </c>
      <c r="C132" s="332"/>
      <c r="D132" s="332"/>
      <c r="E132" s="350"/>
      <c r="F132" s="144" t="s">
        <v>1200</v>
      </c>
      <c r="G132" s="86"/>
      <c r="H132" s="27"/>
      <c r="I132" s="26"/>
      <c r="J132" s="26"/>
      <c r="K132" s="26"/>
      <c r="L132" s="26"/>
      <c r="M132" s="26"/>
      <c r="N132" s="26"/>
      <c r="O132" s="26"/>
      <c r="P132" s="26"/>
      <c r="Q132" s="26" t="str">
        <f t="shared" ref="Q132:Q142" ca="1" si="19">IF(AND(ISNUMBER(O132),ISNUMBER(P132)),OFFSET(RiskMatrixRef,-P132+1,O132-1),"")</f>
        <v/>
      </c>
      <c r="R132" s="88"/>
      <c r="S132" s="26"/>
      <c r="T132" s="26"/>
      <c r="U132" s="26"/>
      <c r="V132" s="88"/>
      <c r="W132" s="274" t="s">
        <v>1515</v>
      </c>
      <c r="X132" s="88"/>
      <c r="Y132" s="88"/>
      <c r="Z132" s="88" t="str">
        <f t="shared" ref="Z132:Z142" ca="1" si="20">IF(AND(ISNUMBER(X132),ISNUMBER(Y132)),OFFSET(RiskMatrixRef,-Y132+1,X132-1),"")</f>
        <v/>
      </c>
      <c r="AA132" s="88"/>
    </row>
    <row r="133" spans="1:27" ht="64.349999999999994" customHeight="1" x14ac:dyDescent="0.2">
      <c r="A133" s="62"/>
      <c r="B133" s="62"/>
      <c r="C133" s="375" t="s">
        <v>1202</v>
      </c>
      <c r="D133" s="332"/>
      <c r="E133" s="350"/>
      <c r="F133" s="155" t="s">
        <v>1200</v>
      </c>
      <c r="G133" s="215" t="s">
        <v>1634</v>
      </c>
      <c r="H133" s="82">
        <v>2</v>
      </c>
      <c r="I133" s="29" t="s">
        <v>769</v>
      </c>
      <c r="J133" s="63" t="s">
        <v>770</v>
      </c>
      <c r="K133" s="63" t="s">
        <v>771</v>
      </c>
      <c r="L133" s="63" t="s">
        <v>772</v>
      </c>
      <c r="M133" s="213" t="s">
        <v>1288</v>
      </c>
      <c r="N133" s="63" t="s">
        <v>775</v>
      </c>
      <c r="O133" s="34">
        <v>4</v>
      </c>
      <c r="P133" s="219">
        <v>3</v>
      </c>
      <c r="Q133" s="36" t="str">
        <f t="shared" ca="1" si="19"/>
        <v>Med</v>
      </c>
      <c r="R133" s="36">
        <f t="shared" si="17"/>
        <v>12</v>
      </c>
      <c r="S133" s="38"/>
      <c r="T133" s="209" t="s">
        <v>1370</v>
      </c>
      <c r="U133" s="209" t="s">
        <v>1557</v>
      </c>
      <c r="V133" s="209" t="s">
        <v>1508</v>
      </c>
      <c r="W133" s="209" t="s">
        <v>1491</v>
      </c>
      <c r="X133" s="90">
        <v>4</v>
      </c>
      <c r="Y133" s="219">
        <v>2</v>
      </c>
      <c r="Z133" s="36" t="str">
        <f t="shared" ca="1" si="20"/>
        <v>Med</v>
      </c>
      <c r="AA133" s="36">
        <f t="shared" si="18"/>
        <v>8</v>
      </c>
    </row>
    <row r="134" spans="1:27" s="142" customFormat="1" x14ac:dyDescent="0.2">
      <c r="A134" s="85"/>
      <c r="B134" s="376" t="s">
        <v>1203</v>
      </c>
      <c r="C134" s="332"/>
      <c r="D134" s="332"/>
      <c r="E134" s="350"/>
      <c r="F134" s="144" t="s">
        <v>781</v>
      </c>
      <c r="G134" s="88"/>
      <c r="H134" s="27"/>
      <c r="I134" s="88"/>
      <c r="J134" s="88"/>
      <c r="K134" s="88"/>
      <c r="L134" s="88"/>
      <c r="M134" s="88"/>
      <c r="N134" s="88"/>
      <c r="O134" s="88"/>
      <c r="P134" s="88"/>
      <c r="Q134" s="88" t="str">
        <f t="shared" ca="1" si="19"/>
        <v/>
      </c>
      <c r="R134" s="88"/>
      <c r="S134" s="88"/>
      <c r="T134" s="88"/>
      <c r="U134" s="88"/>
      <c r="V134" s="88"/>
      <c r="W134" s="274" t="s">
        <v>1515</v>
      </c>
      <c r="X134" s="88"/>
      <c r="Y134" s="88"/>
      <c r="Z134" s="88" t="str">
        <f t="shared" ca="1" si="20"/>
        <v/>
      </c>
      <c r="AA134" s="88"/>
    </row>
    <row r="135" spans="1:27" s="142" customFormat="1" ht="87.6" customHeight="1" x14ac:dyDescent="0.2">
      <c r="A135" s="85"/>
      <c r="B135" s="85"/>
      <c r="C135" s="375" t="s">
        <v>1209</v>
      </c>
      <c r="D135" s="332"/>
      <c r="E135" s="350"/>
      <c r="F135" s="155" t="s">
        <v>1211</v>
      </c>
      <c r="G135" s="80" t="s">
        <v>782</v>
      </c>
      <c r="H135" s="82">
        <v>2</v>
      </c>
      <c r="I135" s="80" t="s">
        <v>783</v>
      </c>
      <c r="J135" s="64" t="s">
        <v>784</v>
      </c>
      <c r="K135" s="211" t="s">
        <v>1284</v>
      </c>
      <c r="L135" s="64" t="s">
        <v>772</v>
      </c>
      <c r="M135" s="64" t="s">
        <v>786</v>
      </c>
      <c r="N135" s="64" t="s">
        <v>1448</v>
      </c>
      <c r="O135" s="90">
        <v>4</v>
      </c>
      <c r="P135" s="219">
        <v>3</v>
      </c>
      <c r="Q135" s="36" t="str">
        <f t="shared" ca="1" si="19"/>
        <v>Med</v>
      </c>
      <c r="R135" s="36">
        <f t="shared" si="17"/>
        <v>12</v>
      </c>
      <c r="S135" s="38"/>
      <c r="T135" s="209" t="s">
        <v>1371</v>
      </c>
      <c r="U135" s="209" t="s">
        <v>1557</v>
      </c>
      <c r="V135" s="209" t="s">
        <v>1508</v>
      </c>
      <c r="W135" s="209" t="s">
        <v>1491</v>
      </c>
      <c r="X135" s="90">
        <v>4</v>
      </c>
      <c r="Y135" s="219">
        <v>2</v>
      </c>
      <c r="Z135" s="36" t="str">
        <f t="shared" ca="1" si="20"/>
        <v>Med</v>
      </c>
      <c r="AA135" s="36">
        <f t="shared" si="18"/>
        <v>8</v>
      </c>
    </row>
    <row r="136" spans="1:27" s="142" customFormat="1" ht="87" customHeight="1" x14ac:dyDescent="0.2">
      <c r="A136" s="85"/>
      <c r="B136" s="85"/>
      <c r="C136" s="375" t="s">
        <v>1210</v>
      </c>
      <c r="D136" s="332"/>
      <c r="E136" s="350"/>
      <c r="F136" s="155" t="s">
        <v>1211</v>
      </c>
      <c r="G136" s="80" t="s">
        <v>782</v>
      </c>
      <c r="H136" s="82">
        <v>2</v>
      </c>
      <c r="I136" s="80" t="s">
        <v>783</v>
      </c>
      <c r="J136" s="64" t="s">
        <v>793</v>
      </c>
      <c r="K136" s="64" t="s">
        <v>794</v>
      </c>
      <c r="L136" s="64" t="s">
        <v>772</v>
      </c>
      <c r="M136" s="64" t="s">
        <v>795</v>
      </c>
      <c r="N136" s="64" t="s">
        <v>796</v>
      </c>
      <c r="O136" s="90">
        <v>4</v>
      </c>
      <c r="P136" s="219">
        <v>3</v>
      </c>
      <c r="Q136" s="36" t="str">
        <f t="shared" ca="1" si="19"/>
        <v>Med</v>
      </c>
      <c r="R136" s="36">
        <f t="shared" si="17"/>
        <v>12</v>
      </c>
      <c r="S136" s="38"/>
      <c r="T136" s="209" t="s">
        <v>1371</v>
      </c>
      <c r="U136" s="209" t="s">
        <v>1557</v>
      </c>
      <c r="V136" s="209" t="s">
        <v>1508</v>
      </c>
      <c r="W136" s="209" t="s">
        <v>1491</v>
      </c>
      <c r="X136" s="90">
        <v>4</v>
      </c>
      <c r="Y136" s="219">
        <v>2</v>
      </c>
      <c r="Z136" s="36" t="str">
        <f t="shared" ca="1" si="20"/>
        <v>Med</v>
      </c>
      <c r="AA136" s="36">
        <f t="shared" si="18"/>
        <v>8</v>
      </c>
    </row>
    <row r="137" spans="1:27" s="142" customFormat="1" ht="44.1" customHeight="1" x14ac:dyDescent="0.2">
      <c r="A137" s="85"/>
      <c r="B137" s="85"/>
      <c r="C137" s="375" t="s">
        <v>1212</v>
      </c>
      <c r="D137" s="332"/>
      <c r="E137" s="350"/>
      <c r="F137" s="155" t="s">
        <v>1211</v>
      </c>
      <c r="G137" s="80" t="s">
        <v>782</v>
      </c>
      <c r="H137" s="82">
        <v>2</v>
      </c>
      <c r="I137" s="80" t="s">
        <v>783</v>
      </c>
      <c r="J137" s="64" t="s">
        <v>1213</v>
      </c>
      <c r="K137" s="64" t="s">
        <v>794</v>
      </c>
      <c r="L137" s="64" t="s">
        <v>772</v>
      </c>
      <c r="M137" s="64" t="s">
        <v>1214</v>
      </c>
      <c r="N137" s="64" t="s">
        <v>1215</v>
      </c>
      <c r="O137" s="90">
        <v>4</v>
      </c>
      <c r="P137" s="90">
        <v>2</v>
      </c>
      <c r="Q137" s="36" t="str">
        <f t="shared" ca="1" si="19"/>
        <v>Med</v>
      </c>
      <c r="R137" s="36">
        <f t="shared" si="17"/>
        <v>8</v>
      </c>
      <c r="S137" s="38"/>
      <c r="T137" s="209" t="s">
        <v>1373</v>
      </c>
      <c r="U137" s="209" t="s">
        <v>1372</v>
      </c>
      <c r="V137" s="270">
        <v>43936</v>
      </c>
      <c r="W137" s="209" t="s">
        <v>1491</v>
      </c>
      <c r="X137" s="90">
        <v>4</v>
      </c>
      <c r="Y137" s="219">
        <v>2</v>
      </c>
      <c r="Z137" s="36" t="str">
        <f t="shared" ca="1" si="20"/>
        <v>Med</v>
      </c>
      <c r="AA137" s="36">
        <f t="shared" si="18"/>
        <v>8</v>
      </c>
    </row>
    <row r="138" spans="1:27" ht="71.45" customHeight="1" x14ac:dyDescent="0.2">
      <c r="A138" s="62"/>
      <c r="B138" s="62"/>
      <c r="C138" s="375" t="s">
        <v>1207</v>
      </c>
      <c r="D138" s="332"/>
      <c r="E138" s="350"/>
      <c r="F138" s="155" t="s">
        <v>1206</v>
      </c>
      <c r="G138" s="29" t="s">
        <v>782</v>
      </c>
      <c r="H138" s="82">
        <v>2</v>
      </c>
      <c r="I138" s="29" t="s">
        <v>783</v>
      </c>
      <c r="J138" s="63" t="s">
        <v>784</v>
      </c>
      <c r="K138" s="63" t="s">
        <v>785</v>
      </c>
      <c r="L138" s="63" t="s">
        <v>772</v>
      </c>
      <c r="M138" s="63" t="s">
        <v>786</v>
      </c>
      <c r="N138" s="63" t="s">
        <v>787</v>
      </c>
      <c r="O138" s="34">
        <v>4</v>
      </c>
      <c r="P138" s="34">
        <v>2</v>
      </c>
      <c r="Q138" s="36" t="str">
        <f t="shared" ca="1" si="19"/>
        <v>Med</v>
      </c>
      <c r="R138" s="36">
        <f t="shared" si="17"/>
        <v>8</v>
      </c>
      <c r="S138" s="38"/>
      <c r="T138" s="209" t="s">
        <v>1371</v>
      </c>
      <c r="U138" s="209" t="s">
        <v>1557</v>
      </c>
      <c r="V138" s="209" t="s">
        <v>1508</v>
      </c>
      <c r="W138" s="209" t="s">
        <v>1491</v>
      </c>
      <c r="X138" s="90">
        <v>4</v>
      </c>
      <c r="Y138" s="219">
        <v>2</v>
      </c>
      <c r="Z138" s="36" t="str">
        <f t="shared" ca="1" si="20"/>
        <v>Med</v>
      </c>
      <c r="AA138" s="36">
        <f t="shared" si="18"/>
        <v>8</v>
      </c>
    </row>
    <row r="139" spans="1:27" ht="57" customHeight="1" x14ac:dyDescent="0.2">
      <c r="A139" s="62"/>
      <c r="B139" s="62"/>
      <c r="C139" s="375" t="s">
        <v>1208</v>
      </c>
      <c r="D139" s="332"/>
      <c r="E139" s="350"/>
      <c r="F139" s="155" t="s">
        <v>1206</v>
      </c>
      <c r="G139" s="29" t="s">
        <v>782</v>
      </c>
      <c r="H139" s="82">
        <v>2</v>
      </c>
      <c r="I139" s="29" t="s">
        <v>783</v>
      </c>
      <c r="J139" s="63" t="s">
        <v>793</v>
      </c>
      <c r="K139" s="63" t="s">
        <v>794</v>
      </c>
      <c r="L139" s="63" t="s">
        <v>772</v>
      </c>
      <c r="M139" s="63" t="s">
        <v>795</v>
      </c>
      <c r="N139" s="63" t="s">
        <v>796</v>
      </c>
      <c r="O139" s="34">
        <v>4</v>
      </c>
      <c r="P139" s="34">
        <v>2</v>
      </c>
      <c r="Q139" s="36" t="str">
        <f t="shared" ca="1" si="19"/>
        <v>Med</v>
      </c>
      <c r="R139" s="36">
        <f t="shared" si="17"/>
        <v>8</v>
      </c>
      <c r="S139" s="38"/>
      <c r="T139" s="209" t="s">
        <v>1373</v>
      </c>
      <c r="U139" s="209" t="s">
        <v>1372</v>
      </c>
      <c r="V139" s="270">
        <v>43936</v>
      </c>
      <c r="W139" s="209" t="s">
        <v>1491</v>
      </c>
      <c r="X139" s="90">
        <v>4</v>
      </c>
      <c r="Y139" s="219">
        <v>1</v>
      </c>
      <c r="Z139" s="36" t="str">
        <f t="shared" ca="1" si="20"/>
        <v>Low</v>
      </c>
      <c r="AA139" s="36">
        <f t="shared" si="18"/>
        <v>4</v>
      </c>
    </row>
    <row r="140" spans="1:27" s="142" customFormat="1" ht="25.5" x14ac:dyDescent="0.2">
      <c r="A140" s="85"/>
      <c r="B140" s="376" t="s">
        <v>1204</v>
      </c>
      <c r="C140" s="332"/>
      <c r="D140" s="332"/>
      <c r="E140" s="350"/>
      <c r="F140" s="204" t="s">
        <v>1205</v>
      </c>
      <c r="G140" s="88"/>
      <c r="H140" s="27"/>
      <c r="I140" s="88"/>
      <c r="J140" s="88"/>
      <c r="K140" s="88"/>
      <c r="L140" s="88"/>
      <c r="M140" s="88"/>
      <c r="N140" s="88"/>
      <c r="O140" s="88"/>
      <c r="P140" s="88"/>
      <c r="Q140" s="88" t="str">
        <f t="shared" ca="1" si="19"/>
        <v/>
      </c>
      <c r="R140" s="88"/>
      <c r="S140" s="88"/>
      <c r="T140" s="88"/>
      <c r="U140" s="88"/>
      <c r="V140" s="88"/>
      <c r="W140" s="274" t="s">
        <v>1515</v>
      </c>
      <c r="X140" s="88"/>
      <c r="Y140" s="88"/>
      <c r="Z140" s="88" t="str">
        <f t="shared" ca="1" si="20"/>
        <v/>
      </c>
      <c r="AA140" s="88"/>
    </row>
    <row r="141" spans="1:27" s="203" customFormat="1" ht="97.5" customHeight="1" x14ac:dyDescent="0.2">
      <c r="A141" s="85"/>
      <c r="B141" s="85"/>
      <c r="C141" s="375" t="s">
        <v>1289</v>
      </c>
      <c r="D141" s="332"/>
      <c r="E141" s="350"/>
      <c r="F141" s="155" t="s">
        <v>1290</v>
      </c>
      <c r="G141" s="215" t="s">
        <v>1291</v>
      </c>
      <c r="H141" s="82">
        <v>2</v>
      </c>
      <c r="I141" s="215" t="s">
        <v>1292</v>
      </c>
      <c r="J141" s="64" t="s">
        <v>1294</v>
      </c>
      <c r="K141" s="64" t="s">
        <v>1295</v>
      </c>
      <c r="L141" s="64" t="s">
        <v>772</v>
      </c>
      <c r="M141" s="64" t="s">
        <v>795</v>
      </c>
      <c r="N141" s="64" t="s">
        <v>796</v>
      </c>
      <c r="O141" s="90">
        <v>4</v>
      </c>
      <c r="P141" s="90">
        <v>3</v>
      </c>
      <c r="Q141" s="36" t="str">
        <f t="shared" ca="1" si="19"/>
        <v>Med</v>
      </c>
      <c r="R141" s="36">
        <f t="shared" si="17"/>
        <v>12</v>
      </c>
      <c r="S141" s="38"/>
      <c r="T141" s="208" t="s">
        <v>1467</v>
      </c>
      <c r="U141" s="209" t="s">
        <v>1557</v>
      </c>
      <c r="V141" s="209" t="s">
        <v>1508</v>
      </c>
      <c r="W141" s="209" t="s">
        <v>1491</v>
      </c>
      <c r="X141" s="90">
        <v>4</v>
      </c>
      <c r="Y141" s="219">
        <v>2</v>
      </c>
      <c r="Z141" s="36" t="str">
        <f t="shared" ca="1" si="20"/>
        <v>Med</v>
      </c>
      <c r="AA141" s="36">
        <f t="shared" si="18"/>
        <v>8</v>
      </c>
    </row>
    <row r="142" spans="1:27" s="203" customFormat="1" ht="60.6" customHeight="1" x14ac:dyDescent="0.2">
      <c r="A142" s="85"/>
      <c r="B142" s="85"/>
      <c r="C142" s="375" t="s">
        <v>1479</v>
      </c>
      <c r="D142" s="332"/>
      <c r="E142" s="350"/>
      <c r="F142" s="155" t="s">
        <v>1290</v>
      </c>
      <c r="G142" s="215" t="s">
        <v>1291</v>
      </c>
      <c r="H142" s="82">
        <v>2</v>
      </c>
      <c r="I142" s="215" t="s">
        <v>1292</v>
      </c>
      <c r="J142" s="64" t="s">
        <v>1293</v>
      </c>
      <c r="K142" s="211" t="s">
        <v>1449</v>
      </c>
      <c r="L142" s="64" t="s">
        <v>772</v>
      </c>
      <c r="M142" s="64" t="s">
        <v>795</v>
      </c>
      <c r="N142" s="64" t="s">
        <v>796</v>
      </c>
      <c r="O142" s="90">
        <v>4</v>
      </c>
      <c r="P142" s="90">
        <v>3</v>
      </c>
      <c r="Q142" s="36" t="str">
        <f t="shared" ca="1" si="19"/>
        <v>Med</v>
      </c>
      <c r="R142" s="36">
        <f t="shared" si="17"/>
        <v>12</v>
      </c>
      <c r="S142" s="38"/>
      <c r="T142" s="208" t="s">
        <v>1475</v>
      </c>
      <c r="U142" s="209" t="s">
        <v>1557</v>
      </c>
      <c r="V142" s="209" t="s">
        <v>1508</v>
      </c>
      <c r="W142" s="209" t="s">
        <v>1491</v>
      </c>
      <c r="X142" s="90">
        <v>4</v>
      </c>
      <c r="Y142" s="219">
        <v>2</v>
      </c>
      <c r="Z142" s="36" t="str">
        <f t="shared" ca="1" si="20"/>
        <v>Med</v>
      </c>
      <c r="AA142" s="36">
        <f t="shared" si="18"/>
        <v>8</v>
      </c>
    </row>
    <row r="143" spans="1:27" x14ac:dyDescent="0.2">
      <c r="A143" s="5"/>
      <c r="B143" s="5"/>
      <c r="C143" s="5"/>
      <c r="D143" s="5"/>
      <c r="E143" s="5"/>
      <c r="F143" s="108"/>
      <c r="G143" s="108"/>
      <c r="H143" s="109"/>
      <c r="I143" s="108"/>
      <c r="J143" s="108"/>
      <c r="K143" s="108"/>
      <c r="L143" s="108"/>
      <c r="M143" s="108"/>
      <c r="N143" s="108"/>
      <c r="O143" s="110"/>
      <c r="P143" s="110"/>
      <c r="Q143" s="108"/>
      <c r="R143" s="297"/>
      <c r="S143" s="108"/>
      <c r="T143" s="108"/>
      <c r="U143" s="108"/>
      <c r="V143" s="266"/>
      <c r="W143" s="266"/>
      <c r="X143" s="110"/>
      <c r="Y143" s="110"/>
      <c r="Z143" s="222"/>
      <c r="AA143" s="300"/>
    </row>
    <row r="144" spans="1:27" x14ac:dyDescent="0.2">
      <c r="A144" s="5"/>
      <c r="B144" s="5"/>
      <c r="C144" s="5"/>
      <c r="D144" s="5"/>
      <c r="E144" s="5"/>
      <c r="F144" s="108"/>
      <c r="G144" s="108"/>
      <c r="H144" s="109"/>
      <c r="I144" s="108"/>
      <c r="J144" s="108"/>
      <c r="K144" s="108"/>
      <c r="L144" s="108"/>
      <c r="M144" s="108"/>
      <c r="N144" s="108"/>
      <c r="O144" s="110"/>
      <c r="P144" s="110"/>
      <c r="Q144" s="108"/>
      <c r="R144" s="297"/>
      <c r="S144" s="108"/>
      <c r="T144" s="108"/>
      <c r="U144" s="108"/>
      <c r="V144" s="266"/>
      <c r="W144" s="266"/>
      <c r="X144" s="110"/>
      <c r="Y144" s="110"/>
      <c r="Z144" s="222"/>
      <c r="AA144" s="300"/>
    </row>
    <row r="145" spans="1:27" x14ac:dyDescent="0.2">
      <c r="A145" s="5"/>
      <c r="B145" s="5"/>
      <c r="C145" s="5"/>
      <c r="D145" s="5"/>
      <c r="E145" s="5"/>
      <c r="F145" s="108"/>
      <c r="G145" s="108"/>
      <c r="H145" s="109"/>
      <c r="I145" s="108"/>
      <c r="J145" s="108"/>
      <c r="K145" s="108"/>
      <c r="L145" s="108"/>
      <c r="M145" s="108"/>
      <c r="N145" s="108"/>
      <c r="O145" s="110"/>
      <c r="P145" s="110"/>
      <c r="Q145" s="108"/>
      <c r="R145" s="297"/>
      <c r="S145" s="108"/>
      <c r="T145" s="108"/>
      <c r="U145" s="108"/>
      <c r="V145" s="266"/>
      <c r="W145" s="266"/>
      <c r="X145" s="110"/>
      <c r="Y145" s="110"/>
      <c r="Z145" s="222"/>
      <c r="AA145" s="300"/>
    </row>
    <row r="146" spans="1:27" x14ac:dyDescent="0.2">
      <c r="A146" s="5"/>
      <c r="B146" s="5"/>
      <c r="C146" s="5"/>
      <c r="D146" s="5"/>
      <c r="E146" s="5"/>
      <c r="F146" s="108"/>
      <c r="G146" s="108"/>
      <c r="H146" s="109"/>
      <c r="I146" s="108"/>
      <c r="J146" s="108"/>
      <c r="K146" s="108"/>
      <c r="L146" s="108"/>
      <c r="M146" s="108"/>
      <c r="N146" s="108"/>
      <c r="O146" s="110"/>
      <c r="P146" s="110"/>
      <c r="Q146" s="108"/>
      <c r="R146" s="297"/>
      <c r="S146" s="108"/>
      <c r="T146" s="108"/>
      <c r="U146" s="108"/>
      <c r="V146" s="266"/>
      <c r="W146" s="266"/>
      <c r="X146" s="110"/>
      <c r="Y146" s="110"/>
      <c r="Z146" s="222"/>
      <c r="AA146" s="300"/>
    </row>
    <row r="147" spans="1:27" x14ac:dyDescent="0.2">
      <c r="A147" s="5"/>
      <c r="B147" s="5"/>
      <c r="C147" s="5"/>
      <c r="D147" s="5"/>
      <c r="E147" s="5"/>
      <c r="F147" s="108"/>
      <c r="G147" s="108"/>
      <c r="H147" s="109"/>
      <c r="I147" s="108"/>
      <c r="J147" s="108"/>
      <c r="K147" s="108"/>
      <c r="L147" s="108"/>
      <c r="M147" s="108"/>
      <c r="N147" s="108"/>
      <c r="O147" s="110"/>
      <c r="P147" s="110"/>
      <c r="Q147" s="108"/>
      <c r="R147" s="297"/>
      <c r="S147" s="108"/>
      <c r="T147" s="108"/>
      <c r="U147" s="108"/>
      <c r="V147" s="266"/>
      <c r="W147" s="266"/>
      <c r="X147" s="110"/>
      <c r="Y147" s="110"/>
      <c r="Z147" s="222"/>
      <c r="AA147" s="300"/>
    </row>
    <row r="148" spans="1:27" x14ac:dyDescent="0.2">
      <c r="A148" s="5"/>
      <c r="B148" s="5"/>
      <c r="C148" s="5"/>
      <c r="D148" s="5"/>
      <c r="E148" s="5"/>
      <c r="F148" s="108"/>
      <c r="G148" s="108"/>
      <c r="H148" s="109"/>
      <c r="I148" s="108"/>
      <c r="J148" s="108"/>
      <c r="K148" s="108"/>
      <c r="L148" s="108"/>
      <c r="M148" s="108"/>
      <c r="N148" s="108"/>
      <c r="O148" s="110"/>
      <c r="P148" s="110"/>
      <c r="Q148" s="108"/>
      <c r="R148" s="297"/>
      <c r="S148" s="108"/>
      <c r="T148" s="108"/>
      <c r="U148" s="108"/>
      <c r="V148" s="266"/>
      <c r="W148" s="266"/>
      <c r="X148" s="110"/>
      <c r="Y148" s="110"/>
      <c r="Z148" s="222"/>
      <c r="AA148" s="300"/>
    </row>
    <row r="149" spans="1:27" x14ac:dyDescent="0.2">
      <c r="A149" s="5"/>
      <c r="B149" s="5"/>
      <c r="C149" s="5"/>
      <c r="D149" s="5"/>
      <c r="E149" s="5"/>
      <c r="F149" s="108"/>
      <c r="G149" s="108"/>
      <c r="H149" s="109"/>
      <c r="I149" s="108"/>
      <c r="J149" s="108"/>
      <c r="K149" s="108"/>
      <c r="L149" s="108"/>
      <c r="M149" s="108"/>
      <c r="N149" s="108"/>
      <c r="O149" s="110"/>
      <c r="P149" s="110"/>
      <c r="Q149" s="108"/>
      <c r="R149" s="297"/>
      <c r="S149" s="108"/>
      <c r="T149" s="108"/>
      <c r="U149" s="108"/>
      <c r="V149" s="266"/>
      <c r="W149" s="266"/>
      <c r="X149" s="110"/>
      <c r="Y149" s="110"/>
      <c r="Z149" s="222"/>
      <c r="AA149" s="300"/>
    </row>
    <row r="150" spans="1:27" x14ac:dyDescent="0.2">
      <c r="A150" s="5"/>
      <c r="B150" s="5"/>
      <c r="C150" s="5"/>
      <c r="D150" s="5"/>
      <c r="E150" s="5"/>
      <c r="F150" s="108"/>
      <c r="G150" s="108"/>
      <c r="H150" s="109"/>
      <c r="I150" s="108"/>
      <c r="J150" s="108"/>
      <c r="K150" s="108"/>
      <c r="L150" s="108"/>
      <c r="M150" s="108"/>
      <c r="N150" s="108"/>
      <c r="O150" s="110"/>
      <c r="P150" s="110"/>
      <c r="Q150" s="108"/>
      <c r="R150" s="297"/>
      <c r="S150" s="108"/>
      <c r="T150" s="108"/>
      <c r="U150" s="108"/>
      <c r="V150" s="266"/>
      <c r="W150" s="266"/>
      <c r="X150" s="110"/>
      <c r="Y150" s="110"/>
      <c r="Z150" s="222"/>
      <c r="AA150" s="300"/>
    </row>
    <row r="151" spans="1:27" x14ac:dyDescent="0.2">
      <c r="A151" s="5"/>
      <c r="B151" s="5"/>
      <c r="C151" s="5"/>
      <c r="D151" s="5"/>
      <c r="E151" s="5"/>
      <c r="F151" s="108"/>
      <c r="G151" s="108"/>
      <c r="H151" s="109"/>
      <c r="I151" s="108"/>
      <c r="J151" s="108"/>
      <c r="K151" s="108"/>
      <c r="L151" s="108"/>
      <c r="M151" s="108"/>
      <c r="N151" s="108"/>
      <c r="O151" s="110"/>
      <c r="P151" s="110"/>
      <c r="Q151" s="108"/>
      <c r="R151" s="297"/>
      <c r="S151" s="108"/>
      <c r="T151" s="108"/>
      <c r="U151" s="108"/>
      <c r="V151" s="266"/>
      <c r="W151" s="266"/>
      <c r="X151" s="110"/>
      <c r="Y151" s="110"/>
      <c r="Z151" s="222"/>
      <c r="AA151" s="300"/>
    </row>
    <row r="152" spans="1:27" x14ac:dyDescent="0.2">
      <c r="A152" s="5"/>
      <c r="B152" s="5"/>
      <c r="C152" s="5"/>
      <c r="D152" s="5"/>
      <c r="E152" s="5"/>
      <c r="F152" s="108"/>
      <c r="G152" s="108"/>
      <c r="H152" s="109"/>
      <c r="I152" s="108"/>
      <c r="J152" s="108"/>
      <c r="K152" s="108"/>
      <c r="L152" s="108"/>
      <c r="M152" s="108"/>
      <c r="N152" s="108"/>
      <c r="O152" s="110"/>
      <c r="P152" s="110"/>
      <c r="Q152" s="108"/>
      <c r="R152" s="297"/>
      <c r="S152" s="108"/>
      <c r="T152" s="108"/>
      <c r="U152" s="108"/>
      <c r="V152" s="266"/>
      <c r="W152" s="266"/>
      <c r="X152" s="110"/>
      <c r="Y152" s="110"/>
      <c r="Z152" s="222"/>
      <c r="AA152" s="300"/>
    </row>
    <row r="153" spans="1:27" x14ac:dyDescent="0.2">
      <c r="A153" s="5"/>
      <c r="B153" s="5"/>
      <c r="C153" s="5"/>
      <c r="D153" s="5"/>
      <c r="E153" s="5"/>
      <c r="F153" s="108"/>
      <c r="G153" s="108"/>
      <c r="H153" s="109"/>
      <c r="I153" s="108"/>
      <c r="J153" s="108"/>
      <c r="K153" s="108"/>
      <c r="L153" s="108"/>
      <c r="M153" s="108"/>
      <c r="N153" s="108"/>
      <c r="O153" s="110"/>
      <c r="P153" s="110"/>
      <c r="Q153" s="108"/>
      <c r="R153" s="297"/>
      <c r="S153" s="108"/>
      <c r="T153" s="108"/>
      <c r="U153" s="108"/>
      <c r="V153" s="266"/>
      <c r="W153" s="266"/>
      <c r="X153" s="110"/>
      <c r="Y153" s="110"/>
      <c r="Z153" s="222"/>
      <c r="AA153" s="300"/>
    </row>
    <row r="154" spans="1:27" x14ac:dyDescent="0.2">
      <c r="A154" s="5"/>
      <c r="B154" s="5"/>
      <c r="C154" s="5"/>
      <c r="D154" s="5"/>
      <c r="E154" s="5"/>
      <c r="F154" s="108"/>
      <c r="G154" s="108"/>
      <c r="H154" s="109"/>
      <c r="I154" s="108"/>
      <c r="J154" s="108"/>
      <c r="K154" s="108"/>
      <c r="L154" s="108"/>
      <c r="M154" s="108"/>
      <c r="N154" s="108"/>
      <c r="O154" s="110"/>
      <c r="P154" s="110"/>
      <c r="Q154" s="108"/>
      <c r="R154" s="297"/>
      <c r="S154" s="108"/>
      <c r="T154" s="108"/>
      <c r="U154" s="108"/>
      <c r="V154" s="266"/>
      <c r="W154" s="266"/>
      <c r="X154" s="110"/>
      <c r="Y154" s="110"/>
      <c r="Z154" s="222"/>
      <c r="AA154" s="300"/>
    </row>
    <row r="155" spans="1:27" x14ac:dyDescent="0.2">
      <c r="A155" s="5"/>
      <c r="B155" s="5"/>
      <c r="C155" s="5"/>
      <c r="D155" s="5"/>
      <c r="E155" s="5"/>
      <c r="F155" s="108"/>
      <c r="G155" s="108"/>
      <c r="H155" s="109"/>
      <c r="I155" s="108"/>
      <c r="J155" s="108"/>
      <c r="K155" s="108"/>
      <c r="L155" s="108"/>
      <c r="M155" s="108"/>
      <c r="N155" s="108"/>
      <c r="O155" s="110"/>
      <c r="P155" s="110"/>
      <c r="Q155" s="108"/>
      <c r="R155" s="297"/>
      <c r="S155" s="108"/>
      <c r="T155" s="108"/>
      <c r="U155" s="108"/>
      <c r="V155" s="266"/>
      <c r="W155" s="266"/>
      <c r="X155" s="110"/>
      <c r="Y155" s="110"/>
      <c r="Z155" s="222"/>
      <c r="AA155" s="300"/>
    </row>
    <row r="156" spans="1:27" x14ac:dyDescent="0.2">
      <c r="A156" s="5"/>
      <c r="B156" s="5"/>
      <c r="C156" s="5"/>
      <c r="D156" s="5"/>
      <c r="E156" s="5"/>
      <c r="F156" s="108"/>
      <c r="G156" s="108"/>
      <c r="H156" s="109"/>
      <c r="I156" s="108"/>
      <c r="J156" s="108"/>
      <c r="K156" s="108"/>
      <c r="L156" s="108"/>
      <c r="M156" s="108"/>
      <c r="N156" s="108"/>
      <c r="O156" s="110"/>
      <c r="P156" s="110"/>
      <c r="Q156" s="108"/>
      <c r="R156" s="297"/>
      <c r="S156" s="108"/>
      <c r="T156" s="108"/>
      <c r="U156" s="108"/>
      <c r="V156" s="266"/>
      <c r="W156" s="266"/>
      <c r="X156" s="110"/>
      <c r="Y156" s="110"/>
      <c r="Z156" s="222"/>
      <c r="AA156" s="300"/>
    </row>
    <row r="157" spans="1:27" x14ac:dyDescent="0.2">
      <c r="A157" s="5"/>
      <c r="B157" s="5"/>
      <c r="C157" s="5"/>
      <c r="D157" s="5"/>
      <c r="E157" s="5"/>
      <c r="F157" s="108"/>
      <c r="G157" s="108"/>
      <c r="H157" s="109"/>
      <c r="I157" s="108"/>
      <c r="J157" s="108"/>
      <c r="K157" s="108"/>
      <c r="L157" s="108"/>
      <c r="M157" s="108"/>
      <c r="N157" s="108"/>
      <c r="O157" s="110"/>
      <c r="P157" s="110"/>
      <c r="Q157" s="108"/>
      <c r="R157" s="297"/>
      <c r="S157" s="108"/>
      <c r="T157" s="108"/>
      <c r="U157" s="108"/>
      <c r="V157" s="266"/>
      <c r="W157" s="266"/>
      <c r="X157" s="110"/>
      <c r="Y157" s="110"/>
      <c r="Z157" s="222"/>
      <c r="AA157" s="300"/>
    </row>
    <row r="158" spans="1:27" x14ac:dyDescent="0.2">
      <c r="A158" s="5"/>
      <c r="B158" s="5"/>
      <c r="C158" s="5"/>
      <c r="D158" s="5"/>
      <c r="E158" s="5"/>
      <c r="F158" s="108"/>
      <c r="G158" s="108"/>
      <c r="H158" s="109"/>
      <c r="I158" s="108"/>
      <c r="J158" s="108"/>
      <c r="K158" s="108"/>
      <c r="L158" s="108"/>
      <c r="M158" s="108"/>
      <c r="N158" s="108"/>
      <c r="O158" s="110"/>
      <c r="P158" s="110"/>
      <c r="Q158" s="108"/>
      <c r="R158" s="297"/>
      <c r="S158" s="108"/>
      <c r="T158" s="108"/>
      <c r="U158" s="108"/>
      <c r="V158" s="266"/>
      <c r="W158" s="266"/>
      <c r="X158" s="110"/>
      <c r="Y158" s="110"/>
      <c r="Z158" s="222"/>
      <c r="AA158" s="300"/>
    </row>
    <row r="159" spans="1:27" x14ac:dyDescent="0.2">
      <c r="A159" s="5"/>
      <c r="B159" s="5"/>
      <c r="C159" s="5"/>
      <c r="D159" s="5"/>
      <c r="E159" s="5"/>
      <c r="F159" s="108"/>
      <c r="G159" s="108"/>
      <c r="H159" s="109"/>
      <c r="I159" s="108"/>
      <c r="J159" s="108"/>
      <c r="K159" s="108"/>
      <c r="L159" s="108"/>
      <c r="M159" s="108"/>
      <c r="N159" s="108"/>
      <c r="O159" s="110"/>
      <c r="P159" s="110"/>
      <c r="Q159" s="108"/>
      <c r="R159" s="297"/>
      <c r="S159" s="108"/>
      <c r="T159" s="108"/>
      <c r="U159" s="108"/>
      <c r="V159" s="266"/>
      <c r="W159" s="266"/>
      <c r="X159" s="110"/>
      <c r="Y159" s="110"/>
      <c r="Z159" s="222"/>
      <c r="AA159" s="300"/>
    </row>
    <row r="160" spans="1:27" x14ac:dyDescent="0.2">
      <c r="A160" s="5"/>
      <c r="B160" s="5"/>
      <c r="C160" s="5"/>
      <c r="D160" s="5"/>
      <c r="E160" s="5"/>
      <c r="F160" s="108"/>
      <c r="G160" s="108"/>
      <c r="H160" s="109"/>
      <c r="I160" s="108"/>
      <c r="J160" s="108"/>
      <c r="K160" s="108"/>
      <c r="L160" s="108"/>
      <c r="M160" s="108"/>
      <c r="N160" s="108"/>
      <c r="O160" s="110"/>
      <c r="P160" s="110"/>
      <c r="Q160" s="108"/>
      <c r="R160" s="297"/>
      <c r="S160" s="108"/>
      <c r="T160" s="108"/>
      <c r="U160" s="108"/>
      <c r="V160" s="266"/>
      <c r="W160" s="266"/>
      <c r="X160" s="110"/>
      <c r="Y160" s="110"/>
      <c r="Z160" s="222"/>
      <c r="AA160" s="300"/>
    </row>
    <row r="161" spans="1:27" x14ac:dyDescent="0.2">
      <c r="A161" s="5"/>
      <c r="B161" s="5"/>
      <c r="C161" s="5"/>
      <c r="D161" s="5"/>
      <c r="E161" s="5"/>
      <c r="F161" s="108"/>
      <c r="G161" s="108"/>
      <c r="H161" s="109"/>
      <c r="I161" s="108"/>
      <c r="J161" s="108"/>
      <c r="K161" s="108"/>
      <c r="L161" s="108"/>
      <c r="M161" s="108"/>
      <c r="N161" s="108"/>
      <c r="O161" s="110"/>
      <c r="P161" s="110"/>
      <c r="Q161" s="108"/>
      <c r="R161" s="297"/>
      <c r="S161" s="108"/>
      <c r="T161" s="108"/>
      <c r="U161" s="108"/>
      <c r="V161" s="266"/>
      <c r="W161" s="266"/>
      <c r="X161" s="110"/>
      <c r="Y161" s="110"/>
      <c r="Z161" s="222"/>
      <c r="AA161" s="300"/>
    </row>
    <row r="162" spans="1:27" x14ac:dyDescent="0.2">
      <c r="A162" s="5"/>
      <c r="B162" s="5"/>
      <c r="C162" s="5"/>
      <c r="D162" s="5"/>
      <c r="E162" s="5"/>
      <c r="F162" s="108"/>
      <c r="G162" s="108"/>
      <c r="H162" s="109"/>
      <c r="I162" s="108"/>
      <c r="J162" s="108"/>
      <c r="K162" s="108"/>
      <c r="L162" s="108"/>
      <c r="M162" s="108"/>
      <c r="N162" s="108"/>
      <c r="O162" s="110"/>
      <c r="P162" s="110"/>
      <c r="Q162" s="108"/>
      <c r="R162" s="297"/>
      <c r="S162" s="108"/>
      <c r="T162" s="108"/>
      <c r="U162" s="108"/>
      <c r="V162" s="266"/>
      <c r="W162" s="266"/>
      <c r="X162" s="110"/>
      <c r="Y162" s="110"/>
      <c r="Z162" s="222"/>
      <c r="AA162" s="300"/>
    </row>
    <row r="163" spans="1:27" x14ac:dyDescent="0.2">
      <c r="A163" s="5"/>
      <c r="B163" s="5"/>
      <c r="C163" s="5"/>
      <c r="D163" s="5"/>
      <c r="E163" s="5"/>
      <c r="F163" s="108"/>
      <c r="G163" s="108"/>
      <c r="H163" s="109"/>
      <c r="I163" s="108"/>
      <c r="J163" s="108"/>
      <c r="K163" s="108"/>
      <c r="L163" s="108"/>
      <c r="M163" s="108"/>
      <c r="N163" s="108"/>
      <c r="O163" s="110"/>
      <c r="P163" s="110"/>
      <c r="Q163" s="108"/>
      <c r="R163" s="297"/>
      <c r="S163" s="108"/>
      <c r="T163" s="108"/>
      <c r="U163" s="108"/>
      <c r="V163" s="266"/>
      <c r="W163" s="266"/>
      <c r="X163" s="110"/>
      <c r="Y163" s="110"/>
      <c r="Z163" s="222"/>
      <c r="AA163" s="300"/>
    </row>
    <row r="164" spans="1:27" x14ac:dyDescent="0.2">
      <c r="A164" s="5"/>
      <c r="B164" s="5"/>
      <c r="C164" s="5"/>
      <c r="D164" s="5"/>
      <c r="E164" s="5"/>
      <c r="F164" s="108"/>
      <c r="G164" s="108"/>
      <c r="H164" s="109"/>
      <c r="I164" s="108"/>
      <c r="J164" s="108"/>
      <c r="K164" s="108"/>
      <c r="L164" s="108"/>
      <c r="M164" s="108"/>
      <c r="N164" s="108"/>
      <c r="O164" s="110"/>
      <c r="P164" s="110"/>
      <c r="Q164" s="108"/>
      <c r="R164" s="297"/>
      <c r="S164" s="108"/>
      <c r="T164" s="108"/>
      <c r="U164" s="108"/>
      <c r="V164" s="266"/>
      <c r="W164" s="266"/>
      <c r="X164" s="110"/>
      <c r="Y164" s="110"/>
      <c r="Z164" s="222"/>
      <c r="AA164" s="300"/>
    </row>
    <row r="165" spans="1:27" x14ac:dyDescent="0.2">
      <c r="A165" s="5"/>
      <c r="B165" s="5"/>
      <c r="C165" s="5"/>
      <c r="D165" s="5"/>
      <c r="E165" s="5"/>
      <c r="F165" s="108"/>
      <c r="G165" s="108"/>
      <c r="H165" s="109"/>
      <c r="I165" s="108"/>
      <c r="J165" s="108"/>
      <c r="K165" s="108"/>
      <c r="L165" s="108"/>
      <c r="M165" s="108"/>
      <c r="N165" s="108"/>
      <c r="O165" s="110"/>
      <c r="P165" s="110"/>
      <c r="Q165" s="108"/>
      <c r="R165" s="297"/>
      <c r="S165" s="108"/>
      <c r="T165" s="108"/>
      <c r="U165" s="108"/>
      <c r="V165" s="266"/>
      <c r="W165" s="266"/>
      <c r="X165" s="110"/>
      <c r="Y165" s="110"/>
      <c r="Z165" s="222"/>
      <c r="AA165" s="300"/>
    </row>
    <row r="166" spans="1:27" x14ac:dyDescent="0.2">
      <c r="A166" s="5"/>
      <c r="B166" s="5"/>
      <c r="C166" s="5"/>
      <c r="D166" s="5"/>
      <c r="E166" s="5"/>
      <c r="F166" s="108"/>
      <c r="G166" s="108"/>
      <c r="H166" s="109"/>
      <c r="I166" s="108"/>
      <c r="J166" s="108"/>
      <c r="K166" s="108"/>
      <c r="L166" s="108"/>
      <c r="M166" s="108"/>
      <c r="N166" s="108"/>
      <c r="O166" s="110"/>
      <c r="P166" s="110"/>
      <c r="Q166" s="108"/>
      <c r="R166" s="297"/>
      <c r="S166" s="108"/>
      <c r="T166" s="108"/>
      <c r="U166" s="108"/>
      <c r="V166" s="266"/>
      <c r="W166" s="266"/>
      <c r="X166" s="110"/>
      <c r="Y166" s="110"/>
      <c r="Z166" s="222"/>
      <c r="AA166" s="300"/>
    </row>
    <row r="167" spans="1:27" x14ac:dyDescent="0.2">
      <c r="A167" s="5"/>
      <c r="B167" s="5"/>
      <c r="C167" s="5"/>
      <c r="D167" s="5"/>
      <c r="E167" s="5"/>
      <c r="F167" s="108"/>
      <c r="G167" s="108"/>
      <c r="H167" s="109"/>
      <c r="I167" s="108"/>
      <c r="J167" s="108"/>
      <c r="K167" s="108"/>
      <c r="L167" s="108"/>
      <c r="M167" s="108"/>
      <c r="N167" s="108"/>
      <c r="O167" s="110"/>
      <c r="P167" s="110"/>
      <c r="Q167" s="108"/>
      <c r="R167" s="297"/>
      <c r="S167" s="108"/>
      <c r="T167" s="108"/>
      <c r="U167" s="108"/>
      <c r="V167" s="266"/>
      <c r="W167" s="266"/>
      <c r="X167" s="110"/>
      <c r="Y167" s="110"/>
      <c r="Z167" s="222"/>
      <c r="AA167" s="300"/>
    </row>
    <row r="168" spans="1:27" x14ac:dyDescent="0.2">
      <c r="A168" s="5"/>
      <c r="B168" s="5"/>
      <c r="C168" s="5"/>
      <c r="D168" s="5"/>
      <c r="E168" s="5"/>
      <c r="F168" s="108"/>
      <c r="G168" s="108"/>
      <c r="H168" s="109"/>
      <c r="I168" s="108"/>
      <c r="J168" s="108"/>
      <c r="K168" s="108"/>
      <c r="L168" s="108"/>
      <c r="M168" s="108"/>
      <c r="N168" s="108"/>
      <c r="O168" s="110"/>
      <c r="P168" s="110"/>
      <c r="Q168" s="108"/>
      <c r="R168" s="297"/>
      <c r="S168" s="108"/>
      <c r="T168" s="108"/>
      <c r="U168" s="108"/>
      <c r="V168" s="266"/>
      <c r="W168" s="266"/>
      <c r="X168" s="110"/>
      <c r="Y168" s="110"/>
      <c r="Z168" s="222"/>
      <c r="AA168" s="300"/>
    </row>
    <row r="169" spans="1:27" x14ac:dyDescent="0.2">
      <c r="A169" s="5"/>
      <c r="B169" s="5"/>
      <c r="C169" s="5"/>
      <c r="D169" s="5"/>
      <c r="E169" s="5"/>
      <c r="F169" s="108"/>
      <c r="G169" s="108"/>
      <c r="H169" s="109"/>
      <c r="I169" s="108"/>
      <c r="J169" s="108"/>
      <c r="K169" s="108"/>
      <c r="L169" s="108"/>
      <c r="M169" s="108"/>
      <c r="N169" s="108"/>
      <c r="O169" s="110"/>
      <c r="P169" s="110"/>
      <c r="Q169" s="108"/>
      <c r="R169" s="297"/>
      <c r="S169" s="108"/>
      <c r="T169" s="108"/>
      <c r="U169" s="108"/>
      <c r="V169" s="266"/>
      <c r="W169" s="266"/>
      <c r="X169" s="110"/>
      <c r="Y169" s="110"/>
      <c r="Z169" s="222"/>
      <c r="AA169" s="300"/>
    </row>
    <row r="170" spans="1:27" x14ac:dyDescent="0.2">
      <c r="A170" s="5"/>
      <c r="B170" s="5"/>
      <c r="C170" s="5"/>
      <c r="D170" s="5"/>
      <c r="E170" s="5"/>
      <c r="F170" s="108"/>
      <c r="G170" s="108"/>
      <c r="H170" s="109"/>
      <c r="I170" s="108"/>
      <c r="J170" s="108"/>
      <c r="K170" s="108"/>
      <c r="L170" s="108"/>
      <c r="M170" s="108"/>
      <c r="N170" s="108"/>
      <c r="O170" s="110"/>
      <c r="P170" s="110"/>
      <c r="Q170" s="108"/>
      <c r="R170" s="297"/>
      <c r="S170" s="108"/>
      <c r="T170" s="108"/>
      <c r="U170" s="108"/>
      <c r="V170" s="266"/>
      <c r="W170" s="266"/>
      <c r="X170" s="110"/>
      <c r="Y170" s="110"/>
      <c r="Z170" s="222"/>
      <c r="AA170" s="300"/>
    </row>
    <row r="171" spans="1:27" x14ac:dyDescent="0.2">
      <c r="A171" s="5"/>
      <c r="B171" s="5"/>
      <c r="C171" s="5"/>
      <c r="D171" s="5"/>
      <c r="E171" s="5"/>
      <c r="F171" s="108"/>
      <c r="G171" s="108"/>
      <c r="H171" s="109"/>
      <c r="I171" s="108"/>
      <c r="J171" s="108"/>
      <c r="K171" s="108"/>
      <c r="L171" s="108"/>
      <c r="M171" s="108"/>
      <c r="N171" s="108"/>
      <c r="O171" s="110"/>
      <c r="P171" s="110"/>
      <c r="Q171" s="108"/>
      <c r="R171" s="297"/>
      <c r="S171" s="108"/>
      <c r="T171" s="108"/>
      <c r="U171" s="108"/>
      <c r="V171" s="266"/>
      <c r="W171" s="266"/>
      <c r="X171" s="110"/>
      <c r="Y171" s="110"/>
      <c r="Z171" s="222"/>
      <c r="AA171" s="300"/>
    </row>
    <row r="172" spans="1:27" x14ac:dyDescent="0.2">
      <c r="A172" s="5"/>
      <c r="B172" s="5"/>
      <c r="C172" s="5"/>
      <c r="D172" s="5"/>
      <c r="E172" s="5"/>
      <c r="F172" s="108"/>
      <c r="G172" s="108"/>
      <c r="H172" s="109"/>
      <c r="I172" s="108"/>
      <c r="J172" s="108"/>
      <c r="K172" s="108"/>
      <c r="L172" s="108"/>
      <c r="M172" s="108"/>
      <c r="N172" s="108"/>
      <c r="O172" s="110"/>
      <c r="P172" s="110"/>
      <c r="Q172" s="108"/>
      <c r="R172" s="297"/>
      <c r="S172" s="108"/>
      <c r="T172" s="108"/>
      <c r="U172" s="108"/>
      <c r="V172" s="266"/>
      <c r="W172" s="266"/>
      <c r="X172" s="110"/>
      <c r="Y172" s="110"/>
      <c r="Z172" s="222"/>
      <c r="AA172" s="300"/>
    </row>
    <row r="173" spans="1:27" x14ac:dyDescent="0.2">
      <c r="A173" s="5"/>
      <c r="B173" s="5"/>
      <c r="C173" s="5"/>
      <c r="D173" s="5"/>
      <c r="E173" s="5"/>
      <c r="F173" s="108"/>
      <c r="G173" s="108"/>
      <c r="H173" s="109"/>
      <c r="I173" s="108"/>
      <c r="J173" s="108"/>
      <c r="K173" s="108"/>
      <c r="L173" s="108"/>
      <c r="M173" s="108"/>
      <c r="N173" s="108"/>
      <c r="O173" s="110"/>
      <c r="P173" s="110"/>
      <c r="Q173" s="108"/>
      <c r="R173" s="297"/>
      <c r="S173" s="108"/>
      <c r="T173" s="108"/>
      <c r="U173" s="108"/>
      <c r="V173" s="266"/>
      <c r="W173" s="266"/>
      <c r="X173" s="110"/>
      <c r="Y173" s="110"/>
      <c r="Z173" s="222"/>
      <c r="AA173" s="300"/>
    </row>
    <row r="174" spans="1:27" x14ac:dyDescent="0.2">
      <c r="A174" s="5"/>
      <c r="B174" s="5"/>
      <c r="C174" s="5"/>
      <c r="D174" s="5"/>
      <c r="E174" s="5"/>
      <c r="F174" s="108"/>
      <c r="G174" s="108"/>
      <c r="H174" s="109"/>
      <c r="I174" s="108"/>
      <c r="J174" s="108"/>
      <c r="K174" s="108"/>
      <c r="L174" s="108"/>
      <c r="M174" s="108"/>
      <c r="N174" s="108"/>
      <c r="O174" s="110"/>
      <c r="P174" s="110"/>
      <c r="Q174" s="108"/>
      <c r="R174" s="297"/>
      <c r="S174" s="108"/>
      <c r="T174" s="108"/>
      <c r="U174" s="108"/>
      <c r="V174" s="266"/>
      <c r="W174" s="266"/>
      <c r="X174" s="110"/>
      <c r="Y174" s="110"/>
      <c r="Z174" s="222"/>
      <c r="AA174" s="300"/>
    </row>
    <row r="175" spans="1:27" x14ac:dyDescent="0.2">
      <c r="A175" s="5"/>
      <c r="B175" s="5"/>
      <c r="C175" s="5"/>
      <c r="D175" s="5"/>
      <c r="E175" s="5"/>
      <c r="F175" s="108"/>
      <c r="G175" s="108"/>
      <c r="H175" s="109"/>
      <c r="I175" s="108"/>
      <c r="J175" s="108"/>
      <c r="K175" s="108"/>
      <c r="L175" s="108"/>
      <c r="M175" s="108"/>
      <c r="N175" s="108"/>
      <c r="O175" s="110"/>
      <c r="P175" s="110"/>
      <c r="Q175" s="108"/>
      <c r="R175" s="297"/>
      <c r="S175" s="108"/>
      <c r="T175" s="108"/>
      <c r="U175" s="108"/>
      <c r="V175" s="266"/>
      <c r="W175" s="266"/>
      <c r="X175" s="110"/>
      <c r="Y175" s="110"/>
      <c r="Z175" s="222"/>
      <c r="AA175" s="300"/>
    </row>
    <row r="176" spans="1:27" x14ac:dyDescent="0.2">
      <c r="A176" s="5"/>
      <c r="B176" s="5"/>
      <c r="C176" s="5"/>
      <c r="D176" s="5"/>
      <c r="E176" s="5"/>
      <c r="F176" s="108"/>
      <c r="G176" s="108"/>
      <c r="H176" s="109"/>
      <c r="I176" s="108"/>
      <c r="J176" s="108"/>
      <c r="K176" s="108"/>
      <c r="L176" s="108"/>
      <c r="M176" s="108"/>
      <c r="N176" s="108"/>
      <c r="O176" s="110"/>
      <c r="P176" s="110"/>
      <c r="Q176" s="108"/>
      <c r="R176" s="297"/>
      <c r="S176" s="108"/>
      <c r="T176" s="108"/>
      <c r="U176" s="108"/>
      <c r="V176" s="266"/>
      <c r="W176" s="266"/>
      <c r="X176" s="110"/>
      <c r="Y176" s="110"/>
      <c r="Z176" s="222"/>
      <c r="AA176" s="300"/>
    </row>
    <row r="177" spans="1:27" x14ac:dyDescent="0.2">
      <c r="A177" s="5"/>
      <c r="B177" s="5"/>
      <c r="C177" s="5"/>
      <c r="D177" s="5"/>
      <c r="E177" s="5"/>
      <c r="F177" s="108"/>
      <c r="G177" s="108"/>
      <c r="H177" s="109"/>
      <c r="I177" s="108"/>
      <c r="J177" s="108"/>
      <c r="K177" s="108"/>
      <c r="L177" s="108"/>
      <c r="M177" s="108"/>
      <c r="N177" s="108"/>
      <c r="O177" s="110"/>
      <c r="P177" s="110"/>
      <c r="Q177" s="108"/>
      <c r="R177" s="297"/>
      <c r="S177" s="108"/>
      <c r="T177" s="108"/>
      <c r="U177" s="108"/>
      <c r="V177" s="266"/>
      <c r="W177" s="266"/>
      <c r="X177" s="110"/>
      <c r="Y177" s="110"/>
      <c r="Z177" s="222"/>
      <c r="AA177" s="300"/>
    </row>
    <row r="178" spans="1:27" x14ac:dyDescent="0.2">
      <c r="A178" s="5"/>
      <c r="B178" s="5"/>
      <c r="C178" s="5"/>
      <c r="D178" s="5"/>
      <c r="E178" s="5"/>
      <c r="F178" s="108"/>
      <c r="G178" s="108"/>
      <c r="H178" s="109"/>
      <c r="I178" s="108"/>
      <c r="J178" s="108"/>
      <c r="K178" s="108"/>
      <c r="L178" s="108"/>
      <c r="M178" s="108"/>
      <c r="N178" s="108"/>
      <c r="O178" s="110"/>
      <c r="P178" s="110"/>
      <c r="Q178" s="108"/>
      <c r="R178" s="297"/>
      <c r="S178" s="108"/>
      <c r="T178" s="108"/>
      <c r="U178" s="108"/>
      <c r="V178" s="266"/>
      <c r="W178" s="266"/>
      <c r="X178" s="110"/>
      <c r="Y178" s="110"/>
      <c r="Z178" s="222"/>
      <c r="AA178" s="300"/>
    </row>
    <row r="179" spans="1:27" x14ac:dyDescent="0.2">
      <c r="A179" s="5"/>
      <c r="B179" s="5"/>
      <c r="C179" s="5"/>
      <c r="D179" s="5"/>
      <c r="E179" s="5"/>
      <c r="F179" s="108"/>
      <c r="G179" s="108"/>
      <c r="H179" s="109"/>
      <c r="I179" s="108"/>
      <c r="J179" s="108"/>
      <c r="K179" s="108"/>
      <c r="L179" s="108"/>
      <c r="M179" s="108"/>
      <c r="N179" s="108"/>
      <c r="O179" s="110"/>
      <c r="P179" s="110"/>
      <c r="Q179" s="108"/>
      <c r="R179" s="297"/>
      <c r="S179" s="108"/>
      <c r="T179" s="108"/>
      <c r="U179" s="108"/>
      <c r="V179" s="266"/>
      <c r="W179" s="266"/>
      <c r="X179" s="110"/>
      <c r="Y179" s="110"/>
      <c r="Z179" s="222"/>
      <c r="AA179" s="300"/>
    </row>
    <row r="180" spans="1:27" x14ac:dyDescent="0.2">
      <c r="A180" s="5"/>
      <c r="B180" s="5"/>
      <c r="C180" s="5"/>
      <c r="D180" s="5"/>
      <c r="E180" s="5"/>
      <c r="F180" s="108"/>
      <c r="G180" s="108"/>
      <c r="H180" s="109"/>
      <c r="I180" s="108"/>
      <c r="J180" s="108"/>
      <c r="K180" s="108"/>
      <c r="L180" s="108"/>
      <c r="M180" s="108"/>
      <c r="N180" s="108"/>
      <c r="O180" s="110"/>
      <c r="P180" s="110"/>
      <c r="Q180" s="108"/>
      <c r="R180" s="297"/>
      <c r="S180" s="108"/>
      <c r="T180" s="108"/>
      <c r="U180" s="108"/>
      <c r="V180" s="266"/>
      <c r="W180" s="266"/>
      <c r="X180" s="110"/>
      <c r="Y180" s="110"/>
      <c r="Z180" s="222"/>
      <c r="AA180" s="300"/>
    </row>
    <row r="181" spans="1:27" x14ac:dyDescent="0.2">
      <c r="A181" s="5"/>
      <c r="B181" s="5"/>
      <c r="C181" s="5"/>
      <c r="D181" s="5"/>
      <c r="E181" s="5"/>
      <c r="F181" s="108"/>
      <c r="G181" s="108"/>
      <c r="H181" s="109"/>
      <c r="I181" s="108"/>
      <c r="J181" s="108"/>
      <c r="K181" s="108"/>
      <c r="L181" s="108"/>
      <c r="M181" s="108"/>
      <c r="N181" s="108"/>
      <c r="O181" s="110"/>
      <c r="P181" s="110"/>
      <c r="Q181" s="108"/>
      <c r="R181" s="297"/>
      <c r="S181" s="108"/>
      <c r="T181" s="108"/>
      <c r="U181" s="108"/>
      <c r="V181" s="266"/>
      <c r="W181" s="266"/>
      <c r="X181" s="110"/>
      <c r="Y181" s="110"/>
      <c r="Z181" s="222"/>
      <c r="AA181" s="300"/>
    </row>
    <row r="182" spans="1:27" x14ac:dyDescent="0.2">
      <c r="A182" s="5"/>
      <c r="B182" s="5"/>
      <c r="C182" s="5"/>
      <c r="D182" s="5"/>
      <c r="E182" s="5"/>
      <c r="F182" s="108"/>
      <c r="G182" s="108"/>
      <c r="H182" s="109"/>
      <c r="I182" s="108"/>
      <c r="J182" s="108"/>
      <c r="K182" s="108"/>
      <c r="L182" s="108"/>
      <c r="M182" s="108"/>
      <c r="N182" s="108"/>
      <c r="O182" s="110"/>
      <c r="P182" s="110"/>
      <c r="Q182" s="108"/>
      <c r="R182" s="297"/>
      <c r="S182" s="108"/>
      <c r="T182" s="108"/>
      <c r="U182" s="108"/>
      <c r="V182" s="266"/>
      <c r="W182" s="266"/>
      <c r="X182" s="110"/>
      <c r="Y182" s="110"/>
      <c r="Z182" s="222"/>
      <c r="AA182" s="300"/>
    </row>
    <row r="183" spans="1:27" x14ac:dyDescent="0.2">
      <c r="A183" s="5"/>
      <c r="B183" s="5"/>
      <c r="C183" s="5"/>
      <c r="D183" s="5"/>
      <c r="E183" s="5"/>
      <c r="F183" s="108"/>
      <c r="G183" s="108"/>
      <c r="H183" s="109"/>
      <c r="I183" s="108"/>
      <c r="J183" s="108"/>
      <c r="K183" s="108"/>
      <c r="L183" s="108"/>
      <c r="M183" s="108"/>
      <c r="N183" s="108"/>
      <c r="O183" s="110"/>
      <c r="P183" s="110"/>
      <c r="Q183" s="108"/>
      <c r="R183" s="297"/>
      <c r="S183" s="108"/>
      <c r="T183" s="108"/>
      <c r="U183" s="108"/>
      <c r="V183" s="266"/>
      <c r="W183" s="266"/>
      <c r="X183" s="110"/>
      <c r="Y183" s="110"/>
      <c r="Z183" s="222"/>
      <c r="AA183" s="300"/>
    </row>
    <row r="184" spans="1:27" x14ac:dyDescent="0.2">
      <c r="A184" s="5"/>
      <c r="B184" s="5"/>
      <c r="C184" s="5"/>
      <c r="D184" s="5"/>
      <c r="E184" s="5"/>
      <c r="F184" s="108"/>
      <c r="G184" s="108"/>
      <c r="H184" s="109"/>
      <c r="I184" s="108"/>
      <c r="J184" s="108"/>
      <c r="K184" s="108"/>
      <c r="L184" s="108"/>
      <c r="M184" s="108"/>
      <c r="N184" s="108"/>
      <c r="O184" s="110"/>
      <c r="P184" s="110"/>
      <c r="Q184" s="108"/>
      <c r="R184" s="297"/>
      <c r="S184" s="108"/>
      <c r="T184" s="108"/>
      <c r="U184" s="108"/>
      <c r="V184" s="266"/>
      <c r="W184" s="266"/>
      <c r="X184" s="110"/>
      <c r="Y184" s="110"/>
      <c r="Z184" s="222"/>
      <c r="AA184" s="300"/>
    </row>
    <row r="185" spans="1:27" x14ac:dyDescent="0.2">
      <c r="A185" s="5"/>
      <c r="B185" s="5"/>
      <c r="C185" s="5"/>
      <c r="D185" s="5"/>
      <c r="E185" s="5"/>
      <c r="F185" s="108"/>
      <c r="G185" s="108"/>
      <c r="H185" s="109"/>
      <c r="I185" s="108"/>
      <c r="J185" s="108"/>
      <c r="K185" s="108"/>
      <c r="L185" s="108"/>
      <c r="M185" s="108"/>
      <c r="N185" s="108"/>
      <c r="O185" s="110"/>
      <c r="P185" s="110"/>
      <c r="Q185" s="108"/>
      <c r="R185" s="297"/>
      <c r="S185" s="108"/>
      <c r="T185" s="108"/>
      <c r="U185" s="108"/>
      <c r="V185" s="266"/>
      <c r="W185" s="266"/>
      <c r="X185" s="110"/>
      <c r="Y185" s="110"/>
      <c r="Z185" s="222"/>
      <c r="AA185" s="300"/>
    </row>
    <row r="186" spans="1:27" x14ac:dyDescent="0.2">
      <c r="A186" s="5"/>
      <c r="B186" s="5"/>
      <c r="C186" s="5"/>
      <c r="D186" s="5"/>
      <c r="E186" s="5"/>
      <c r="F186" s="108"/>
      <c r="G186" s="108"/>
      <c r="H186" s="109"/>
      <c r="I186" s="108"/>
      <c r="J186" s="108"/>
      <c r="K186" s="108"/>
      <c r="L186" s="108"/>
      <c r="M186" s="108"/>
      <c r="N186" s="108"/>
      <c r="O186" s="110"/>
      <c r="P186" s="110"/>
      <c r="Q186" s="108"/>
      <c r="R186" s="297"/>
      <c r="S186" s="108"/>
      <c r="T186" s="108"/>
      <c r="U186" s="108"/>
      <c r="V186" s="266"/>
      <c r="W186" s="266"/>
      <c r="X186" s="110"/>
      <c r="Y186" s="110"/>
      <c r="Z186" s="222"/>
      <c r="AA186" s="300"/>
    </row>
    <row r="187" spans="1:27" x14ac:dyDescent="0.2">
      <c r="A187" s="5"/>
      <c r="B187" s="5"/>
      <c r="C187" s="5"/>
      <c r="D187" s="5"/>
      <c r="E187" s="5"/>
      <c r="F187" s="108"/>
      <c r="G187" s="108"/>
      <c r="H187" s="109"/>
      <c r="I187" s="108"/>
      <c r="J187" s="108"/>
      <c r="K187" s="108"/>
      <c r="L187" s="108"/>
      <c r="M187" s="108"/>
      <c r="N187" s="108"/>
      <c r="O187" s="110"/>
      <c r="P187" s="110"/>
      <c r="Q187" s="108"/>
      <c r="R187" s="297"/>
      <c r="S187" s="108"/>
      <c r="T187" s="108"/>
      <c r="U187" s="108"/>
      <c r="V187" s="266"/>
      <c r="W187" s="266"/>
      <c r="X187" s="110"/>
      <c r="Y187" s="110"/>
      <c r="Z187" s="222"/>
      <c r="AA187" s="300"/>
    </row>
    <row r="188" spans="1:27" x14ac:dyDescent="0.2">
      <c r="A188" s="5"/>
      <c r="B188" s="5"/>
      <c r="C188" s="5"/>
      <c r="D188" s="5"/>
      <c r="E188" s="5"/>
      <c r="F188" s="108"/>
      <c r="G188" s="108"/>
      <c r="H188" s="109"/>
      <c r="I188" s="108"/>
      <c r="J188" s="108"/>
      <c r="K188" s="108"/>
      <c r="L188" s="108"/>
      <c r="M188" s="108"/>
      <c r="N188" s="108"/>
      <c r="O188" s="110"/>
      <c r="P188" s="110"/>
      <c r="Q188" s="108"/>
      <c r="R188" s="297"/>
      <c r="S188" s="108"/>
      <c r="T188" s="108"/>
      <c r="U188" s="108"/>
      <c r="V188" s="266"/>
      <c r="W188" s="266"/>
      <c r="X188" s="110"/>
      <c r="Y188" s="110"/>
      <c r="Z188" s="222"/>
      <c r="AA188" s="300"/>
    </row>
    <row r="189" spans="1:27" x14ac:dyDescent="0.2">
      <c r="A189" s="5"/>
      <c r="B189" s="5"/>
      <c r="C189" s="5"/>
      <c r="D189" s="5"/>
      <c r="E189" s="5"/>
      <c r="F189" s="108"/>
      <c r="G189" s="108"/>
      <c r="H189" s="109"/>
      <c r="I189" s="108"/>
      <c r="J189" s="108"/>
      <c r="K189" s="108"/>
      <c r="L189" s="108"/>
      <c r="M189" s="108"/>
      <c r="N189" s="108"/>
      <c r="O189" s="110"/>
      <c r="P189" s="110"/>
      <c r="Q189" s="108"/>
      <c r="R189" s="297"/>
      <c r="S189" s="108"/>
      <c r="T189" s="108"/>
      <c r="U189" s="108"/>
      <c r="V189" s="266"/>
      <c r="W189" s="266"/>
      <c r="X189" s="110"/>
      <c r="Y189" s="110"/>
      <c r="Z189" s="222"/>
      <c r="AA189" s="300"/>
    </row>
    <row r="190" spans="1:27" x14ac:dyDescent="0.2">
      <c r="A190" s="5"/>
      <c r="B190" s="5"/>
      <c r="C190" s="5"/>
      <c r="D190" s="5"/>
      <c r="E190" s="5"/>
      <c r="F190" s="108"/>
      <c r="G190" s="108"/>
      <c r="H190" s="109"/>
      <c r="I190" s="108"/>
      <c r="J190" s="108"/>
      <c r="K190" s="108"/>
      <c r="L190" s="108"/>
      <c r="M190" s="108"/>
      <c r="N190" s="108"/>
      <c r="O190" s="110"/>
      <c r="P190" s="110"/>
      <c r="Q190" s="108"/>
      <c r="R190" s="297"/>
      <c r="S190" s="108"/>
      <c r="T190" s="108"/>
      <c r="U190" s="108"/>
      <c r="V190" s="266"/>
      <c r="W190" s="266"/>
      <c r="X190" s="110"/>
      <c r="Y190" s="110"/>
      <c r="Z190" s="222"/>
      <c r="AA190" s="300"/>
    </row>
    <row r="191" spans="1:27" x14ac:dyDescent="0.2">
      <c r="A191" s="5"/>
      <c r="B191" s="5"/>
      <c r="C191" s="5"/>
      <c r="D191" s="5"/>
      <c r="E191" s="5"/>
      <c r="F191" s="108"/>
      <c r="G191" s="108"/>
      <c r="H191" s="109"/>
      <c r="I191" s="108"/>
      <c r="J191" s="108"/>
      <c r="K191" s="108"/>
      <c r="L191" s="108"/>
      <c r="M191" s="108"/>
      <c r="N191" s="108"/>
      <c r="O191" s="110"/>
      <c r="P191" s="110"/>
      <c r="Q191" s="108"/>
      <c r="R191" s="297"/>
      <c r="S191" s="108"/>
      <c r="T191" s="108"/>
      <c r="U191" s="108"/>
      <c r="V191" s="266"/>
      <c r="W191" s="266"/>
      <c r="X191" s="110"/>
      <c r="Y191" s="110"/>
      <c r="Z191" s="222"/>
      <c r="AA191" s="300"/>
    </row>
    <row r="192" spans="1:27" x14ac:dyDescent="0.2">
      <c r="A192" s="5"/>
      <c r="B192" s="5"/>
      <c r="C192" s="5"/>
      <c r="D192" s="5"/>
      <c r="E192" s="5"/>
      <c r="F192" s="108"/>
      <c r="G192" s="108"/>
      <c r="H192" s="109"/>
      <c r="I192" s="108"/>
      <c r="J192" s="108"/>
      <c r="K192" s="108"/>
      <c r="L192" s="108"/>
      <c r="M192" s="108"/>
      <c r="N192" s="108"/>
      <c r="O192" s="110"/>
      <c r="P192" s="110"/>
      <c r="Q192" s="108"/>
      <c r="R192" s="297"/>
      <c r="S192" s="108"/>
      <c r="T192" s="108"/>
      <c r="U192" s="108"/>
      <c r="V192" s="266"/>
      <c r="W192" s="266"/>
      <c r="X192" s="110"/>
      <c r="Y192" s="110"/>
      <c r="Z192" s="222"/>
      <c r="AA192" s="300"/>
    </row>
    <row r="193" spans="1:27" x14ac:dyDescent="0.2">
      <c r="A193" s="5"/>
      <c r="B193" s="5"/>
      <c r="C193" s="5"/>
      <c r="D193" s="5"/>
      <c r="E193" s="5"/>
      <c r="F193" s="108"/>
      <c r="G193" s="108"/>
      <c r="H193" s="109"/>
      <c r="I193" s="108"/>
      <c r="J193" s="108"/>
      <c r="K193" s="108"/>
      <c r="L193" s="108"/>
      <c r="M193" s="108"/>
      <c r="N193" s="108"/>
      <c r="O193" s="110"/>
      <c r="P193" s="110"/>
      <c r="Q193" s="108"/>
      <c r="R193" s="297"/>
      <c r="S193" s="108"/>
      <c r="T193" s="108"/>
      <c r="U193" s="108"/>
      <c r="V193" s="266"/>
      <c r="W193" s="266"/>
      <c r="X193" s="110"/>
      <c r="Y193" s="110"/>
      <c r="Z193" s="222"/>
      <c r="AA193" s="300"/>
    </row>
    <row r="194" spans="1:27" x14ac:dyDescent="0.2">
      <c r="A194" s="5"/>
      <c r="B194" s="5"/>
      <c r="C194" s="5"/>
      <c r="D194" s="5"/>
      <c r="E194" s="5"/>
      <c r="F194" s="108"/>
      <c r="G194" s="108"/>
      <c r="H194" s="109"/>
      <c r="I194" s="108"/>
      <c r="J194" s="108"/>
      <c r="K194" s="108"/>
      <c r="L194" s="108"/>
      <c r="M194" s="108"/>
      <c r="N194" s="108"/>
      <c r="O194" s="110"/>
      <c r="P194" s="110"/>
      <c r="Q194" s="108"/>
      <c r="R194" s="297"/>
      <c r="S194" s="108"/>
      <c r="T194" s="108"/>
      <c r="U194" s="108"/>
      <c r="V194" s="266"/>
      <c r="W194" s="266"/>
      <c r="X194" s="110"/>
      <c r="Y194" s="110"/>
      <c r="Z194" s="222"/>
      <c r="AA194" s="300"/>
    </row>
    <row r="195" spans="1:27" x14ac:dyDescent="0.2">
      <c r="A195" s="5"/>
      <c r="B195" s="5"/>
      <c r="C195" s="5"/>
      <c r="D195" s="5"/>
      <c r="E195" s="5"/>
      <c r="F195" s="108"/>
      <c r="G195" s="108"/>
      <c r="H195" s="109"/>
      <c r="I195" s="108"/>
      <c r="J195" s="108"/>
      <c r="K195" s="108"/>
      <c r="L195" s="108"/>
      <c r="M195" s="108"/>
      <c r="N195" s="108"/>
      <c r="O195" s="110"/>
      <c r="P195" s="110"/>
      <c r="Q195" s="108"/>
      <c r="R195" s="297"/>
      <c r="S195" s="108"/>
      <c r="T195" s="108"/>
      <c r="U195" s="108"/>
      <c r="V195" s="266"/>
      <c r="W195" s="266"/>
      <c r="X195" s="110"/>
      <c r="Y195" s="110"/>
      <c r="Z195" s="222"/>
      <c r="AA195" s="300"/>
    </row>
    <row r="196" spans="1:27" x14ac:dyDescent="0.2">
      <c r="A196" s="5"/>
      <c r="B196" s="5"/>
      <c r="C196" s="5"/>
      <c r="D196" s="5"/>
      <c r="E196" s="5"/>
      <c r="F196" s="108"/>
      <c r="G196" s="108"/>
      <c r="H196" s="109"/>
      <c r="I196" s="108"/>
      <c r="J196" s="108"/>
      <c r="K196" s="108"/>
      <c r="L196" s="108"/>
      <c r="M196" s="108"/>
      <c r="N196" s="108"/>
      <c r="O196" s="110"/>
      <c r="P196" s="110"/>
      <c r="Q196" s="108"/>
      <c r="R196" s="297"/>
      <c r="S196" s="108"/>
      <c r="T196" s="108"/>
      <c r="U196" s="108"/>
      <c r="V196" s="266"/>
      <c r="W196" s="266"/>
      <c r="X196" s="110"/>
      <c r="Y196" s="110"/>
      <c r="Z196" s="222"/>
      <c r="AA196" s="300"/>
    </row>
    <row r="197" spans="1:27" x14ac:dyDescent="0.2">
      <c r="A197" s="5"/>
      <c r="B197" s="5"/>
      <c r="C197" s="5"/>
      <c r="D197" s="5"/>
      <c r="E197" s="5"/>
      <c r="F197" s="108"/>
      <c r="G197" s="108"/>
      <c r="H197" s="109"/>
      <c r="I197" s="108"/>
      <c r="J197" s="108"/>
      <c r="K197" s="108"/>
      <c r="L197" s="108"/>
      <c r="M197" s="108"/>
      <c r="N197" s="108"/>
      <c r="O197" s="110"/>
      <c r="P197" s="110"/>
      <c r="Q197" s="108"/>
      <c r="R197" s="297"/>
      <c r="S197" s="108"/>
      <c r="T197" s="108"/>
      <c r="U197" s="108"/>
      <c r="V197" s="266"/>
      <c r="W197" s="266"/>
      <c r="X197" s="110"/>
      <c r="Y197" s="110"/>
      <c r="Z197" s="222"/>
      <c r="AA197" s="300"/>
    </row>
    <row r="198" spans="1:27" x14ac:dyDescent="0.2">
      <c r="A198" s="5"/>
      <c r="B198" s="5"/>
      <c r="C198" s="5"/>
      <c r="D198" s="5"/>
      <c r="E198" s="5"/>
      <c r="F198" s="108"/>
      <c r="G198" s="108"/>
      <c r="H198" s="109"/>
      <c r="I198" s="108"/>
      <c r="J198" s="108"/>
      <c r="K198" s="108"/>
      <c r="L198" s="108"/>
      <c r="M198" s="108"/>
      <c r="N198" s="108"/>
      <c r="O198" s="110"/>
      <c r="P198" s="110"/>
      <c r="Q198" s="108"/>
      <c r="R198" s="297"/>
      <c r="S198" s="108"/>
      <c r="T198" s="108"/>
      <c r="U198" s="108"/>
      <c r="V198" s="266"/>
      <c r="W198" s="266"/>
      <c r="X198" s="110"/>
      <c r="Y198" s="110"/>
      <c r="Z198" s="222"/>
      <c r="AA198" s="300"/>
    </row>
    <row r="199" spans="1:27" x14ac:dyDescent="0.2">
      <c r="A199" s="5"/>
      <c r="B199" s="5"/>
      <c r="C199" s="5"/>
      <c r="D199" s="5"/>
      <c r="E199" s="5"/>
      <c r="F199" s="108"/>
      <c r="G199" s="108"/>
      <c r="H199" s="109"/>
      <c r="I199" s="108"/>
      <c r="J199" s="108"/>
      <c r="K199" s="108"/>
      <c r="L199" s="108"/>
      <c r="M199" s="108"/>
      <c r="N199" s="108"/>
      <c r="O199" s="110"/>
      <c r="P199" s="110"/>
      <c r="Q199" s="108"/>
      <c r="R199" s="297"/>
      <c r="S199" s="108"/>
      <c r="T199" s="108"/>
      <c r="U199" s="108"/>
      <c r="V199" s="266"/>
      <c r="W199" s="266"/>
      <c r="X199" s="110"/>
      <c r="Y199" s="110"/>
      <c r="Z199" s="222"/>
      <c r="AA199" s="300"/>
    </row>
    <row r="200" spans="1:27" x14ac:dyDescent="0.2">
      <c r="A200" s="5"/>
      <c r="B200" s="5"/>
      <c r="C200" s="5"/>
      <c r="D200" s="5"/>
      <c r="E200" s="5"/>
      <c r="F200" s="108"/>
      <c r="G200" s="108"/>
      <c r="H200" s="109"/>
      <c r="I200" s="108"/>
      <c r="J200" s="108"/>
      <c r="K200" s="108"/>
      <c r="L200" s="108"/>
      <c r="M200" s="108"/>
      <c r="N200" s="108"/>
      <c r="O200" s="110"/>
      <c r="P200" s="110"/>
      <c r="Q200" s="108"/>
      <c r="R200" s="297"/>
      <c r="S200" s="108"/>
      <c r="T200" s="108"/>
      <c r="U200" s="108"/>
      <c r="V200" s="266"/>
      <c r="W200" s="266"/>
      <c r="X200" s="110"/>
      <c r="Y200" s="110"/>
      <c r="Z200" s="222"/>
      <c r="AA200" s="300"/>
    </row>
    <row r="201" spans="1:27" x14ac:dyDescent="0.2">
      <c r="A201" s="5"/>
      <c r="B201" s="5"/>
      <c r="C201" s="5"/>
      <c r="D201" s="5"/>
      <c r="E201" s="5"/>
      <c r="F201" s="108"/>
      <c r="G201" s="108"/>
      <c r="H201" s="109"/>
      <c r="I201" s="108"/>
      <c r="J201" s="108"/>
      <c r="K201" s="108"/>
      <c r="L201" s="108"/>
      <c r="M201" s="108"/>
      <c r="N201" s="108"/>
      <c r="O201" s="110"/>
      <c r="P201" s="110"/>
      <c r="Q201" s="108"/>
      <c r="R201" s="297"/>
      <c r="S201" s="108"/>
      <c r="T201" s="108"/>
      <c r="U201" s="108"/>
      <c r="V201" s="266"/>
      <c r="W201" s="266"/>
      <c r="X201" s="110"/>
      <c r="Y201" s="110"/>
      <c r="Z201" s="222"/>
      <c r="AA201" s="300"/>
    </row>
    <row r="202" spans="1:27" x14ac:dyDescent="0.2">
      <c r="A202" s="5"/>
      <c r="B202" s="5"/>
      <c r="C202" s="5"/>
      <c r="D202" s="5"/>
      <c r="E202" s="5"/>
      <c r="F202" s="108"/>
      <c r="G202" s="108"/>
      <c r="H202" s="109"/>
      <c r="I202" s="108"/>
      <c r="J202" s="108"/>
      <c r="K202" s="108"/>
      <c r="L202" s="108"/>
      <c r="M202" s="108"/>
      <c r="N202" s="108"/>
      <c r="O202" s="110"/>
      <c r="P202" s="110"/>
      <c r="Q202" s="108"/>
      <c r="R202" s="297"/>
      <c r="S202" s="108"/>
      <c r="T202" s="108"/>
      <c r="U202" s="108"/>
      <c r="V202" s="266"/>
      <c r="W202" s="266"/>
      <c r="X202" s="110"/>
      <c r="Y202" s="110"/>
      <c r="Z202" s="222"/>
      <c r="AA202" s="300"/>
    </row>
    <row r="203" spans="1:27" x14ac:dyDescent="0.2">
      <c r="A203" s="5"/>
      <c r="B203" s="5"/>
      <c r="C203" s="5"/>
      <c r="D203" s="5"/>
      <c r="E203" s="5"/>
      <c r="F203" s="108"/>
      <c r="G203" s="108"/>
      <c r="H203" s="109"/>
      <c r="I203" s="108"/>
      <c r="J203" s="108"/>
      <c r="K203" s="108"/>
      <c r="L203" s="108"/>
      <c r="M203" s="108"/>
      <c r="N203" s="108"/>
      <c r="O203" s="110"/>
      <c r="P203" s="110"/>
      <c r="Q203" s="108"/>
      <c r="R203" s="297"/>
      <c r="S203" s="108"/>
      <c r="T203" s="108"/>
      <c r="U203" s="108"/>
      <c r="V203" s="266"/>
      <c r="W203" s="266"/>
      <c r="X203" s="110"/>
      <c r="Y203" s="110"/>
      <c r="Z203" s="222"/>
      <c r="AA203" s="300"/>
    </row>
    <row r="204" spans="1:27" x14ac:dyDescent="0.2">
      <c r="A204" s="5"/>
      <c r="B204" s="5"/>
      <c r="C204" s="5"/>
      <c r="D204" s="5"/>
      <c r="E204" s="5"/>
      <c r="F204" s="108"/>
      <c r="G204" s="108"/>
      <c r="H204" s="109"/>
      <c r="I204" s="108"/>
      <c r="J204" s="108"/>
      <c r="K204" s="108"/>
      <c r="L204" s="108"/>
      <c r="M204" s="108"/>
      <c r="N204" s="108"/>
      <c r="O204" s="110"/>
      <c r="P204" s="110"/>
      <c r="Q204" s="108"/>
      <c r="R204" s="297"/>
      <c r="S204" s="108"/>
      <c r="T204" s="108"/>
      <c r="U204" s="108"/>
      <c r="V204" s="266"/>
      <c r="W204" s="266"/>
      <c r="X204" s="110"/>
      <c r="Y204" s="110"/>
      <c r="Z204" s="222"/>
      <c r="AA204" s="300"/>
    </row>
    <row r="205" spans="1:27" x14ac:dyDescent="0.2">
      <c r="A205" s="5"/>
      <c r="B205" s="5"/>
      <c r="C205" s="5"/>
      <c r="D205" s="5"/>
      <c r="E205" s="5"/>
      <c r="F205" s="108"/>
      <c r="G205" s="108"/>
      <c r="H205" s="109"/>
      <c r="I205" s="108"/>
      <c r="J205" s="108"/>
      <c r="K205" s="108"/>
      <c r="L205" s="108"/>
      <c r="M205" s="108"/>
      <c r="N205" s="108"/>
      <c r="O205" s="110"/>
      <c r="P205" s="110"/>
      <c r="Q205" s="108"/>
      <c r="R205" s="297"/>
      <c r="S205" s="108"/>
      <c r="T205" s="108"/>
      <c r="U205" s="108"/>
      <c r="V205" s="266"/>
      <c r="W205" s="266"/>
      <c r="X205" s="110"/>
      <c r="Y205" s="110"/>
      <c r="Z205" s="222"/>
      <c r="AA205" s="300"/>
    </row>
    <row r="206" spans="1:27" x14ac:dyDescent="0.2">
      <c r="A206" s="5"/>
      <c r="B206" s="5"/>
      <c r="C206" s="5"/>
      <c r="D206" s="5"/>
      <c r="E206" s="5"/>
      <c r="F206" s="108"/>
      <c r="G206" s="108"/>
      <c r="H206" s="109"/>
      <c r="I206" s="108"/>
      <c r="J206" s="108"/>
      <c r="K206" s="108"/>
      <c r="L206" s="108"/>
      <c r="M206" s="108"/>
      <c r="N206" s="108"/>
      <c r="O206" s="110"/>
      <c r="P206" s="110"/>
      <c r="Q206" s="108"/>
      <c r="R206" s="297"/>
      <c r="S206" s="108"/>
      <c r="T206" s="108"/>
      <c r="U206" s="108"/>
      <c r="V206" s="266"/>
      <c r="W206" s="266"/>
      <c r="X206" s="110"/>
      <c r="Y206" s="110"/>
      <c r="Z206" s="222"/>
      <c r="AA206" s="300"/>
    </row>
    <row r="207" spans="1:27" x14ac:dyDescent="0.2">
      <c r="A207" s="5"/>
      <c r="B207" s="5"/>
      <c r="C207" s="5"/>
      <c r="D207" s="5"/>
      <c r="E207" s="5"/>
      <c r="F207" s="108"/>
      <c r="G207" s="108"/>
      <c r="H207" s="109"/>
      <c r="I207" s="108"/>
      <c r="J207" s="108"/>
      <c r="K207" s="108"/>
      <c r="L207" s="108"/>
      <c r="M207" s="108"/>
      <c r="N207" s="108"/>
      <c r="O207" s="110"/>
      <c r="P207" s="110"/>
      <c r="Q207" s="108"/>
      <c r="R207" s="297"/>
      <c r="S207" s="108"/>
      <c r="T207" s="108"/>
      <c r="U207" s="108"/>
      <c r="V207" s="266"/>
      <c r="W207" s="266"/>
      <c r="X207" s="110"/>
      <c r="Y207" s="110"/>
      <c r="Z207" s="222"/>
      <c r="AA207" s="300"/>
    </row>
    <row r="208" spans="1:27" x14ac:dyDescent="0.2">
      <c r="A208" s="5"/>
      <c r="B208" s="5"/>
      <c r="C208" s="5"/>
      <c r="D208" s="5"/>
      <c r="E208" s="5"/>
      <c r="F208" s="108"/>
      <c r="G208" s="108"/>
      <c r="H208" s="109"/>
      <c r="I208" s="108"/>
      <c r="J208" s="108"/>
      <c r="K208" s="108"/>
      <c r="L208" s="108"/>
      <c r="M208" s="108"/>
      <c r="N208" s="108"/>
      <c r="O208" s="110"/>
      <c r="P208" s="110"/>
      <c r="Q208" s="108"/>
      <c r="R208" s="297"/>
      <c r="S208" s="108"/>
      <c r="T208" s="108"/>
      <c r="U208" s="108"/>
      <c r="V208" s="266"/>
      <c r="W208" s="266"/>
      <c r="X208" s="110"/>
      <c r="Y208" s="110"/>
      <c r="Z208" s="222"/>
      <c r="AA208" s="300"/>
    </row>
    <row r="209" spans="1:27" x14ac:dyDescent="0.2">
      <c r="A209" s="5"/>
      <c r="B209" s="5"/>
      <c r="C209" s="5"/>
      <c r="D209" s="5"/>
      <c r="E209" s="5"/>
      <c r="F209" s="108"/>
      <c r="G209" s="108"/>
      <c r="H209" s="109"/>
      <c r="I209" s="108"/>
      <c r="J209" s="108"/>
      <c r="K209" s="108"/>
      <c r="L209" s="108"/>
      <c r="M209" s="108"/>
      <c r="N209" s="108"/>
      <c r="O209" s="110"/>
      <c r="P209" s="110"/>
      <c r="Q209" s="108"/>
      <c r="R209" s="297"/>
      <c r="S209" s="108"/>
      <c r="T209" s="108"/>
      <c r="U209" s="108"/>
      <c r="V209" s="266"/>
      <c r="W209" s="266"/>
      <c r="X209" s="110"/>
      <c r="Y209" s="110"/>
      <c r="Z209" s="222"/>
      <c r="AA209" s="300"/>
    </row>
    <row r="210" spans="1:27" x14ac:dyDescent="0.2">
      <c r="A210" s="5"/>
      <c r="B210" s="5"/>
      <c r="C210" s="5"/>
      <c r="D210" s="5"/>
      <c r="E210" s="5"/>
      <c r="F210" s="108"/>
      <c r="G210" s="108"/>
      <c r="H210" s="109"/>
      <c r="I210" s="108"/>
      <c r="J210" s="108"/>
      <c r="K210" s="108"/>
      <c r="L210" s="108"/>
      <c r="M210" s="108"/>
      <c r="N210" s="108"/>
      <c r="O210" s="110"/>
      <c r="P210" s="110"/>
      <c r="Q210" s="108"/>
      <c r="R210" s="297"/>
      <c r="S210" s="108"/>
      <c r="T210" s="108"/>
      <c r="U210" s="108"/>
      <c r="V210" s="266"/>
      <c r="W210" s="266"/>
      <c r="X210" s="110"/>
      <c r="Y210" s="110"/>
      <c r="Z210" s="222"/>
      <c r="AA210" s="300"/>
    </row>
    <row r="211" spans="1:27" x14ac:dyDescent="0.2">
      <c r="A211" s="5"/>
      <c r="B211" s="5"/>
      <c r="C211" s="5"/>
      <c r="D211" s="5"/>
      <c r="E211" s="5"/>
      <c r="F211" s="108"/>
      <c r="G211" s="108"/>
      <c r="H211" s="109"/>
      <c r="I211" s="108"/>
      <c r="J211" s="108"/>
      <c r="K211" s="108"/>
      <c r="L211" s="108"/>
      <c r="M211" s="108"/>
      <c r="N211" s="108"/>
      <c r="O211" s="110"/>
      <c r="P211" s="110"/>
      <c r="Q211" s="108"/>
      <c r="R211" s="297"/>
      <c r="S211" s="108"/>
      <c r="T211" s="108"/>
      <c r="U211" s="108"/>
      <c r="V211" s="266"/>
      <c r="W211" s="266"/>
      <c r="X211" s="110"/>
      <c r="Y211" s="110"/>
      <c r="Z211" s="222"/>
      <c r="AA211" s="300"/>
    </row>
    <row r="212" spans="1:27" x14ac:dyDescent="0.2">
      <c r="A212" s="5"/>
      <c r="B212" s="5"/>
      <c r="C212" s="5"/>
      <c r="D212" s="5"/>
      <c r="E212" s="5"/>
      <c r="F212" s="108"/>
      <c r="G212" s="108"/>
      <c r="H212" s="109"/>
      <c r="I212" s="108"/>
      <c r="J212" s="108"/>
      <c r="K212" s="108"/>
      <c r="L212" s="108"/>
      <c r="M212" s="108"/>
      <c r="N212" s="108"/>
      <c r="O212" s="110"/>
      <c r="P212" s="110"/>
      <c r="Q212" s="108"/>
      <c r="R212" s="297"/>
      <c r="S212" s="108"/>
      <c r="T212" s="108"/>
      <c r="U212" s="108"/>
      <c r="V212" s="266"/>
      <c r="W212" s="266"/>
      <c r="X212" s="110"/>
      <c r="Y212" s="110"/>
      <c r="Z212" s="222"/>
      <c r="AA212" s="300"/>
    </row>
    <row r="213" spans="1:27" x14ac:dyDescent="0.2">
      <c r="A213" s="5"/>
      <c r="B213" s="5"/>
      <c r="C213" s="5"/>
      <c r="D213" s="5"/>
      <c r="E213" s="5"/>
      <c r="F213" s="108"/>
      <c r="G213" s="108"/>
      <c r="H213" s="109"/>
      <c r="I213" s="108"/>
      <c r="J213" s="108"/>
      <c r="K213" s="108"/>
      <c r="L213" s="108"/>
      <c r="M213" s="108"/>
      <c r="N213" s="108"/>
      <c r="O213" s="110"/>
      <c r="P213" s="110"/>
      <c r="Q213" s="108"/>
      <c r="R213" s="297"/>
      <c r="S213" s="108"/>
      <c r="T213" s="108"/>
      <c r="U213" s="108"/>
      <c r="V213" s="266"/>
      <c r="W213" s="266"/>
      <c r="X213" s="110"/>
      <c r="Y213" s="110"/>
      <c r="Z213" s="222"/>
      <c r="AA213" s="300"/>
    </row>
    <row r="214" spans="1:27" x14ac:dyDescent="0.2">
      <c r="A214" s="5"/>
      <c r="B214" s="5"/>
      <c r="C214" s="5"/>
      <c r="D214" s="5"/>
      <c r="E214" s="5"/>
      <c r="F214" s="108"/>
      <c r="G214" s="108"/>
      <c r="H214" s="109"/>
      <c r="I214" s="108"/>
      <c r="J214" s="108"/>
      <c r="K214" s="108"/>
      <c r="L214" s="108"/>
      <c r="M214" s="108"/>
      <c r="N214" s="108"/>
      <c r="O214" s="110"/>
      <c r="P214" s="110"/>
      <c r="Q214" s="108"/>
      <c r="R214" s="297"/>
      <c r="S214" s="108"/>
      <c r="T214" s="108"/>
      <c r="U214" s="108"/>
      <c r="V214" s="266"/>
      <c r="W214" s="266"/>
      <c r="X214" s="110"/>
      <c r="Y214" s="110"/>
      <c r="Z214" s="222"/>
      <c r="AA214" s="300"/>
    </row>
    <row r="215" spans="1:27" x14ac:dyDescent="0.2">
      <c r="A215" s="5"/>
      <c r="B215" s="5"/>
      <c r="C215" s="5"/>
      <c r="D215" s="5"/>
      <c r="E215" s="5"/>
      <c r="F215" s="108"/>
      <c r="G215" s="108"/>
      <c r="H215" s="109"/>
      <c r="I215" s="108"/>
      <c r="J215" s="108"/>
      <c r="K215" s="108"/>
      <c r="L215" s="108"/>
      <c r="M215" s="108"/>
      <c r="N215" s="108"/>
      <c r="O215" s="110"/>
      <c r="P215" s="110"/>
      <c r="Q215" s="108"/>
      <c r="R215" s="297"/>
      <c r="S215" s="108"/>
      <c r="T215" s="108"/>
      <c r="U215" s="108"/>
      <c r="V215" s="266"/>
      <c r="W215" s="266"/>
      <c r="X215" s="110"/>
      <c r="Y215" s="110"/>
      <c r="Z215" s="222"/>
      <c r="AA215" s="300"/>
    </row>
    <row r="216" spans="1:27" x14ac:dyDescent="0.2">
      <c r="A216" s="5"/>
      <c r="B216" s="5"/>
      <c r="C216" s="5"/>
      <c r="D216" s="5"/>
      <c r="E216" s="5"/>
      <c r="F216" s="108"/>
      <c r="G216" s="108"/>
      <c r="H216" s="109"/>
      <c r="I216" s="108"/>
      <c r="J216" s="108"/>
      <c r="K216" s="108"/>
      <c r="L216" s="108"/>
      <c r="M216" s="108"/>
      <c r="N216" s="108"/>
      <c r="O216" s="110"/>
      <c r="P216" s="110"/>
      <c r="Q216" s="108"/>
      <c r="R216" s="297"/>
      <c r="S216" s="108"/>
      <c r="T216" s="108"/>
      <c r="U216" s="108"/>
      <c r="V216" s="266"/>
      <c r="W216" s="266"/>
      <c r="X216" s="110"/>
      <c r="Y216" s="110"/>
      <c r="Z216" s="222"/>
      <c r="AA216" s="300"/>
    </row>
    <row r="217" spans="1:27" x14ac:dyDescent="0.2">
      <c r="A217" s="5"/>
      <c r="B217" s="5"/>
      <c r="C217" s="5"/>
      <c r="D217" s="5"/>
      <c r="E217" s="5"/>
      <c r="F217" s="108"/>
      <c r="G217" s="108"/>
      <c r="H217" s="109"/>
      <c r="I217" s="108"/>
      <c r="J217" s="108"/>
      <c r="K217" s="108"/>
      <c r="L217" s="108"/>
      <c r="M217" s="108"/>
      <c r="N217" s="108"/>
      <c r="O217" s="110"/>
      <c r="P217" s="110"/>
      <c r="Q217" s="108"/>
      <c r="R217" s="297"/>
      <c r="S217" s="108"/>
      <c r="T217" s="108"/>
      <c r="U217" s="108"/>
      <c r="V217" s="266"/>
      <c r="W217" s="266"/>
      <c r="X217" s="110"/>
      <c r="Y217" s="110"/>
      <c r="Z217" s="222"/>
      <c r="AA217" s="300"/>
    </row>
    <row r="218" spans="1:27" x14ac:dyDescent="0.2">
      <c r="A218" s="5"/>
      <c r="B218" s="5"/>
      <c r="C218" s="5"/>
      <c r="D218" s="5"/>
      <c r="E218" s="5"/>
      <c r="F218" s="108"/>
      <c r="G218" s="108"/>
      <c r="H218" s="109"/>
      <c r="I218" s="108"/>
      <c r="J218" s="108"/>
      <c r="K218" s="108"/>
      <c r="L218" s="108"/>
      <c r="M218" s="108"/>
      <c r="N218" s="108"/>
      <c r="O218" s="110"/>
      <c r="P218" s="110"/>
      <c r="Q218" s="108"/>
      <c r="R218" s="297"/>
      <c r="S218" s="108"/>
      <c r="T218" s="108"/>
      <c r="U218" s="108"/>
      <c r="V218" s="266"/>
      <c r="W218" s="266"/>
      <c r="X218" s="110"/>
      <c r="Y218" s="110"/>
      <c r="Z218" s="222"/>
      <c r="AA218" s="300"/>
    </row>
    <row r="219" spans="1:27" x14ac:dyDescent="0.2">
      <c r="A219" s="5"/>
      <c r="B219" s="5"/>
      <c r="C219" s="5"/>
      <c r="D219" s="5"/>
      <c r="E219" s="5"/>
      <c r="F219" s="108"/>
      <c r="G219" s="108"/>
      <c r="H219" s="109"/>
      <c r="I219" s="108"/>
      <c r="J219" s="108"/>
      <c r="K219" s="108"/>
      <c r="L219" s="108"/>
      <c r="M219" s="108"/>
      <c r="N219" s="108"/>
      <c r="O219" s="110"/>
      <c r="P219" s="110"/>
      <c r="Q219" s="108"/>
      <c r="R219" s="297"/>
      <c r="S219" s="108"/>
      <c r="T219" s="108"/>
      <c r="U219" s="108"/>
      <c r="V219" s="266"/>
      <c r="W219" s="266"/>
      <c r="X219" s="110"/>
      <c r="Y219" s="110"/>
      <c r="Z219" s="222"/>
      <c r="AA219" s="300"/>
    </row>
    <row r="220" spans="1:27" x14ac:dyDescent="0.2">
      <c r="A220" s="5"/>
      <c r="B220" s="5"/>
      <c r="C220" s="5"/>
      <c r="D220" s="5"/>
      <c r="E220" s="5"/>
      <c r="F220" s="108"/>
      <c r="G220" s="108"/>
      <c r="H220" s="109"/>
      <c r="I220" s="108"/>
      <c r="J220" s="108"/>
      <c r="K220" s="108"/>
      <c r="L220" s="108"/>
      <c r="M220" s="108"/>
      <c r="N220" s="108"/>
      <c r="O220" s="110"/>
      <c r="P220" s="110"/>
      <c r="Q220" s="108"/>
      <c r="R220" s="297"/>
      <c r="S220" s="108"/>
      <c r="T220" s="108"/>
      <c r="U220" s="108"/>
      <c r="V220" s="266"/>
      <c r="W220" s="266"/>
      <c r="X220" s="110"/>
      <c r="Y220" s="110"/>
      <c r="Z220" s="222"/>
      <c r="AA220" s="300"/>
    </row>
    <row r="221" spans="1:27" x14ac:dyDescent="0.2">
      <c r="A221" s="5"/>
      <c r="B221" s="5"/>
      <c r="C221" s="5"/>
      <c r="D221" s="5"/>
      <c r="E221" s="5"/>
      <c r="F221" s="108"/>
      <c r="G221" s="108"/>
      <c r="H221" s="109"/>
      <c r="I221" s="108"/>
      <c r="J221" s="108"/>
      <c r="K221" s="108"/>
      <c r="L221" s="108"/>
      <c r="M221" s="108"/>
      <c r="N221" s="108"/>
      <c r="O221" s="110"/>
      <c r="P221" s="110"/>
      <c r="Q221" s="108"/>
      <c r="R221" s="297"/>
      <c r="S221" s="108"/>
      <c r="T221" s="108"/>
      <c r="U221" s="108"/>
      <c r="V221" s="266"/>
      <c r="W221" s="266"/>
      <c r="X221" s="110"/>
      <c r="Y221" s="110"/>
      <c r="Z221" s="222"/>
      <c r="AA221" s="300"/>
    </row>
    <row r="222" spans="1:27" x14ac:dyDescent="0.2">
      <c r="A222" s="5"/>
      <c r="B222" s="5"/>
      <c r="C222" s="5"/>
      <c r="D222" s="5"/>
      <c r="E222" s="5"/>
      <c r="F222" s="108"/>
      <c r="G222" s="108"/>
      <c r="H222" s="109"/>
      <c r="I222" s="108"/>
      <c r="J222" s="108"/>
      <c r="K222" s="108"/>
      <c r="L222" s="108"/>
      <c r="M222" s="108"/>
      <c r="N222" s="108"/>
      <c r="O222" s="110"/>
      <c r="P222" s="110"/>
      <c r="Q222" s="108"/>
      <c r="R222" s="297"/>
      <c r="S222" s="108"/>
      <c r="T222" s="108"/>
      <c r="U222" s="108"/>
      <c r="V222" s="266"/>
      <c r="W222" s="266"/>
      <c r="X222" s="110"/>
      <c r="Y222" s="110"/>
      <c r="Z222" s="222"/>
      <c r="AA222" s="300"/>
    </row>
    <row r="223" spans="1:27" x14ac:dyDescent="0.2">
      <c r="A223" s="5"/>
      <c r="B223" s="5"/>
      <c r="C223" s="5"/>
      <c r="D223" s="5"/>
      <c r="E223" s="5"/>
      <c r="F223" s="108"/>
      <c r="G223" s="108"/>
      <c r="H223" s="109"/>
      <c r="I223" s="108"/>
      <c r="J223" s="108"/>
      <c r="K223" s="108"/>
      <c r="L223" s="108"/>
      <c r="M223" s="108"/>
      <c r="N223" s="108"/>
      <c r="O223" s="110"/>
      <c r="P223" s="110"/>
      <c r="Q223" s="108"/>
      <c r="R223" s="297"/>
      <c r="S223" s="108"/>
      <c r="T223" s="108"/>
      <c r="U223" s="108"/>
      <c r="V223" s="266"/>
      <c r="W223" s="266"/>
      <c r="X223" s="110"/>
      <c r="Y223" s="110"/>
      <c r="Z223" s="222"/>
      <c r="AA223" s="300"/>
    </row>
    <row r="224" spans="1:27" x14ac:dyDescent="0.2">
      <c r="A224" s="5"/>
      <c r="B224" s="5"/>
      <c r="C224" s="5"/>
      <c r="D224" s="5"/>
      <c r="E224" s="5"/>
      <c r="F224" s="108"/>
      <c r="G224" s="108"/>
      <c r="H224" s="109"/>
      <c r="I224" s="108"/>
      <c r="J224" s="108"/>
      <c r="K224" s="108"/>
      <c r="L224" s="108"/>
      <c r="M224" s="108"/>
      <c r="N224" s="108"/>
      <c r="O224" s="110"/>
      <c r="P224" s="110"/>
      <c r="Q224" s="108"/>
      <c r="R224" s="297"/>
      <c r="S224" s="108"/>
      <c r="T224" s="108"/>
      <c r="U224" s="108"/>
      <c r="V224" s="266"/>
      <c r="W224" s="266"/>
      <c r="X224" s="110"/>
      <c r="Y224" s="110"/>
      <c r="Z224" s="222"/>
      <c r="AA224" s="300"/>
    </row>
    <row r="225" spans="1:27" x14ac:dyDescent="0.2">
      <c r="A225" s="5"/>
      <c r="B225" s="5"/>
      <c r="C225" s="5"/>
      <c r="D225" s="5"/>
      <c r="E225" s="5"/>
      <c r="F225" s="108"/>
      <c r="G225" s="108"/>
      <c r="H225" s="109"/>
      <c r="I225" s="108"/>
      <c r="J225" s="108"/>
      <c r="K225" s="108"/>
      <c r="L225" s="108"/>
      <c r="M225" s="108"/>
      <c r="N225" s="108"/>
      <c r="O225" s="110"/>
      <c r="P225" s="110"/>
      <c r="Q225" s="108"/>
      <c r="R225" s="297"/>
      <c r="S225" s="108"/>
      <c r="T225" s="108"/>
      <c r="U225" s="108"/>
      <c r="V225" s="266"/>
      <c r="W225" s="266"/>
      <c r="X225" s="110"/>
      <c r="Y225" s="110"/>
      <c r="Z225" s="222"/>
      <c r="AA225" s="300"/>
    </row>
    <row r="226" spans="1:27" x14ac:dyDescent="0.2">
      <c r="A226" s="5"/>
      <c r="B226" s="5"/>
      <c r="C226" s="5"/>
      <c r="D226" s="5"/>
      <c r="E226" s="5"/>
      <c r="F226" s="108"/>
      <c r="G226" s="108"/>
      <c r="H226" s="109"/>
      <c r="I226" s="108"/>
      <c r="J226" s="108"/>
      <c r="K226" s="108"/>
      <c r="L226" s="108"/>
      <c r="M226" s="108"/>
      <c r="N226" s="108"/>
      <c r="O226" s="110"/>
      <c r="P226" s="110"/>
      <c r="Q226" s="108"/>
      <c r="R226" s="297"/>
      <c r="S226" s="108"/>
      <c r="T226" s="108"/>
      <c r="U226" s="108"/>
      <c r="V226" s="266"/>
      <c r="W226" s="266"/>
      <c r="X226" s="110"/>
      <c r="Y226" s="110"/>
      <c r="Z226" s="222"/>
      <c r="AA226" s="300"/>
    </row>
    <row r="227" spans="1:27" x14ac:dyDescent="0.2">
      <c r="A227" s="5"/>
      <c r="B227" s="5"/>
      <c r="C227" s="5"/>
      <c r="D227" s="5"/>
      <c r="E227" s="5"/>
      <c r="F227" s="108"/>
      <c r="G227" s="108"/>
      <c r="H227" s="109"/>
      <c r="I227" s="108"/>
      <c r="J227" s="108"/>
      <c r="K227" s="108"/>
      <c r="L227" s="108"/>
      <c r="M227" s="108"/>
      <c r="N227" s="108"/>
      <c r="O227" s="110"/>
      <c r="P227" s="110"/>
      <c r="Q227" s="108"/>
      <c r="R227" s="297"/>
      <c r="S227" s="108"/>
      <c r="T227" s="108"/>
      <c r="U227" s="108"/>
      <c r="V227" s="266"/>
      <c r="W227" s="266"/>
      <c r="X227" s="110"/>
      <c r="Y227" s="110"/>
      <c r="Z227" s="222"/>
      <c r="AA227" s="300"/>
    </row>
    <row r="228" spans="1:27" x14ac:dyDescent="0.2">
      <c r="A228" s="5"/>
      <c r="B228" s="5"/>
      <c r="C228" s="5"/>
      <c r="D228" s="5"/>
      <c r="E228" s="5"/>
      <c r="F228" s="108"/>
      <c r="G228" s="108"/>
      <c r="H228" s="109"/>
      <c r="I228" s="108"/>
      <c r="J228" s="108"/>
      <c r="K228" s="108"/>
      <c r="L228" s="108"/>
      <c r="M228" s="108"/>
      <c r="N228" s="108"/>
      <c r="O228" s="110"/>
      <c r="P228" s="110"/>
      <c r="Q228" s="108"/>
      <c r="R228" s="297"/>
      <c r="S228" s="108"/>
      <c r="T228" s="108"/>
      <c r="U228" s="108"/>
      <c r="V228" s="266"/>
      <c r="W228" s="266"/>
      <c r="X228" s="110"/>
      <c r="Y228" s="110"/>
      <c r="Z228" s="222"/>
      <c r="AA228" s="300"/>
    </row>
    <row r="229" spans="1:27" x14ac:dyDescent="0.2">
      <c r="A229" s="5"/>
      <c r="B229" s="5"/>
      <c r="C229" s="5"/>
      <c r="D229" s="5"/>
      <c r="E229" s="5"/>
      <c r="F229" s="108"/>
      <c r="G229" s="108"/>
      <c r="H229" s="109"/>
      <c r="I229" s="108"/>
      <c r="J229" s="108"/>
      <c r="K229" s="108"/>
      <c r="L229" s="108"/>
      <c r="M229" s="108"/>
      <c r="N229" s="108"/>
      <c r="O229" s="110"/>
      <c r="P229" s="110"/>
      <c r="Q229" s="108"/>
      <c r="R229" s="297"/>
      <c r="S229" s="108"/>
      <c r="T229" s="108"/>
      <c r="U229" s="108"/>
      <c r="V229" s="266"/>
      <c r="W229" s="266"/>
      <c r="X229" s="110"/>
      <c r="Y229" s="110"/>
      <c r="Z229" s="222"/>
      <c r="AA229" s="300"/>
    </row>
    <row r="230" spans="1:27" x14ac:dyDescent="0.2">
      <c r="A230" s="5"/>
      <c r="B230" s="5"/>
      <c r="C230" s="5"/>
      <c r="D230" s="5"/>
      <c r="E230" s="5"/>
      <c r="F230" s="108"/>
      <c r="G230" s="108"/>
      <c r="H230" s="109"/>
      <c r="I230" s="108"/>
      <c r="J230" s="108"/>
      <c r="K230" s="108"/>
      <c r="L230" s="108"/>
      <c r="M230" s="108"/>
      <c r="N230" s="108"/>
      <c r="O230" s="110"/>
      <c r="P230" s="110"/>
      <c r="Q230" s="108"/>
      <c r="R230" s="297"/>
      <c r="S230" s="108"/>
      <c r="T230" s="108"/>
      <c r="U230" s="108"/>
      <c r="V230" s="266"/>
      <c r="W230" s="266"/>
      <c r="X230" s="110"/>
      <c r="Y230" s="110"/>
      <c r="Z230" s="222"/>
      <c r="AA230" s="300"/>
    </row>
    <row r="231" spans="1:27" x14ac:dyDescent="0.2">
      <c r="A231" s="5"/>
      <c r="B231" s="5"/>
      <c r="C231" s="5"/>
      <c r="D231" s="5"/>
      <c r="E231" s="5"/>
      <c r="F231" s="108"/>
      <c r="G231" s="108"/>
      <c r="H231" s="109"/>
      <c r="I231" s="108"/>
      <c r="J231" s="108"/>
      <c r="K231" s="108"/>
      <c r="L231" s="108"/>
      <c r="M231" s="108"/>
      <c r="N231" s="108"/>
      <c r="O231" s="110"/>
      <c r="P231" s="110"/>
      <c r="Q231" s="108"/>
      <c r="R231" s="297"/>
      <c r="S231" s="108"/>
      <c r="T231" s="108"/>
      <c r="U231" s="108"/>
      <c r="V231" s="266"/>
      <c r="W231" s="266"/>
      <c r="X231" s="110"/>
      <c r="Y231" s="110"/>
      <c r="Z231" s="222"/>
      <c r="AA231" s="300"/>
    </row>
    <row r="232" spans="1:27" x14ac:dyDescent="0.2">
      <c r="A232" s="5"/>
      <c r="B232" s="5"/>
      <c r="C232" s="5"/>
      <c r="D232" s="5"/>
      <c r="E232" s="5"/>
      <c r="F232" s="108"/>
      <c r="G232" s="108"/>
      <c r="H232" s="109"/>
      <c r="I232" s="108"/>
      <c r="J232" s="108"/>
      <c r="K232" s="108"/>
      <c r="L232" s="108"/>
      <c r="M232" s="108"/>
      <c r="N232" s="108"/>
      <c r="O232" s="110"/>
      <c r="P232" s="110"/>
      <c r="Q232" s="108"/>
      <c r="R232" s="297"/>
      <c r="S232" s="108"/>
      <c r="T232" s="108"/>
      <c r="U232" s="108"/>
      <c r="V232" s="266"/>
      <c r="W232" s="266"/>
      <c r="X232" s="110"/>
      <c r="Y232" s="110"/>
      <c r="Z232" s="222"/>
      <c r="AA232" s="300"/>
    </row>
    <row r="233" spans="1:27" x14ac:dyDescent="0.2">
      <c r="A233" s="5"/>
      <c r="B233" s="5"/>
      <c r="C233" s="5"/>
      <c r="D233" s="5"/>
      <c r="E233" s="5"/>
      <c r="F233" s="108"/>
      <c r="G233" s="108"/>
      <c r="H233" s="109"/>
      <c r="I233" s="108"/>
      <c r="J233" s="108"/>
      <c r="K233" s="108"/>
      <c r="L233" s="108"/>
      <c r="M233" s="108"/>
      <c r="N233" s="108"/>
      <c r="O233" s="110"/>
      <c r="P233" s="110"/>
      <c r="Q233" s="108"/>
      <c r="R233" s="297"/>
      <c r="S233" s="108"/>
      <c r="T233" s="108"/>
      <c r="U233" s="108"/>
      <c r="V233" s="266"/>
      <c r="W233" s="266"/>
      <c r="X233" s="110"/>
      <c r="Y233" s="110"/>
      <c r="Z233" s="222"/>
      <c r="AA233" s="300"/>
    </row>
    <row r="234" spans="1:27" x14ac:dyDescent="0.2">
      <c r="A234" s="5"/>
      <c r="B234" s="5"/>
      <c r="C234" s="5"/>
      <c r="D234" s="5"/>
      <c r="E234" s="5"/>
      <c r="F234" s="108"/>
      <c r="G234" s="108"/>
      <c r="H234" s="109"/>
      <c r="I234" s="108"/>
      <c r="J234" s="108"/>
      <c r="K234" s="108"/>
      <c r="L234" s="108"/>
      <c r="M234" s="108"/>
      <c r="N234" s="108"/>
      <c r="O234" s="110"/>
      <c r="P234" s="110"/>
      <c r="Q234" s="108"/>
      <c r="R234" s="297"/>
      <c r="S234" s="108"/>
      <c r="T234" s="108"/>
      <c r="U234" s="108"/>
      <c r="V234" s="266"/>
      <c r="W234" s="266"/>
      <c r="X234" s="110"/>
      <c r="Y234" s="110"/>
      <c r="Z234" s="222"/>
      <c r="AA234" s="300"/>
    </row>
    <row r="235" spans="1:27" x14ac:dyDescent="0.2">
      <c r="A235" s="5"/>
      <c r="B235" s="5"/>
      <c r="C235" s="5"/>
      <c r="D235" s="5"/>
      <c r="E235" s="5"/>
      <c r="F235" s="108"/>
      <c r="G235" s="108"/>
      <c r="H235" s="109"/>
      <c r="I235" s="108"/>
      <c r="J235" s="108"/>
      <c r="K235" s="108"/>
      <c r="L235" s="108"/>
      <c r="M235" s="108"/>
      <c r="N235" s="108"/>
      <c r="O235" s="110"/>
      <c r="P235" s="110"/>
      <c r="Q235" s="108"/>
      <c r="R235" s="297"/>
      <c r="S235" s="108"/>
      <c r="T235" s="108"/>
      <c r="U235" s="108"/>
      <c r="V235" s="266"/>
      <c r="W235" s="266"/>
      <c r="X235" s="110"/>
      <c r="Y235" s="110"/>
      <c r="Z235" s="222"/>
      <c r="AA235" s="300"/>
    </row>
    <row r="236" spans="1:27" x14ac:dyDescent="0.2">
      <c r="A236" s="5"/>
      <c r="B236" s="5"/>
      <c r="C236" s="5"/>
      <c r="D236" s="5"/>
      <c r="E236" s="5"/>
      <c r="F236" s="108"/>
      <c r="G236" s="108"/>
      <c r="H236" s="109"/>
      <c r="I236" s="108"/>
      <c r="J236" s="108"/>
      <c r="K236" s="108"/>
      <c r="L236" s="108"/>
      <c r="M236" s="108"/>
      <c r="N236" s="108"/>
      <c r="O236" s="110"/>
      <c r="P236" s="110"/>
      <c r="Q236" s="108"/>
      <c r="R236" s="297"/>
      <c r="S236" s="108"/>
      <c r="T236" s="108"/>
      <c r="U236" s="108"/>
      <c r="V236" s="266"/>
      <c r="W236" s="266"/>
      <c r="X236" s="110"/>
      <c r="Y236" s="110"/>
      <c r="Z236" s="222"/>
      <c r="AA236" s="300"/>
    </row>
    <row r="237" spans="1:27" x14ac:dyDescent="0.2">
      <c r="A237" s="5"/>
      <c r="B237" s="5"/>
      <c r="C237" s="5"/>
      <c r="D237" s="5"/>
      <c r="E237" s="5"/>
      <c r="F237" s="108"/>
      <c r="G237" s="108"/>
      <c r="H237" s="109"/>
      <c r="I237" s="108"/>
      <c r="J237" s="108"/>
      <c r="K237" s="108"/>
      <c r="L237" s="108"/>
      <c r="M237" s="108"/>
      <c r="N237" s="108"/>
      <c r="O237" s="110"/>
      <c r="P237" s="110"/>
      <c r="Q237" s="108"/>
      <c r="R237" s="297"/>
      <c r="S237" s="108"/>
      <c r="T237" s="108"/>
      <c r="U237" s="108"/>
      <c r="V237" s="266"/>
      <c r="W237" s="266"/>
      <c r="X237" s="110"/>
      <c r="Y237" s="110"/>
      <c r="Z237" s="222"/>
      <c r="AA237" s="300"/>
    </row>
    <row r="238" spans="1:27" x14ac:dyDescent="0.2">
      <c r="A238" s="5"/>
      <c r="B238" s="5"/>
      <c r="C238" s="5"/>
      <c r="D238" s="5"/>
      <c r="E238" s="5"/>
      <c r="F238" s="108"/>
      <c r="G238" s="108"/>
      <c r="H238" s="109"/>
      <c r="I238" s="108"/>
      <c r="J238" s="108"/>
      <c r="K238" s="108"/>
      <c r="L238" s="108"/>
      <c r="M238" s="108"/>
      <c r="N238" s="108"/>
      <c r="O238" s="110"/>
      <c r="P238" s="110"/>
      <c r="Q238" s="108"/>
      <c r="R238" s="297"/>
      <c r="S238" s="108"/>
      <c r="T238" s="108"/>
      <c r="U238" s="108"/>
      <c r="V238" s="266"/>
      <c r="W238" s="266"/>
      <c r="X238" s="110"/>
      <c r="Y238" s="110"/>
      <c r="Z238" s="222"/>
      <c r="AA238" s="300"/>
    </row>
    <row r="239" spans="1:27" x14ac:dyDescent="0.2">
      <c r="A239" s="5"/>
      <c r="B239" s="5"/>
      <c r="C239" s="5"/>
      <c r="D239" s="5"/>
      <c r="E239" s="5"/>
      <c r="F239" s="108"/>
      <c r="G239" s="108"/>
      <c r="H239" s="109"/>
      <c r="I239" s="108"/>
      <c r="J239" s="108"/>
      <c r="K239" s="108"/>
      <c r="L239" s="108"/>
      <c r="M239" s="108"/>
      <c r="N239" s="108"/>
      <c r="O239" s="110"/>
      <c r="P239" s="110"/>
      <c r="Q239" s="108"/>
      <c r="R239" s="297"/>
      <c r="S239" s="108"/>
      <c r="T239" s="108"/>
      <c r="U239" s="108"/>
      <c r="V239" s="266"/>
      <c r="W239" s="266"/>
      <c r="X239" s="110"/>
      <c r="Y239" s="110"/>
      <c r="Z239" s="222"/>
      <c r="AA239" s="300"/>
    </row>
    <row r="240" spans="1:27" x14ac:dyDescent="0.2">
      <c r="A240" s="5"/>
      <c r="B240" s="5"/>
      <c r="C240" s="5"/>
      <c r="D240" s="5"/>
      <c r="E240" s="5"/>
      <c r="F240" s="108"/>
      <c r="G240" s="108"/>
      <c r="H240" s="109"/>
      <c r="I240" s="108"/>
      <c r="J240" s="108"/>
      <c r="K240" s="108"/>
      <c r="L240" s="108"/>
      <c r="M240" s="108"/>
      <c r="N240" s="108"/>
      <c r="O240" s="110"/>
      <c r="P240" s="110"/>
      <c r="Q240" s="108"/>
      <c r="R240" s="297"/>
      <c r="S240" s="108"/>
      <c r="T240" s="108"/>
      <c r="U240" s="108"/>
      <c r="V240" s="266"/>
      <c r="W240" s="266"/>
      <c r="X240" s="110"/>
      <c r="Y240" s="110"/>
      <c r="Z240" s="222"/>
      <c r="AA240" s="300"/>
    </row>
    <row r="241" spans="1:27" x14ac:dyDescent="0.2">
      <c r="A241" s="5"/>
      <c r="B241" s="5"/>
      <c r="C241" s="5"/>
      <c r="D241" s="5"/>
      <c r="E241" s="5"/>
      <c r="F241" s="108"/>
      <c r="G241" s="108"/>
      <c r="H241" s="109"/>
      <c r="I241" s="108"/>
      <c r="J241" s="108"/>
      <c r="K241" s="108"/>
      <c r="L241" s="108"/>
      <c r="M241" s="108"/>
      <c r="N241" s="108"/>
      <c r="O241" s="110"/>
      <c r="P241" s="110"/>
      <c r="Q241" s="108"/>
      <c r="R241" s="297"/>
      <c r="S241" s="108"/>
      <c r="T241" s="108"/>
      <c r="U241" s="108"/>
      <c r="V241" s="266"/>
      <c r="W241" s="266"/>
      <c r="X241" s="110"/>
      <c r="Y241" s="110"/>
      <c r="Z241" s="222"/>
      <c r="AA241" s="300"/>
    </row>
    <row r="242" spans="1:27" x14ac:dyDescent="0.2">
      <c r="A242" s="5"/>
      <c r="B242" s="5"/>
      <c r="C242" s="5"/>
      <c r="D242" s="5"/>
      <c r="E242" s="5"/>
      <c r="F242" s="108"/>
      <c r="G242" s="108"/>
      <c r="H242" s="109"/>
      <c r="I242" s="108"/>
      <c r="J242" s="108"/>
      <c r="K242" s="108"/>
      <c r="L242" s="108"/>
      <c r="M242" s="108"/>
      <c r="N242" s="108"/>
      <c r="O242" s="110"/>
      <c r="P242" s="110"/>
      <c r="Q242" s="108"/>
      <c r="R242" s="297"/>
      <c r="S242" s="108"/>
      <c r="T242" s="108"/>
      <c r="U242" s="108"/>
      <c r="V242" s="266"/>
      <c r="W242" s="266"/>
      <c r="X242" s="110"/>
      <c r="Y242" s="110"/>
      <c r="Z242" s="222"/>
      <c r="AA242" s="300"/>
    </row>
    <row r="243" spans="1:27" x14ac:dyDescent="0.2">
      <c r="A243" s="5"/>
      <c r="B243" s="5"/>
      <c r="C243" s="5"/>
      <c r="D243" s="5"/>
      <c r="E243" s="5"/>
      <c r="F243" s="108"/>
      <c r="G243" s="108"/>
      <c r="H243" s="109"/>
      <c r="I243" s="108"/>
      <c r="J243" s="108"/>
      <c r="K243" s="108"/>
      <c r="L243" s="108"/>
      <c r="M243" s="108"/>
      <c r="N243" s="108"/>
      <c r="O243" s="110"/>
      <c r="P243" s="110"/>
      <c r="Q243" s="108"/>
      <c r="R243" s="297"/>
      <c r="S243" s="108"/>
      <c r="T243" s="108"/>
      <c r="U243" s="108"/>
      <c r="V243" s="266"/>
      <c r="W243" s="266"/>
      <c r="X243" s="110"/>
      <c r="Y243" s="110"/>
      <c r="Z243" s="222"/>
      <c r="AA243" s="300"/>
    </row>
    <row r="244" spans="1:27" x14ac:dyDescent="0.2">
      <c r="A244" s="5"/>
      <c r="B244" s="5"/>
      <c r="C244" s="5"/>
      <c r="D244" s="5"/>
      <c r="E244" s="5"/>
      <c r="F244" s="108"/>
      <c r="G244" s="108"/>
      <c r="H244" s="109"/>
      <c r="I244" s="108"/>
      <c r="J244" s="108"/>
      <c r="K244" s="108"/>
      <c r="L244" s="108"/>
      <c r="M244" s="108"/>
      <c r="N244" s="108"/>
      <c r="O244" s="110"/>
      <c r="P244" s="110"/>
      <c r="Q244" s="108"/>
      <c r="R244" s="297"/>
      <c r="S244" s="108"/>
      <c r="T244" s="108"/>
      <c r="U244" s="108"/>
      <c r="V244" s="266"/>
      <c r="W244" s="266"/>
      <c r="X244" s="110"/>
      <c r="Y244" s="110"/>
      <c r="Z244" s="222"/>
      <c r="AA244" s="300"/>
    </row>
    <row r="245" spans="1:27" x14ac:dyDescent="0.2">
      <c r="A245" s="5"/>
      <c r="B245" s="5"/>
      <c r="C245" s="5"/>
      <c r="D245" s="5"/>
      <c r="E245" s="5"/>
      <c r="F245" s="108"/>
      <c r="G245" s="108"/>
      <c r="H245" s="109"/>
      <c r="I245" s="108"/>
      <c r="J245" s="108"/>
      <c r="K245" s="108"/>
      <c r="L245" s="108"/>
      <c r="M245" s="108"/>
      <c r="N245" s="108"/>
      <c r="O245" s="110"/>
      <c r="P245" s="110"/>
      <c r="Q245" s="108"/>
      <c r="R245" s="297"/>
      <c r="S245" s="108"/>
      <c r="T245" s="108"/>
      <c r="U245" s="108"/>
      <c r="V245" s="266"/>
      <c r="W245" s="266"/>
      <c r="X245" s="110"/>
      <c r="Y245" s="110"/>
      <c r="Z245" s="222"/>
      <c r="AA245" s="300"/>
    </row>
    <row r="246" spans="1:27" x14ac:dyDescent="0.2">
      <c r="A246" s="5"/>
      <c r="B246" s="5"/>
      <c r="C246" s="5"/>
      <c r="D246" s="5"/>
      <c r="E246" s="5"/>
      <c r="F246" s="108"/>
      <c r="G246" s="108"/>
      <c r="H246" s="109"/>
      <c r="I246" s="108"/>
      <c r="J246" s="108"/>
      <c r="K246" s="108"/>
      <c r="L246" s="108"/>
      <c r="M246" s="108"/>
      <c r="N246" s="108"/>
      <c r="O246" s="110"/>
      <c r="P246" s="110"/>
      <c r="Q246" s="108"/>
      <c r="R246" s="297"/>
      <c r="S246" s="108"/>
      <c r="T246" s="108"/>
      <c r="U246" s="108"/>
      <c r="V246" s="266"/>
      <c r="W246" s="266"/>
      <c r="X246" s="110"/>
      <c r="Y246" s="110"/>
      <c r="Z246" s="222"/>
      <c r="AA246" s="300"/>
    </row>
    <row r="247" spans="1:27" x14ac:dyDescent="0.2">
      <c r="A247" s="5"/>
      <c r="B247" s="5"/>
      <c r="C247" s="5"/>
      <c r="D247" s="5"/>
      <c r="E247" s="5"/>
      <c r="F247" s="108"/>
      <c r="G247" s="108"/>
      <c r="H247" s="109"/>
      <c r="I247" s="108"/>
      <c r="J247" s="108"/>
      <c r="K247" s="108"/>
      <c r="L247" s="108"/>
      <c r="M247" s="108"/>
      <c r="N247" s="108"/>
      <c r="O247" s="110"/>
      <c r="P247" s="110"/>
      <c r="Q247" s="108"/>
      <c r="R247" s="297"/>
      <c r="S247" s="108"/>
      <c r="T247" s="108"/>
      <c r="U247" s="108"/>
      <c r="V247" s="266"/>
      <c r="W247" s="266"/>
      <c r="X247" s="110"/>
      <c r="Y247" s="110"/>
      <c r="Z247" s="222"/>
      <c r="AA247" s="300"/>
    </row>
    <row r="248" spans="1:27" x14ac:dyDescent="0.2">
      <c r="A248" s="5"/>
      <c r="B248" s="5"/>
      <c r="C248" s="5"/>
      <c r="D248" s="5"/>
      <c r="E248" s="5"/>
      <c r="F248" s="108"/>
      <c r="G248" s="108"/>
      <c r="H248" s="109"/>
      <c r="I248" s="108"/>
      <c r="J248" s="108"/>
      <c r="K248" s="108"/>
      <c r="L248" s="108"/>
      <c r="M248" s="108"/>
      <c r="N248" s="108"/>
      <c r="O248" s="110"/>
      <c r="P248" s="110"/>
      <c r="Q248" s="108"/>
      <c r="R248" s="297"/>
      <c r="S248" s="108"/>
      <c r="T248" s="108"/>
      <c r="U248" s="108"/>
      <c r="V248" s="266"/>
      <c r="W248" s="266"/>
      <c r="X248" s="110"/>
      <c r="Y248" s="110"/>
      <c r="Z248" s="222"/>
      <c r="AA248" s="300"/>
    </row>
    <row r="249" spans="1:27" x14ac:dyDescent="0.2">
      <c r="A249" s="5"/>
      <c r="B249" s="5"/>
      <c r="C249" s="5"/>
      <c r="D249" s="5"/>
      <c r="E249" s="5"/>
      <c r="F249" s="108"/>
      <c r="G249" s="108"/>
      <c r="H249" s="109"/>
      <c r="I249" s="108"/>
      <c r="J249" s="108"/>
      <c r="K249" s="108"/>
      <c r="L249" s="108"/>
      <c r="M249" s="108"/>
      <c r="N249" s="108"/>
      <c r="O249" s="110"/>
      <c r="P249" s="110"/>
      <c r="Q249" s="108"/>
      <c r="R249" s="297"/>
      <c r="S249" s="108"/>
      <c r="T249" s="108"/>
      <c r="U249" s="108"/>
      <c r="V249" s="266"/>
      <c r="W249" s="266"/>
      <c r="X249" s="110"/>
      <c r="Y249" s="110"/>
      <c r="Z249" s="222"/>
      <c r="AA249" s="300"/>
    </row>
    <row r="250" spans="1:27" x14ac:dyDescent="0.2">
      <c r="A250" s="5"/>
      <c r="B250" s="5"/>
      <c r="C250" s="5"/>
      <c r="D250" s="5"/>
      <c r="E250" s="5"/>
      <c r="F250" s="108"/>
      <c r="G250" s="108"/>
      <c r="H250" s="109"/>
      <c r="I250" s="108"/>
      <c r="J250" s="108"/>
      <c r="K250" s="108"/>
      <c r="L250" s="108"/>
      <c r="M250" s="108"/>
      <c r="N250" s="108"/>
      <c r="O250" s="110"/>
      <c r="P250" s="110"/>
      <c r="Q250" s="108"/>
      <c r="R250" s="297"/>
      <c r="S250" s="108"/>
      <c r="T250" s="108"/>
      <c r="U250" s="108"/>
      <c r="V250" s="266"/>
      <c r="W250" s="266"/>
      <c r="X250" s="110"/>
      <c r="Y250" s="110"/>
      <c r="Z250" s="222"/>
      <c r="AA250" s="300"/>
    </row>
    <row r="251" spans="1:27" x14ac:dyDescent="0.2">
      <c r="A251" s="5"/>
      <c r="B251" s="5"/>
      <c r="C251" s="5"/>
      <c r="D251" s="5"/>
      <c r="E251" s="5"/>
      <c r="F251" s="108"/>
      <c r="G251" s="108"/>
      <c r="H251" s="109"/>
      <c r="I251" s="108"/>
      <c r="J251" s="108"/>
      <c r="K251" s="108"/>
      <c r="L251" s="108"/>
      <c r="M251" s="108"/>
      <c r="N251" s="108"/>
      <c r="O251" s="110"/>
      <c r="P251" s="110"/>
      <c r="Q251" s="108"/>
      <c r="R251" s="297"/>
      <c r="S251" s="108"/>
      <c r="T251" s="108"/>
      <c r="U251" s="108"/>
      <c r="V251" s="266"/>
      <c r="W251" s="266"/>
      <c r="X251" s="110"/>
      <c r="Y251" s="110"/>
      <c r="Z251" s="222"/>
      <c r="AA251" s="300"/>
    </row>
    <row r="252" spans="1:27" x14ac:dyDescent="0.2">
      <c r="A252" s="5"/>
      <c r="B252" s="5"/>
      <c r="C252" s="5"/>
      <c r="D252" s="5"/>
      <c r="E252" s="5"/>
      <c r="F252" s="108"/>
      <c r="G252" s="108"/>
      <c r="H252" s="109"/>
      <c r="I252" s="108"/>
      <c r="J252" s="108"/>
      <c r="K252" s="108"/>
      <c r="L252" s="108"/>
      <c r="M252" s="108"/>
      <c r="N252" s="108"/>
      <c r="O252" s="110"/>
      <c r="P252" s="110"/>
      <c r="Q252" s="108"/>
      <c r="R252" s="297"/>
      <c r="S252" s="108"/>
      <c r="T252" s="108"/>
      <c r="U252" s="108"/>
      <c r="V252" s="266"/>
      <c r="W252" s="266"/>
      <c r="X252" s="110"/>
      <c r="Y252" s="110"/>
      <c r="Z252" s="222"/>
      <c r="AA252" s="300"/>
    </row>
    <row r="253" spans="1:27" x14ac:dyDescent="0.2">
      <c r="A253" s="5"/>
      <c r="B253" s="5"/>
      <c r="C253" s="5"/>
      <c r="D253" s="5"/>
      <c r="E253" s="5"/>
      <c r="F253" s="108"/>
      <c r="G253" s="108"/>
      <c r="H253" s="109"/>
      <c r="I253" s="108"/>
      <c r="J253" s="108"/>
      <c r="K253" s="108"/>
      <c r="L253" s="108"/>
      <c r="M253" s="108"/>
      <c r="N253" s="108"/>
      <c r="O253" s="110"/>
      <c r="P253" s="110"/>
      <c r="Q253" s="108"/>
      <c r="R253" s="297"/>
      <c r="S253" s="108"/>
      <c r="T253" s="108"/>
      <c r="U253" s="108"/>
      <c r="V253" s="266"/>
      <c r="W253" s="266"/>
      <c r="X253" s="110"/>
      <c r="Y253" s="110"/>
      <c r="Z253" s="222"/>
      <c r="AA253" s="300"/>
    </row>
    <row r="254" spans="1:27" x14ac:dyDescent="0.2">
      <c r="A254" s="5"/>
      <c r="B254" s="5"/>
      <c r="C254" s="5"/>
      <c r="D254" s="5"/>
      <c r="E254" s="5"/>
      <c r="F254" s="108"/>
      <c r="G254" s="108"/>
      <c r="H254" s="109"/>
      <c r="I254" s="108"/>
      <c r="J254" s="108"/>
      <c r="K254" s="108"/>
      <c r="L254" s="108"/>
      <c r="M254" s="108"/>
      <c r="N254" s="108"/>
      <c r="O254" s="110"/>
      <c r="P254" s="110"/>
      <c r="Q254" s="108"/>
      <c r="R254" s="297"/>
      <c r="S254" s="108"/>
      <c r="T254" s="108"/>
      <c r="U254" s="108"/>
      <c r="V254" s="266"/>
      <c r="W254" s="266"/>
      <c r="X254" s="110"/>
      <c r="Y254" s="110"/>
      <c r="Z254" s="222"/>
      <c r="AA254" s="300"/>
    </row>
    <row r="255" spans="1:27" x14ac:dyDescent="0.2">
      <c r="A255" s="5"/>
      <c r="B255" s="5"/>
      <c r="C255" s="5"/>
      <c r="D255" s="5"/>
      <c r="E255" s="5"/>
      <c r="F255" s="108"/>
      <c r="G255" s="108"/>
      <c r="H255" s="109"/>
      <c r="I255" s="108"/>
      <c r="J255" s="108"/>
      <c r="K255" s="108"/>
      <c r="L255" s="108"/>
      <c r="M255" s="108"/>
      <c r="N255" s="108"/>
      <c r="O255" s="110"/>
      <c r="P255" s="110"/>
      <c r="Q255" s="108"/>
      <c r="R255" s="297"/>
      <c r="S255" s="108"/>
      <c r="T255" s="108"/>
      <c r="U255" s="108"/>
      <c r="V255" s="266"/>
      <c r="W255" s="266"/>
      <c r="X255" s="110"/>
      <c r="Y255" s="110"/>
      <c r="Z255" s="222"/>
      <c r="AA255" s="300"/>
    </row>
    <row r="256" spans="1:27" x14ac:dyDescent="0.2">
      <c r="A256" s="5"/>
      <c r="B256" s="5"/>
      <c r="C256" s="5"/>
      <c r="D256" s="5"/>
      <c r="E256" s="5"/>
      <c r="F256" s="108"/>
      <c r="G256" s="108"/>
      <c r="H256" s="109"/>
      <c r="I256" s="108"/>
      <c r="J256" s="108"/>
      <c r="K256" s="108"/>
      <c r="L256" s="108"/>
      <c r="M256" s="108"/>
      <c r="N256" s="108"/>
      <c r="O256" s="110"/>
      <c r="P256" s="110"/>
      <c r="Q256" s="108"/>
      <c r="R256" s="297"/>
      <c r="S256" s="108"/>
      <c r="T256" s="108"/>
      <c r="U256" s="108"/>
      <c r="V256" s="266"/>
      <c r="W256" s="266"/>
      <c r="X256" s="110"/>
      <c r="Y256" s="110"/>
      <c r="Z256" s="222"/>
      <c r="AA256" s="300"/>
    </row>
    <row r="257" spans="1:27" x14ac:dyDescent="0.2">
      <c r="A257" s="5"/>
      <c r="B257" s="5"/>
      <c r="C257" s="5"/>
      <c r="D257" s="5"/>
      <c r="E257" s="5"/>
      <c r="F257" s="108"/>
      <c r="G257" s="108"/>
      <c r="H257" s="109"/>
      <c r="I257" s="108"/>
      <c r="J257" s="108"/>
      <c r="K257" s="108"/>
      <c r="L257" s="108"/>
      <c r="M257" s="108"/>
      <c r="N257" s="108"/>
      <c r="O257" s="110"/>
      <c r="P257" s="110"/>
      <c r="Q257" s="108"/>
      <c r="R257" s="297"/>
      <c r="S257" s="108"/>
      <c r="T257" s="108"/>
      <c r="U257" s="108"/>
      <c r="V257" s="266"/>
      <c r="W257" s="266"/>
      <c r="X257" s="110"/>
      <c r="Y257" s="110"/>
      <c r="Z257" s="222"/>
      <c r="AA257" s="300"/>
    </row>
    <row r="258" spans="1:27" x14ac:dyDescent="0.2">
      <c r="A258" s="5"/>
      <c r="B258" s="5"/>
      <c r="C258" s="5"/>
      <c r="D258" s="5"/>
      <c r="E258" s="5"/>
      <c r="F258" s="108"/>
      <c r="G258" s="108"/>
      <c r="H258" s="109"/>
      <c r="I258" s="108"/>
      <c r="J258" s="108"/>
      <c r="K258" s="108"/>
      <c r="L258" s="108"/>
      <c r="M258" s="108"/>
      <c r="N258" s="108"/>
      <c r="O258" s="110"/>
      <c r="P258" s="110"/>
      <c r="Q258" s="108"/>
      <c r="R258" s="297"/>
      <c r="S258" s="108"/>
      <c r="T258" s="108"/>
      <c r="U258" s="108"/>
      <c r="V258" s="266"/>
      <c r="W258" s="266"/>
      <c r="X258" s="110"/>
      <c r="Y258" s="110"/>
      <c r="Z258" s="222"/>
      <c r="AA258" s="300"/>
    </row>
    <row r="259" spans="1:27" x14ac:dyDescent="0.2">
      <c r="A259" s="5"/>
      <c r="B259" s="5"/>
      <c r="C259" s="5"/>
      <c r="D259" s="5"/>
      <c r="E259" s="5"/>
      <c r="F259" s="108"/>
      <c r="G259" s="108"/>
      <c r="H259" s="109"/>
      <c r="I259" s="108"/>
      <c r="J259" s="108"/>
      <c r="K259" s="108"/>
      <c r="L259" s="108"/>
      <c r="M259" s="108"/>
      <c r="N259" s="108"/>
      <c r="O259" s="110"/>
      <c r="P259" s="110"/>
      <c r="Q259" s="108"/>
      <c r="R259" s="297"/>
      <c r="S259" s="108"/>
      <c r="T259" s="108"/>
      <c r="U259" s="108"/>
      <c r="V259" s="266"/>
      <c r="W259" s="266"/>
      <c r="X259" s="110"/>
      <c r="Y259" s="110"/>
      <c r="Z259" s="222"/>
      <c r="AA259" s="300"/>
    </row>
    <row r="260" spans="1:27" x14ac:dyDescent="0.2">
      <c r="A260" s="5"/>
      <c r="B260" s="5"/>
      <c r="C260" s="5"/>
      <c r="D260" s="5"/>
      <c r="E260" s="5"/>
      <c r="F260" s="108"/>
      <c r="G260" s="108"/>
      <c r="H260" s="109"/>
      <c r="I260" s="108"/>
      <c r="J260" s="108"/>
      <c r="K260" s="108"/>
      <c r="L260" s="108"/>
      <c r="M260" s="108"/>
      <c r="N260" s="108"/>
      <c r="O260" s="110"/>
      <c r="P260" s="110"/>
      <c r="Q260" s="108"/>
      <c r="R260" s="297"/>
      <c r="S260" s="108"/>
      <c r="T260" s="108"/>
      <c r="U260" s="108"/>
      <c r="V260" s="266"/>
      <c r="W260" s="266"/>
      <c r="X260" s="110"/>
      <c r="Y260" s="110"/>
      <c r="Z260" s="222"/>
      <c r="AA260" s="300"/>
    </row>
    <row r="261" spans="1:27" x14ac:dyDescent="0.2">
      <c r="A261" s="5"/>
      <c r="B261" s="5"/>
      <c r="C261" s="5"/>
      <c r="D261" s="5"/>
      <c r="E261" s="5"/>
      <c r="F261" s="108"/>
      <c r="G261" s="108"/>
      <c r="H261" s="109"/>
      <c r="I261" s="108"/>
      <c r="J261" s="108"/>
      <c r="K261" s="108"/>
      <c r="L261" s="108"/>
      <c r="M261" s="108"/>
      <c r="N261" s="108"/>
      <c r="O261" s="110"/>
      <c r="P261" s="110"/>
      <c r="Q261" s="108"/>
      <c r="R261" s="297"/>
      <c r="S261" s="108"/>
      <c r="T261" s="108"/>
      <c r="U261" s="108"/>
      <c r="V261" s="266"/>
      <c r="W261" s="266"/>
      <c r="X261" s="110"/>
      <c r="Y261" s="110"/>
      <c r="Z261" s="222"/>
      <c r="AA261" s="300"/>
    </row>
    <row r="262" spans="1:27" x14ac:dyDescent="0.2">
      <c r="A262" s="5"/>
      <c r="B262" s="5"/>
      <c r="C262" s="5"/>
      <c r="D262" s="5"/>
      <c r="E262" s="5"/>
      <c r="F262" s="108"/>
      <c r="G262" s="108"/>
      <c r="H262" s="109"/>
      <c r="I262" s="108"/>
      <c r="J262" s="108"/>
      <c r="K262" s="108"/>
      <c r="L262" s="108"/>
      <c r="M262" s="108"/>
      <c r="N262" s="108"/>
      <c r="O262" s="110"/>
      <c r="P262" s="110"/>
      <c r="Q262" s="108"/>
      <c r="R262" s="297"/>
      <c r="S262" s="108"/>
      <c r="T262" s="108"/>
      <c r="U262" s="108"/>
      <c r="V262" s="266"/>
      <c r="W262" s="266"/>
      <c r="X262" s="110"/>
      <c r="Y262" s="110"/>
      <c r="Z262" s="222"/>
      <c r="AA262" s="300"/>
    </row>
    <row r="263" spans="1:27" x14ac:dyDescent="0.2">
      <c r="A263" s="5"/>
      <c r="B263" s="5"/>
      <c r="C263" s="5"/>
      <c r="D263" s="5"/>
      <c r="E263" s="5"/>
      <c r="F263" s="108"/>
      <c r="G263" s="108"/>
      <c r="H263" s="109"/>
      <c r="I263" s="108"/>
      <c r="J263" s="108"/>
      <c r="K263" s="108"/>
      <c r="L263" s="108"/>
      <c r="M263" s="108"/>
      <c r="N263" s="108"/>
      <c r="O263" s="110"/>
      <c r="P263" s="110"/>
      <c r="Q263" s="108"/>
      <c r="R263" s="297"/>
      <c r="S263" s="108"/>
      <c r="T263" s="108"/>
      <c r="U263" s="108"/>
      <c r="V263" s="266"/>
      <c r="W263" s="266"/>
      <c r="X263" s="110"/>
      <c r="Y263" s="110"/>
      <c r="Z263" s="222"/>
      <c r="AA263" s="300"/>
    </row>
    <row r="264" spans="1:27" x14ac:dyDescent="0.2">
      <c r="A264" s="5"/>
      <c r="B264" s="5"/>
      <c r="C264" s="5"/>
      <c r="D264" s="5"/>
      <c r="E264" s="5"/>
      <c r="F264" s="108"/>
      <c r="G264" s="108"/>
      <c r="H264" s="109"/>
      <c r="I264" s="108"/>
      <c r="J264" s="108"/>
      <c r="K264" s="108"/>
      <c r="L264" s="108"/>
      <c r="M264" s="108"/>
      <c r="N264" s="108"/>
      <c r="O264" s="110"/>
      <c r="P264" s="110"/>
      <c r="Q264" s="108"/>
      <c r="R264" s="297"/>
      <c r="S264" s="108"/>
      <c r="T264" s="108"/>
      <c r="U264" s="108"/>
      <c r="V264" s="266"/>
      <c r="W264" s="266"/>
      <c r="X264" s="110"/>
      <c r="Y264" s="110"/>
      <c r="Z264" s="222"/>
      <c r="AA264" s="300"/>
    </row>
    <row r="265" spans="1:27" x14ac:dyDescent="0.2">
      <c r="A265" s="5"/>
      <c r="B265" s="5"/>
      <c r="C265" s="5"/>
      <c r="D265" s="5"/>
      <c r="E265" s="5"/>
      <c r="F265" s="108"/>
      <c r="G265" s="108"/>
      <c r="H265" s="109"/>
      <c r="I265" s="108"/>
      <c r="J265" s="108"/>
      <c r="K265" s="108"/>
      <c r="L265" s="108"/>
      <c r="M265" s="108"/>
      <c r="N265" s="108"/>
      <c r="O265" s="110"/>
      <c r="P265" s="110"/>
      <c r="Q265" s="108"/>
      <c r="R265" s="297"/>
      <c r="S265" s="108"/>
      <c r="T265" s="108"/>
      <c r="U265" s="108"/>
      <c r="V265" s="266"/>
      <c r="W265" s="266"/>
      <c r="X265" s="110"/>
      <c r="Y265" s="110"/>
      <c r="Z265" s="222"/>
      <c r="AA265" s="300"/>
    </row>
    <row r="266" spans="1:27" x14ac:dyDescent="0.2">
      <c r="A266" s="5"/>
      <c r="B266" s="5"/>
      <c r="C266" s="5"/>
      <c r="D266" s="5"/>
      <c r="E266" s="5"/>
      <c r="F266" s="108"/>
      <c r="G266" s="108"/>
      <c r="H266" s="109"/>
      <c r="I266" s="108"/>
      <c r="J266" s="108"/>
      <c r="K266" s="108"/>
      <c r="L266" s="108"/>
      <c r="M266" s="108"/>
      <c r="N266" s="108"/>
      <c r="O266" s="110"/>
      <c r="P266" s="110"/>
      <c r="Q266" s="108"/>
      <c r="R266" s="297"/>
      <c r="S266" s="108"/>
      <c r="T266" s="108"/>
      <c r="U266" s="108"/>
      <c r="V266" s="266"/>
      <c r="W266" s="266"/>
      <c r="X266" s="110"/>
      <c r="Y266" s="110"/>
      <c r="Z266" s="222"/>
      <c r="AA266" s="300"/>
    </row>
    <row r="267" spans="1:27" x14ac:dyDescent="0.2">
      <c r="A267" s="5"/>
      <c r="B267" s="5"/>
      <c r="C267" s="5"/>
      <c r="D267" s="5"/>
      <c r="E267" s="5"/>
      <c r="F267" s="108"/>
      <c r="G267" s="108"/>
      <c r="H267" s="109"/>
      <c r="I267" s="108"/>
      <c r="J267" s="108"/>
      <c r="K267" s="108"/>
      <c r="L267" s="108"/>
      <c r="M267" s="108"/>
      <c r="N267" s="108"/>
      <c r="O267" s="110"/>
      <c r="P267" s="110"/>
      <c r="Q267" s="108"/>
      <c r="R267" s="297"/>
      <c r="S267" s="108"/>
      <c r="T267" s="108"/>
      <c r="U267" s="108"/>
      <c r="V267" s="266"/>
      <c r="W267" s="266"/>
      <c r="X267" s="110"/>
      <c r="Y267" s="110"/>
      <c r="Z267" s="222"/>
      <c r="AA267" s="300"/>
    </row>
    <row r="268" spans="1:27" x14ac:dyDescent="0.2">
      <c r="A268" s="5"/>
      <c r="B268" s="5"/>
      <c r="C268" s="5"/>
      <c r="D268" s="5"/>
      <c r="E268" s="5"/>
      <c r="F268" s="108"/>
      <c r="G268" s="108"/>
      <c r="H268" s="109"/>
      <c r="I268" s="108"/>
      <c r="J268" s="108"/>
      <c r="K268" s="108"/>
      <c r="L268" s="108"/>
      <c r="M268" s="108"/>
      <c r="N268" s="108"/>
      <c r="O268" s="110"/>
      <c r="P268" s="110"/>
      <c r="Q268" s="108"/>
      <c r="R268" s="297"/>
      <c r="S268" s="108"/>
      <c r="T268" s="108"/>
      <c r="U268" s="108"/>
      <c r="V268" s="266"/>
      <c r="W268" s="266"/>
      <c r="X268" s="110"/>
      <c r="Y268" s="110"/>
      <c r="Z268" s="222"/>
      <c r="AA268" s="300"/>
    </row>
    <row r="269" spans="1:27" x14ac:dyDescent="0.2">
      <c r="A269" s="5"/>
      <c r="B269" s="5"/>
      <c r="C269" s="5"/>
      <c r="D269" s="5"/>
      <c r="E269" s="5"/>
      <c r="F269" s="108"/>
      <c r="G269" s="108"/>
      <c r="H269" s="109"/>
      <c r="I269" s="108"/>
      <c r="J269" s="108"/>
      <c r="K269" s="108"/>
      <c r="L269" s="108"/>
      <c r="M269" s="108"/>
      <c r="N269" s="108"/>
      <c r="O269" s="110"/>
      <c r="P269" s="110"/>
      <c r="Q269" s="108"/>
      <c r="R269" s="297"/>
      <c r="S269" s="108"/>
      <c r="T269" s="108"/>
      <c r="U269" s="108"/>
      <c r="V269" s="266"/>
      <c r="W269" s="266"/>
      <c r="X269" s="110"/>
      <c r="Y269" s="110"/>
      <c r="Z269" s="222"/>
      <c r="AA269" s="300"/>
    </row>
    <row r="270" spans="1:27" x14ac:dyDescent="0.2">
      <c r="A270" s="5"/>
      <c r="B270" s="5"/>
      <c r="C270" s="5"/>
      <c r="D270" s="5"/>
      <c r="E270" s="5"/>
      <c r="F270" s="108"/>
      <c r="G270" s="108"/>
      <c r="H270" s="109"/>
      <c r="I270" s="108"/>
      <c r="J270" s="108"/>
      <c r="K270" s="108"/>
      <c r="L270" s="108"/>
      <c r="M270" s="108"/>
      <c r="N270" s="108"/>
      <c r="O270" s="110"/>
      <c r="P270" s="110"/>
      <c r="Q270" s="108"/>
      <c r="R270" s="297"/>
      <c r="S270" s="108"/>
      <c r="T270" s="108"/>
      <c r="U270" s="108"/>
      <c r="V270" s="266"/>
      <c r="W270" s="266"/>
      <c r="X270" s="110"/>
      <c r="Y270" s="110"/>
      <c r="Z270" s="222"/>
      <c r="AA270" s="300"/>
    </row>
    <row r="271" spans="1:27" x14ac:dyDescent="0.2">
      <c r="A271" s="5"/>
      <c r="B271" s="5"/>
      <c r="C271" s="5"/>
      <c r="D271" s="5"/>
      <c r="E271" s="5"/>
      <c r="F271" s="108"/>
      <c r="G271" s="108"/>
      <c r="H271" s="109"/>
      <c r="I271" s="108"/>
      <c r="J271" s="108"/>
      <c r="K271" s="108"/>
      <c r="L271" s="108"/>
      <c r="M271" s="108"/>
      <c r="N271" s="108"/>
      <c r="O271" s="110"/>
      <c r="P271" s="110"/>
      <c r="Q271" s="108"/>
      <c r="R271" s="297"/>
      <c r="S271" s="108"/>
      <c r="T271" s="108"/>
      <c r="U271" s="108"/>
      <c r="V271" s="266"/>
      <c r="W271" s="266"/>
      <c r="X271" s="110"/>
      <c r="Y271" s="110"/>
      <c r="Z271" s="222"/>
      <c r="AA271" s="300"/>
    </row>
    <row r="272" spans="1:27" x14ac:dyDescent="0.2">
      <c r="A272" s="5"/>
      <c r="B272" s="5"/>
      <c r="C272" s="5"/>
      <c r="D272" s="5"/>
      <c r="E272" s="5"/>
      <c r="F272" s="108"/>
      <c r="G272" s="108"/>
      <c r="H272" s="109"/>
      <c r="I272" s="108"/>
      <c r="J272" s="108"/>
      <c r="K272" s="108"/>
      <c r="L272" s="108"/>
      <c r="M272" s="108"/>
      <c r="N272" s="108"/>
      <c r="O272" s="110"/>
      <c r="P272" s="110"/>
      <c r="Q272" s="108"/>
      <c r="R272" s="297"/>
      <c r="S272" s="108"/>
      <c r="T272" s="108"/>
      <c r="U272" s="108"/>
      <c r="V272" s="266"/>
      <c r="W272" s="266"/>
      <c r="X272" s="110"/>
      <c r="Y272" s="110"/>
      <c r="Z272" s="222"/>
      <c r="AA272" s="300"/>
    </row>
    <row r="273" spans="1:27" x14ac:dyDescent="0.2">
      <c r="A273" s="5"/>
      <c r="B273" s="5"/>
      <c r="C273" s="5"/>
      <c r="D273" s="5"/>
      <c r="E273" s="5"/>
      <c r="F273" s="108"/>
      <c r="G273" s="108"/>
      <c r="H273" s="109"/>
      <c r="I273" s="108"/>
      <c r="J273" s="108"/>
      <c r="K273" s="108"/>
      <c r="L273" s="108"/>
      <c r="M273" s="108"/>
      <c r="N273" s="108"/>
      <c r="O273" s="110"/>
      <c r="P273" s="110"/>
      <c r="Q273" s="108"/>
      <c r="R273" s="297"/>
      <c r="S273" s="108"/>
      <c r="T273" s="108"/>
      <c r="U273" s="108"/>
      <c r="V273" s="266"/>
      <c r="W273" s="266"/>
      <c r="X273" s="110"/>
      <c r="Y273" s="110"/>
      <c r="Z273" s="222"/>
      <c r="AA273" s="300"/>
    </row>
    <row r="274" spans="1:27" x14ac:dyDescent="0.2">
      <c r="A274" s="5"/>
      <c r="B274" s="5"/>
      <c r="C274" s="5"/>
      <c r="D274" s="5"/>
      <c r="E274" s="5"/>
      <c r="F274" s="108"/>
      <c r="G274" s="108"/>
      <c r="H274" s="109"/>
      <c r="I274" s="108"/>
      <c r="J274" s="108"/>
      <c r="K274" s="108"/>
      <c r="L274" s="108"/>
      <c r="M274" s="108"/>
      <c r="N274" s="108"/>
      <c r="O274" s="110"/>
      <c r="P274" s="110"/>
      <c r="Q274" s="108"/>
      <c r="R274" s="297"/>
      <c r="S274" s="108"/>
      <c r="T274" s="108"/>
      <c r="U274" s="108"/>
      <c r="V274" s="266"/>
      <c r="W274" s="266"/>
      <c r="X274" s="110"/>
      <c r="Y274" s="110"/>
      <c r="Z274" s="222"/>
      <c r="AA274" s="300"/>
    </row>
    <row r="275" spans="1:27" x14ac:dyDescent="0.2">
      <c r="A275" s="5"/>
      <c r="B275" s="5"/>
      <c r="C275" s="5"/>
      <c r="D275" s="5"/>
      <c r="E275" s="5"/>
      <c r="F275" s="108"/>
      <c r="G275" s="108"/>
      <c r="H275" s="109"/>
      <c r="I275" s="108"/>
      <c r="J275" s="108"/>
      <c r="K275" s="108"/>
      <c r="L275" s="108"/>
      <c r="M275" s="108"/>
      <c r="N275" s="108"/>
      <c r="O275" s="110"/>
      <c r="P275" s="110"/>
      <c r="Q275" s="108"/>
      <c r="R275" s="297"/>
      <c r="S275" s="108"/>
      <c r="T275" s="108"/>
      <c r="U275" s="108"/>
      <c r="V275" s="266"/>
      <c r="W275" s="266"/>
      <c r="X275" s="110"/>
      <c r="Y275" s="110"/>
      <c r="Z275" s="222"/>
      <c r="AA275" s="300"/>
    </row>
    <row r="276" spans="1:27" x14ac:dyDescent="0.2">
      <c r="A276" s="5"/>
      <c r="B276" s="5"/>
      <c r="C276" s="5"/>
      <c r="D276" s="5"/>
      <c r="E276" s="5"/>
      <c r="F276" s="108"/>
      <c r="G276" s="108"/>
      <c r="H276" s="109"/>
      <c r="I276" s="108"/>
      <c r="J276" s="108"/>
      <c r="K276" s="108"/>
      <c r="L276" s="108"/>
      <c r="M276" s="108"/>
      <c r="N276" s="108"/>
      <c r="O276" s="110"/>
      <c r="P276" s="110"/>
      <c r="Q276" s="108"/>
      <c r="R276" s="297"/>
      <c r="S276" s="108"/>
      <c r="T276" s="108"/>
      <c r="U276" s="108"/>
      <c r="V276" s="266"/>
      <c r="W276" s="266"/>
      <c r="X276" s="110"/>
      <c r="Y276" s="110"/>
      <c r="Z276" s="222"/>
      <c r="AA276" s="300"/>
    </row>
    <row r="277" spans="1:27" x14ac:dyDescent="0.2">
      <c r="A277" s="5"/>
      <c r="B277" s="5"/>
      <c r="C277" s="5"/>
      <c r="D277" s="5"/>
      <c r="E277" s="5"/>
      <c r="F277" s="108"/>
      <c r="G277" s="108"/>
      <c r="H277" s="109"/>
      <c r="I277" s="108"/>
      <c r="J277" s="108"/>
      <c r="K277" s="108"/>
      <c r="L277" s="108"/>
      <c r="M277" s="108"/>
      <c r="N277" s="108"/>
      <c r="O277" s="110"/>
      <c r="P277" s="110"/>
      <c r="Q277" s="108"/>
      <c r="R277" s="297"/>
      <c r="S277" s="108"/>
      <c r="T277" s="108"/>
      <c r="U277" s="108"/>
      <c r="V277" s="266"/>
      <c r="W277" s="266"/>
      <c r="X277" s="110"/>
      <c r="Y277" s="110"/>
      <c r="Z277" s="222"/>
      <c r="AA277" s="300"/>
    </row>
    <row r="278" spans="1:27" x14ac:dyDescent="0.2">
      <c r="A278" s="5"/>
      <c r="B278" s="5"/>
      <c r="C278" s="5"/>
      <c r="D278" s="5"/>
      <c r="E278" s="5"/>
      <c r="F278" s="108"/>
      <c r="G278" s="108"/>
      <c r="H278" s="109"/>
      <c r="I278" s="108"/>
      <c r="J278" s="108"/>
      <c r="K278" s="108"/>
      <c r="L278" s="108"/>
      <c r="M278" s="108"/>
      <c r="N278" s="108"/>
      <c r="O278" s="110"/>
      <c r="P278" s="110"/>
      <c r="Q278" s="108"/>
      <c r="R278" s="297"/>
      <c r="S278" s="108"/>
      <c r="T278" s="108"/>
      <c r="U278" s="108"/>
      <c r="V278" s="266"/>
      <c r="W278" s="266"/>
      <c r="X278" s="110"/>
      <c r="Y278" s="110"/>
      <c r="Z278" s="222"/>
      <c r="AA278" s="300"/>
    </row>
    <row r="279" spans="1:27" x14ac:dyDescent="0.2">
      <c r="A279" s="5"/>
      <c r="B279" s="5"/>
      <c r="C279" s="5"/>
      <c r="D279" s="5"/>
      <c r="E279" s="5"/>
      <c r="F279" s="108"/>
      <c r="G279" s="108"/>
      <c r="H279" s="109"/>
      <c r="I279" s="108"/>
      <c r="J279" s="108"/>
      <c r="K279" s="108"/>
      <c r="L279" s="108"/>
      <c r="M279" s="108"/>
      <c r="N279" s="108"/>
      <c r="O279" s="110"/>
      <c r="P279" s="110"/>
      <c r="Q279" s="108"/>
      <c r="R279" s="297"/>
      <c r="S279" s="108"/>
      <c r="T279" s="108"/>
      <c r="U279" s="108"/>
      <c r="V279" s="266"/>
      <c r="W279" s="266"/>
      <c r="X279" s="110"/>
      <c r="Y279" s="110"/>
      <c r="Z279" s="222"/>
      <c r="AA279" s="300"/>
    </row>
    <row r="280" spans="1:27" x14ac:dyDescent="0.2">
      <c r="A280" s="5"/>
      <c r="B280" s="5"/>
      <c r="C280" s="5"/>
      <c r="D280" s="5"/>
      <c r="E280" s="5"/>
      <c r="F280" s="108"/>
      <c r="G280" s="108"/>
      <c r="H280" s="109"/>
      <c r="I280" s="108"/>
      <c r="J280" s="108"/>
      <c r="K280" s="108"/>
      <c r="L280" s="108"/>
      <c r="M280" s="108"/>
      <c r="N280" s="108"/>
      <c r="O280" s="110"/>
      <c r="P280" s="110"/>
      <c r="Q280" s="108"/>
      <c r="R280" s="297"/>
      <c r="S280" s="108"/>
      <c r="T280" s="108"/>
      <c r="U280" s="108"/>
      <c r="V280" s="266"/>
      <c r="W280" s="266"/>
      <c r="X280" s="110"/>
      <c r="Y280" s="110"/>
      <c r="Z280" s="222"/>
      <c r="AA280" s="300"/>
    </row>
    <row r="281" spans="1:27" x14ac:dyDescent="0.2">
      <c r="A281" s="5"/>
      <c r="B281" s="5"/>
      <c r="C281" s="5"/>
      <c r="D281" s="5"/>
      <c r="E281" s="5"/>
      <c r="F281" s="108"/>
      <c r="G281" s="108"/>
      <c r="H281" s="109"/>
      <c r="I281" s="108"/>
      <c r="J281" s="108"/>
      <c r="K281" s="108"/>
      <c r="L281" s="108"/>
      <c r="M281" s="108"/>
      <c r="N281" s="108"/>
      <c r="O281" s="110"/>
      <c r="P281" s="110"/>
      <c r="Q281" s="108"/>
      <c r="R281" s="297"/>
      <c r="S281" s="108"/>
      <c r="T281" s="108"/>
      <c r="U281" s="108"/>
      <c r="V281" s="266"/>
      <c r="W281" s="266"/>
      <c r="X281" s="110"/>
      <c r="Y281" s="110"/>
      <c r="Z281" s="222"/>
      <c r="AA281" s="300"/>
    </row>
    <row r="282" spans="1:27" x14ac:dyDescent="0.2">
      <c r="A282" s="5"/>
      <c r="B282" s="5"/>
      <c r="C282" s="5"/>
      <c r="D282" s="5"/>
      <c r="E282" s="5"/>
      <c r="F282" s="108"/>
      <c r="G282" s="108"/>
      <c r="H282" s="109"/>
      <c r="I282" s="108"/>
      <c r="J282" s="108"/>
      <c r="K282" s="108"/>
      <c r="L282" s="108"/>
      <c r="M282" s="108"/>
      <c r="N282" s="108"/>
      <c r="O282" s="110"/>
      <c r="P282" s="110"/>
      <c r="Q282" s="108"/>
      <c r="R282" s="297"/>
      <c r="S282" s="108"/>
      <c r="T282" s="108"/>
      <c r="U282" s="108"/>
      <c r="V282" s="266"/>
      <c r="W282" s="266"/>
      <c r="X282" s="110"/>
      <c r="Y282" s="110"/>
      <c r="Z282" s="222"/>
      <c r="AA282" s="300"/>
    </row>
    <row r="283" spans="1:27" x14ac:dyDescent="0.2">
      <c r="A283" s="5"/>
      <c r="B283" s="5"/>
      <c r="C283" s="5"/>
      <c r="D283" s="5"/>
      <c r="E283" s="5"/>
      <c r="F283" s="108"/>
      <c r="G283" s="108"/>
      <c r="H283" s="109"/>
      <c r="I283" s="108"/>
      <c r="J283" s="108"/>
      <c r="K283" s="108"/>
      <c r="L283" s="108"/>
      <c r="M283" s="108"/>
      <c r="N283" s="108"/>
      <c r="O283" s="110"/>
      <c r="P283" s="110"/>
      <c r="Q283" s="108"/>
      <c r="R283" s="297"/>
      <c r="S283" s="108"/>
      <c r="T283" s="108"/>
      <c r="U283" s="108"/>
      <c r="V283" s="266"/>
      <c r="W283" s="266"/>
      <c r="X283" s="110"/>
      <c r="Y283" s="110"/>
      <c r="Z283" s="222"/>
      <c r="AA283" s="300"/>
    </row>
    <row r="284" spans="1:27" x14ac:dyDescent="0.2">
      <c r="A284" s="5"/>
      <c r="B284" s="5"/>
      <c r="C284" s="5"/>
      <c r="D284" s="5"/>
      <c r="E284" s="5"/>
      <c r="F284" s="108"/>
      <c r="G284" s="108"/>
      <c r="H284" s="109"/>
      <c r="I284" s="108"/>
      <c r="J284" s="108"/>
      <c r="K284" s="108"/>
      <c r="L284" s="108"/>
      <c r="M284" s="108"/>
      <c r="N284" s="108"/>
      <c r="O284" s="110"/>
      <c r="P284" s="110"/>
      <c r="Q284" s="108"/>
      <c r="R284" s="297"/>
      <c r="S284" s="108"/>
      <c r="T284" s="108"/>
      <c r="U284" s="108"/>
      <c r="V284" s="266"/>
      <c r="W284" s="266"/>
      <c r="X284" s="110"/>
      <c r="Y284" s="110"/>
      <c r="Z284" s="222"/>
      <c r="AA284" s="300"/>
    </row>
    <row r="285" spans="1:27" x14ac:dyDescent="0.2">
      <c r="A285" s="5"/>
      <c r="B285" s="5"/>
      <c r="C285" s="5"/>
      <c r="D285" s="5"/>
      <c r="E285" s="5"/>
      <c r="F285" s="108"/>
      <c r="G285" s="108"/>
      <c r="H285" s="109"/>
      <c r="I285" s="108"/>
      <c r="J285" s="108"/>
      <c r="K285" s="108"/>
      <c r="L285" s="108"/>
      <c r="M285" s="108"/>
      <c r="N285" s="108"/>
      <c r="O285" s="110"/>
      <c r="P285" s="110"/>
      <c r="Q285" s="108"/>
      <c r="R285" s="297"/>
      <c r="S285" s="108"/>
      <c r="T285" s="108"/>
      <c r="U285" s="108"/>
      <c r="V285" s="266"/>
      <c r="W285" s="266"/>
      <c r="X285" s="110"/>
      <c r="Y285" s="110"/>
      <c r="Z285" s="222"/>
      <c r="AA285" s="300"/>
    </row>
    <row r="286" spans="1:27" x14ac:dyDescent="0.2">
      <c r="A286" s="5"/>
      <c r="B286" s="5"/>
      <c r="C286" s="5"/>
      <c r="D286" s="5"/>
      <c r="E286" s="5"/>
      <c r="F286" s="108"/>
      <c r="G286" s="108"/>
      <c r="H286" s="109"/>
      <c r="I286" s="108"/>
      <c r="J286" s="108"/>
      <c r="K286" s="108"/>
      <c r="L286" s="108"/>
      <c r="M286" s="108"/>
      <c r="N286" s="108"/>
      <c r="O286" s="110"/>
      <c r="P286" s="110"/>
      <c r="Q286" s="108"/>
      <c r="R286" s="297"/>
      <c r="S286" s="108"/>
      <c r="T286" s="108"/>
      <c r="U286" s="108"/>
      <c r="V286" s="266"/>
      <c r="W286" s="266"/>
      <c r="X286" s="110"/>
      <c r="Y286" s="110"/>
      <c r="Z286" s="222"/>
      <c r="AA286" s="300"/>
    </row>
    <row r="287" spans="1:27" x14ac:dyDescent="0.2">
      <c r="A287" s="5"/>
      <c r="B287" s="5"/>
      <c r="C287" s="5"/>
      <c r="D287" s="5"/>
      <c r="E287" s="5"/>
      <c r="F287" s="108"/>
      <c r="G287" s="108"/>
      <c r="H287" s="109"/>
      <c r="I287" s="108"/>
      <c r="J287" s="108"/>
      <c r="K287" s="108"/>
      <c r="L287" s="108"/>
      <c r="M287" s="108"/>
      <c r="N287" s="108"/>
      <c r="O287" s="110"/>
      <c r="P287" s="110"/>
      <c r="Q287" s="108"/>
      <c r="R287" s="297"/>
      <c r="S287" s="108"/>
      <c r="T287" s="108"/>
      <c r="U287" s="108"/>
      <c r="V287" s="266"/>
      <c r="W287" s="266"/>
      <c r="X287" s="110"/>
      <c r="Y287" s="110"/>
      <c r="Z287" s="222"/>
      <c r="AA287" s="300"/>
    </row>
    <row r="288" spans="1:27" x14ac:dyDescent="0.2">
      <c r="A288" s="5"/>
      <c r="B288" s="5"/>
      <c r="C288" s="5"/>
      <c r="D288" s="5"/>
      <c r="E288" s="5"/>
      <c r="F288" s="108"/>
      <c r="G288" s="108"/>
      <c r="H288" s="109"/>
      <c r="I288" s="108"/>
      <c r="J288" s="108"/>
      <c r="K288" s="108"/>
      <c r="L288" s="108"/>
      <c r="M288" s="108"/>
      <c r="N288" s="108"/>
      <c r="O288" s="110"/>
      <c r="P288" s="110"/>
      <c r="Q288" s="108"/>
      <c r="R288" s="297"/>
      <c r="S288" s="108"/>
      <c r="T288" s="108"/>
      <c r="U288" s="108"/>
      <c r="V288" s="266"/>
      <c r="W288" s="266"/>
      <c r="X288" s="110"/>
      <c r="Y288" s="110"/>
      <c r="Z288" s="222"/>
      <c r="AA288" s="300"/>
    </row>
    <row r="289" spans="1:27" x14ac:dyDescent="0.2">
      <c r="A289" s="5"/>
      <c r="B289" s="5"/>
      <c r="C289" s="5"/>
      <c r="D289" s="5"/>
      <c r="E289" s="5"/>
      <c r="F289" s="108"/>
      <c r="G289" s="108"/>
      <c r="H289" s="109"/>
      <c r="I289" s="108"/>
      <c r="J289" s="108"/>
      <c r="K289" s="108"/>
      <c r="L289" s="108"/>
      <c r="M289" s="108"/>
      <c r="N289" s="108"/>
      <c r="O289" s="110"/>
      <c r="P289" s="110"/>
      <c r="Q289" s="108"/>
      <c r="R289" s="297"/>
      <c r="S289" s="108"/>
      <c r="T289" s="108"/>
      <c r="U289" s="108"/>
      <c r="V289" s="266"/>
      <c r="W289" s="266"/>
      <c r="X289" s="110"/>
      <c r="Y289" s="110"/>
      <c r="Z289" s="222"/>
      <c r="AA289" s="300"/>
    </row>
    <row r="290" spans="1:27" x14ac:dyDescent="0.2">
      <c r="A290" s="5"/>
      <c r="B290" s="5"/>
      <c r="C290" s="5"/>
      <c r="D290" s="5"/>
      <c r="E290" s="5"/>
      <c r="F290" s="108"/>
      <c r="G290" s="108"/>
      <c r="H290" s="109"/>
      <c r="I290" s="108"/>
      <c r="J290" s="108"/>
      <c r="K290" s="108"/>
      <c r="L290" s="108"/>
      <c r="M290" s="108"/>
      <c r="N290" s="108"/>
      <c r="O290" s="110"/>
      <c r="P290" s="110"/>
      <c r="Q290" s="108"/>
      <c r="R290" s="297"/>
      <c r="S290" s="108"/>
      <c r="T290" s="108"/>
      <c r="U290" s="108"/>
      <c r="V290" s="266"/>
      <c r="W290" s="266"/>
      <c r="X290" s="110"/>
      <c r="Y290" s="110"/>
      <c r="Z290" s="222"/>
      <c r="AA290" s="300"/>
    </row>
    <row r="291" spans="1:27" x14ac:dyDescent="0.2">
      <c r="A291" s="5"/>
      <c r="B291" s="5"/>
      <c r="C291" s="5"/>
      <c r="D291" s="5"/>
      <c r="E291" s="5"/>
      <c r="F291" s="108"/>
      <c r="G291" s="108"/>
      <c r="H291" s="109"/>
      <c r="I291" s="108"/>
      <c r="J291" s="108"/>
      <c r="K291" s="108"/>
      <c r="L291" s="108"/>
      <c r="M291" s="108"/>
      <c r="N291" s="108"/>
      <c r="O291" s="110"/>
      <c r="P291" s="110"/>
      <c r="Q291" s="108"/>
      <c r="R291" s="297"/>
      <c r="S291" s="108"/>
      <c r="T291" s="108"/>
      <c r="U291" s="108"/>
      <c r="V291" s="266"/>
      <c r="W291" s="266"/>
      <c r="X291" s="110"/>
      <c r="Y291" s="110"/>
      <c r="Z291" s="222"/>
      <c r="AA291" s="300"/>
    </row>
    <row r="292" spans="1:27" x14ac:dyDescent="0.2">
      <c r="A292" s="5"/>
      <c r="B292" s="5"/>
      <c r="C292" s="5"/>
      <c r="D292" s="5"/>
      <c r="E292" s="5"/>
      <c r="F292" s="108"/>
      <c r="G292" s="108"/>
      <c r="H292" s="109"/>
      <c r="I292" s="108"/>
      <c r="J292" s="108"/>
      <c r="K292" s="108"/>
      <c r="L292" s="108"/>
      <c r="M292" s="108"/>
      <c r="N292" s="108"/>
      <c r="O292" s="110"/>
      <c r="P292" s="110"/>
      <c r="Q292" s="108"/>
      <c r="R292" s="297"/>
      <c r="S292" s="108"/>
      <c r="T292" s="108"/>
      <c r="U292" s="108"/>
      <c r="V292" s="266"/>
      <c r="W292" s="266"/>
      <c r="X292" s="110"/>
      <c r="Y292" s="110"/>
      <c r="Z292" s="222"/>
      <c r="AA292" s="300"/>
    </row>
    <row r="293" spans="1:27" x14ac:dyDescent="0.2">
      <c r="A293" s="5"/>
      <c r="B293" s="5"/>
      <c r="C293" s="5"/>
      <c r="D293" s="5"/>
      <c r="E293" s="5"/>
      <c r="F293" s="108"/>
      <c r="G293" s="108"/>
      <c r="H293" s="109"/>
      <c r="I293" s="108"/>
      <c r="J293" s="108"/>
      <c r="K293" s="108"/>
      <c r="L293" s="108"/>
      <c r="M293" s="108"/>
      <c r="N293" s="108"/>
      <c r="O293" s="110"/>
      <c r="P293" s="110"/>
      <c r="Q293" s="108"/>
      <c r="R293" s="297"/>
      <c r="S293" s="108"/>
      <c r="T293" s="108"/>
      <c r="U293" s="108"/>
      <c r="V293" s="266"/>
      <c r="W293" s="266"/>
      <c r="X293" s="110"/>
      <c r="Y293" s="110"/>
      <c r="Z293" s="222"/>
      <c r="AA293" s="300"/>
    </row>
    <row r="294" spans="1:27" x14ac:dyDescent="0.2">
      <c r="A294" s="5"/>
      <c r="B294" s="5"/>
      <c r="C294" s="5"/>
      <c r="D294" s="5"/>
      <c r="E294" s="5"/>
      <c r="F294" s="108"/>
      <c r="G294" s="108"/>
      <c r="H294" s="109"/>
      <c r="I294" s="108"/>
      <c r="J294" s="108"/>
      <c r="K294" s="108"/>
      <c r="L294" s="108"/>
      <c r="M294" s="108"/>
      <c r="N294" s="108"/>
      <c r="O294" s="110"/>
      <c r="P294" s="110"/>
      <c r="Q294" s="108"/>
      <c r="R294" s="297"/>
      <c r="S294" s="108"/>
      <c r="T294" s="108"/>
      <c r="U294" s="108"/>
      <c r="V294" s="266"/>
      <c r="W294" s="266"/>
      <c r="X294" s="110"/>
      <c r="Y294" s="110"/>
      <c r="Z294" s="222"/>
      <c r="AA294" s="300"/>
    </row>
    <row r="295" spans="1:27" x14ac:dyDescent="0.2">
      <c r="A295" s="5"/>
      <c r="B295" s="5"/>
      <c r="C295" s="5"/>
      <c r="D295" s="5"/>
      <c r="E295" s="5"/>
      <c r="F295" s="108"/>
      <c r="G295" s="108"/>
      <c r="H295" s="109"/>
      <c r="I295" s="108"/>
      <c r="J295" s="108"/>
      <c r="K295" s="108"/>
      <c r="L295" s="108"/>
      <c r="M295" s="108"/>
      <c r="N295" s="108"/>
      <c r="O295" s="110"/>
      <c r="P295" s="110"/>
      <c r="Q295" s="108"/>
      <c r="R295" s="297"/>
      <c r="S295" s="108"/>
      <c r="T295" s="108"/>
      <c r="U295" s="108"/>
      <c r="V295" s="266"/>
      <c r="W295" s="266"/>
      <c r="X295" s="110"/>
      <c r="Y295" s="110"/>
      <c r="Z295" s="222"/>
      <c r="AA295" s="300"/>
    </row>
    <row r="296" spans="1:27" x14ac:dyDescent="0.2">
      <c r="A296" s="5"/>
      <c r="B296" s="5"/>
      <c r="C296" s="5"/>
      <c r="D296" s="5"/>
      <c r="E296" s="5"/>
      <c r="F296" s="108"/>
      <c r="G296" s="108"/>
      <c r="H296" s="109"/>
      <c r="I296" s="108"/>
      <c r="J296" s="108"/>
      <c r="K296" s="108"/>
      <c r="L296" s="108"/>
      <c r="M296" s="108"/>
      <c r="N296" s="108"/>
      <c r="O296" s="110"/>
      <c r="P296" s="110"/>
      <c r="Q296" s="108"/>
      <c r="R296" s="297"/>
      <c r="S296" s="108"/>
      <c r="T296" s="108"/>
      <c r="U296" s="108"/>
      <c r="V296" s="266"/>
      <c r="W296" s="266"/>
      <c r="X296" s="110"/>
      <c r="Y296" s="110"/>
      <c r="Z296" s="222"/>
      <c r="AA296" s="300"/>
    </row>
    <row r="297" spans="1:27" x14ac:dyDescent="0.2">
      <c r="A297" s="5"/>
      <c r="B297" s="5"/>
      <c r="C297" s="5"/>
      <c r="D297" s="5"/>
      <c r="E297" s="5"/>
      <c r="F297" s="108"/>
      <c r="G297" s="108"/>
      <c r="H297" s="109"/>
      <c r="I297" s="108"/>
      <c r="J297" s="108"/>
      <c r="K297" s="108"/>
      <c r="L297" s="108"/>
      <c r="M297" s="108"/>
      <c r="N297" s="108"/>
      <c r="O297" s="110"/>
      <c r="P297" s="110"/>
      <c r="Q297" s="108"/>
      <c r="R297" s="297"/>
      <c r="S297" s="108"/>
      <c r="T297" s="108"/>
      <c r="U297" s="108"/>
      <c r="V297" s="266"/>
      <c r="W297" s="266"/>
      <c r="X297" s="110"/>
      <c r="Y297" s="110"/>
      <c r="Z297" s="222"/>
      <c r="AA297" s="300"/>
    </row>
    <row r="298" spans="1:27" x14ac:dyDescent="0.2">
      <c r="A298" s="5"/>
      <c r="B298" s="5"/>
      <c r="C298" s="5"/>
      <c r="D298" s="5"/>
      <c r="E298" s="5"/>
      <c r="F298" s="108"/>
      <c r="G298" s="108"/>
      <c r="H298" s="109"/>
      <c r="I298" s="108"/>
      <c r="J298" s="108"/>
      <c r="K298" s="108"/>
      <c r="L298" s="108"/>
      <c r="M298" s="108"/>
      <c r="N298" s="108"/>
      <c r="O298" s="110"/>
      <c r="P298" s="110"/>
      <c r="Q298" s="108"/>
      <c r="R298" s="297"/>
      <c r="S298" s="108"/>
      <c r="T298" s="108"/>
      <c r="U298" s="108"/>
      <c r="V298" s="266"/>
      <c r="W298" s="266"/>
      <c r="X298" s="110"/>
      <c r="Y298" s="110"/>
      <c r="Z298" s="222"/>
      <c r="AA298" s="300"/>
    </row>
    <row r="299" spans="1:27" x14ac:dyDescent="0.2">
      <c r="A299" s="5"/>
      <c r="B299" s="5"/>
      <c r="C299" s="5"/>
      <c r="D299" s="5"/>
      <c r="E299" s="5"/>
      <c r="F299" s="108"/>
      <c r="G299" s="108"/>
      <c r="H299" s="109"/>
      <c r="I299" s="108"/>
      <c r="J299" s="108"/>
      <c r="K299" s="108"/>
      <c r="L299" s="108"/>
      <c r="M299" s="108"/>
      <c r="N299" s="108"/>
      <c r="O299" s="110"/>
      <c r="P299" s="110"/>
      <c r="Q299" s="108"/>
      <c r="R299" s="297"/>
      <c r="S299" s="108"/>
      <c r="T299" s="108"/>
      <c r="U299" s="108"/>
      <c r="V299" s="266"/>
      <c r="W299" s="266"/>
      <c r="X299" s="110"/>
      <c r="Y299" s="110"/>
      <c r="Z299" s="222"/>
      <c r="AA299" s="300"/>
    </row>
    <row r="300" spans="1:27" x14ac:dyDescent="0.2">
      <c r="A300" s="5"/>
      <c r="B300" s="5"/>
      <c r="C300" s="5"/>
      <c r="D300" s="5"/>
      <c r="E300" s="5"/>
      <c r="F300" s="108"/>
      <c r="G300" s="108"/>
      <c r="H300" s="109"/>
      <c r="I300" s="108"/>
      <c r="J300" s="108"/>
      <c r="K300" s="108"/>
      <c r="L300" s="108"/>
      <c r="M300" s="108"/>
      <c r="N300" s="108"/>
      <c r="O300" s="110"/>
      <c r="P300" s="110"/>
      <c r="Q300" s="108"/>
      <c r="R300" s="297"/>
      <c r="S300" s="108"/>
      <c r="T300" s="108"/>
      <c r="U300" s="108"/>
      <c r="V300" s="266"/>
      <c r="W300" s="266"/>
      <c r="X300" s="110"/>
      <c r="Y300" s="110"/>
      <c r="Z300" s="222"/>
      <c r="AA300" s="300"/>
    </row>
    <row r="301" spans="1:27" x14ac:dyDescent="0.2">
      <c r="A301" s="5"/>
      <c r="B301" s="5"/>
      <c r="C301" s="5"/>
      <c r="D301" s="5"/>
      <c r="E301" s="5"/>
      <c r="F301" s="108"/>
      <c r="G301" s="108"/>
      <c r="H301" s="109"/>
      <c r="I301" s="108"/>
      <c r="J301" s="108"/>
      <c r="K301" s="108"/>
      <c r="L301" s="108"/>
      <c r="M301" s="108"/>
      <c r="N301" s="108"/>
      <c r="O301" s="110"/>
      <c r="P301" s="110"/>
      <c r="Q301" s="108"/>
      <c r="R301" s="297"/>
      <c r="S301" s="108"/>
      <c r="T301" s="108"/>
      <c r="U301" s="108"/>
      <c r="V301" s="266"/>
      <c r="W301" s="266"/>
      <c r="X301" s="110"/>
      <c r="Y301" s="110"/>
      <c r="Z301" s="222"/>
      <c r="AA301" s="300"/>
    </row>
    <row r="302" spans="1:27" x14ac:dyDescent="0.2">
      <c r="A302" s="5"/>
      <c r="B302" s="5"/>
      <c r="C302" s="5"/>
      <c r="D302" s="5"/>
      <c r="E302" s="5"/>
      <c r="F302" s="108"/>
      <c r="G302" s="108"/>
      <c r="H302" s="109"/>
      <c r="I302" s="108"/>
      <c r="J302" s="108"/>
      <c r="K302" s="108"/>
      <c r="L302" s="108"/>
      <c r="M302" s="108"/>
      <c r="N302" s="108"/>
      <c r="O302" s="110"/>
      <c r="P302" s="110"/>
      <c r="Q302" s="108"/>
      <c r="R302" s="297"/>
      <c r="S302" s="108"/>
      <c r="T302" s="108"/>
      <c r="U302" s="108"/>
      <c r="V302" s="266"/>
      <c r="W302" s="266"/>
      <c r="X302" s="110"/>
      <c r="Y302" s="110"/>
      <c r="Z302" s="222"/>
      <c r="AA302" s="300"/>
    </row>
    <row r="303" spans="1:27" x14ac:dyDescent="0.2">
      <c r="A303" s="5"/>
      <c r="B303" s="5"/>
      <c r="C303" s="5"/>
      <c r="D303" s="5"/>
      <c r="E303" s="5"/>
      <c r="F303" s="108"/>
      <c r="G303" s="108"/>
      <c r="H303" s="109"/>
      <c r="I303" s="108"/>
      <c r="J303" s="108"/>
      <c r="K303" s="108"/>
      <c r="L303" s="108"/>
      <c r="M303" s="108"/>
      <c r="N303" s="108"/>
      <c r="O303" s="110"/>
      <c r="P303" s="110"/>
      <c r="Q303" s="108"/>
      <c r="R303" s="297"/>
      <c r="S303" s="108"/>
      <c r="T303" s="108"/>
      <c r="U303" s="108"/>
      <c r="V303" s="266"/>
      <c r="W303" s="266"/>
      <c r="X303" s="110"/>
      <c r="Y303" s="110"/>
      <c r="Z303" s="222"/>
      <c r="AA303" s="300"/>
    </row>
    <row r="304" spans="1:27" x14ac:dyDescent="0.2">
      <c r="A304" s="5"/>
      <c r="B304" s="5"/>
      <c r="C304" s="5"/>
      <c r="D304" s="5"/>
      <c r="E304" s="5"/>
      <c r="F304" s="108"/>
      <c r="G304" s="108"/>
      <c r="H304" s="109"/>
      <c r="I304" s="108"/>
      <c r="J304" s="108"/>
      <c r="K304" s="108"/>
      <c r="L304" s="108"/>
      <c r="M304" s="108"/>
      <c r="N304" s="108"/>
      <c r="O304" s="110"/>
      <c r="P304" s="110"/>
      <c r="Q304" s="108"/>
      <c r="R304" s="297"/>
      <c r="S304" s="108"/>
      <c r="T304" s="108"/>
      <c r="U304" s="108"/>
      <c r="V304" s="266"/>
      <c r="W304" s="266"/>
      <c r="X304" s="110"/>
      <c r="Y304" s="110"/>
      <c r="Z304" s="222"/>
      <c r="AA304" s="300"/>
    </row>
    <row r="305" spans="1:27" x14ac:dyDescent="0.2">
      <c r="A305" s="5"/>
      <c r="B305" s="5"/>
      <c r="C305" s="5"/>
      <c r="D305" s="5"/>
      <c r="E305" s="5"/>
      <c r="F305" s="108"/>
      <c r="G305" s="108"/>
      <c r="H305" s="109"/>
      <c r="I305" s="108"/>
      <c r="J305" s="108"/>
      <c r="K305" s="108"/>
      <c r="L305" s="108"/>
      <c r="M305" s="108"/>
      <c r="N305" s="108"/>
      <c r="O305" s="110"/>
      <c r="P305" s="110"/>
      <c r="Q305" s="108"/>
      <c r="R305" s="297"/>
      <c r="S305" s="108"/>
      <c r="T305" s="108"/>
      <c r="U305" s="108"/>
      <c r="V305" s="266"/>
      <c r="W305" s="266"/>
      <c r="X305" s="110"/>
      <c r="Y305" s="110"/>
      <c r="Z305" s="222"/>
      <c r="AA305" s="300"/>
    </row>
    <row r="306" spans="1:27" x14ac:dyDescent="0.2">
      <c r="A306" s="5"/>
      <c r="B306" s="5"/>
      <c r="C306" s="5"/>
      <c r="D306" s="5"/>
      <c r="E306" s="5"/>
      <c r="F306" s="108"/>
      <c r="G306" s="108"/>
      <c r="H306" s="109"/>
      <c r="I306" s="108"/>
      <c r="J306" s="108"/>
      <c r="K306" s="108"/>
      <c r="L306" s="108"/>
      <c r="M306" s="108"/>
      <c r="N306" s="108"/>
      <c r="O306" s="110"/>
      <c r="P306" s="110"/>
      <c r="Q306" s="108"/>
      <c r="R306" s="297"/>
      <c r="S306" s="108"/>
      <c r="T306" s="108"/>
      <c r="U306" s="108"/>
      <c r="V306" s="266"/>
      <c r="W306" s="266"/>
      <c r="X306" s="110"/>
      <c r="Y306" s="110"/>
      <c r="Z306" s="222"/>
      <c r="AA306" s="300"/>
    </row>
    <row r="307" spans="1:27" x14ac:dyDescent="0.2">
      <c r="A307" s="5"/>
      <c r="B307" s="5"/>
      <c r="C307" s="5"/>
      <c r="D307" s="5"/>
      <c r="E307" s="5"/>
      <c r="F307" s="108"/>
      <c r="G307" s="108"/>
      <c r="H307" s="109"/>
      <c r="I307" s="108"/>
      <c r="J307" s="108"/>
      <c r="K307" s="108"/>
      <c r="L307" s="108"/>
      <c r="M307" s="108"/>
      <c r="N307" s="108"/>
      <c r="O307" s="110"/>
      <c r="P307" s="110"/>
      <c r="Q307" s="108"/>
      <c r="R307" s="297"/>
      <c r="S307" s="108"/>
      <c r="T307" s="108"/>
      <c r="U307" s="108"/>
      <c r="V307" s="266"/>
      <c r="W307" s="266"/>
      <c r="X307" s="110"/>
      <c r="Y307" s="110"/>
      <c r="Z307" s="222"/>
      <c r="AA307" s="300"/>
    </row>
    <row r="308" spans="1:27" x14ac:dyDescent="0.2">
      <c r="A308" s="5"/>
      <c r="B308" s="5"/>
      <c r="C308" s="5"/>
      <c r="D308" s="5"/>
      <c r="E308" s="5"/>
      <c r="F308" s="108"/>
      <c r="G308" s="108"/>
      <c r="H308" s="109"/>
      <c r="I308" s="108"/>
      <c r="J308" s="108"/>
      <c r="K308" s="108"/>
      <c r="L308" s="108"/>
      <c r="M308" s="108"/>
      <c r="N308" s="108"/>
      <c r="O308" s="110"/>
      <c r="P308" s="110"/>
      <c r="Q308" s="108"/>
      <c r="R308" s="297"/>
      <c r="S308" s="108"/>
      <c r="T308" s="108"/>
      <c r="U308" s="108"/>
      <c r="V308" s="266"/>
      <c r="W308" s="266"/>
      <c r="X308" s="110"/>
      <c r="Y308" s="110"/>
      <c r="Z308" s="222"/>
      <c r="AA308" s="300"/>
    </row>
    <row r="309" spans="1:27" x14ac:dyDescent="0.2">
      <c r="A309" s="5"/>
      <c r="B309" s="5"/>
      <c r="C309" s="5"/>
      <c r="D309" s="5"/>
      <c r="E309" s="5"/>
      <c r="F309" s="108"/>
      <c r="G309" s="108"/>
      <c r="H309" s="109"/>
      <c r="I309" s="108"/>
      <c r="J309" s="108"/>
      <c r="K309" s="108"/>
      <c r="L309" s="108"/>
      <c r="M309" s="108"/>
      <c r="N309" s="108"/>
      <c r="O309" s="110"/>
      <c r="P309" s="110"/>
      <c r="Q309" s="108"/>
      <c r="R309" s="297"/>
      <c r="S309" s="108"/>
      <c r="T309" s="108"/>
      <c r="U309" s="108"/>
      <c r="V309" s="266"/>
      <c r="W309" s="266"/>
      <c r="X309" s="110"/>
      <c r="Y309" s="110"/>
      <c r="Z309" s="222"/>
      <c r="AA309" s="300"/>
    </row>
    <row r="310" spans="1:27" x14ac:dyDescent="0.2">
      <c r="A310" s="5"/>
      <c r="B310" s="5"/>
      <c r="C310" s="5"/>
      <c r="D310" s="5"/>
      <c r="E310" s="5"/>
      <c r="F310" s="108"/>
      <c r="G310" s="108"/>
      <c r="H310" s="109"/>
      <c r="I310" s="108"/>
      <c r="J310" s="108"/>
      <c r="K310" s="108"/>
      <c r="L310" s="108"/>
      <c r="M310" s="108"/>
      <c r="N310" s="108"/>
      <c r="O310" s="110"/>
      <c r="P310" s="110"/>
      <c r="Q310" s="108"/>
      <c r="R310" s="297"/>
      <c r="S310" s="108"/>
      <c r="T310" s="108"/>
      <c r="U310" s="108"/>
      <c r="V310" s="266"/>
      <c r="W310" s="266"/>
      <c r="X310" s="110"/>
      <c r="Y310" s="110"/>
      <c r="Z310" s="222"/>
      <c r="AA310" s="300"/>
    </row>
    <row r="311" spans="1:27" x14ac:dyDescent="0.2">
      <c r="A311" s="5"/>
      <c r="B311" s="5"/>
      <c r="C311" s="5"/>
      <c r="D311" s="5"/>
      <c r="E311" s="5"/>
      <c r="F311" s="108"/>
      <c r="G311" s="108"/>
      <c r="H311" s="109"/>
      <c r="I311" s="108"/>
      <c r="J311" s="108"/>
      <c r="K311" s="108"/>
      <c r="L311" s="108"/>
      <c r="M311" s="108"/>
      <c r="N311" s="108"/>
      <c r="O311" s="110"/>
      <c r="P311" s="110"/>
      <c r="Q311" s="108"/>
      <c r="R311" s="297"/>
      <c r="S311" s="108"/>
      <c r="T311" s="108"/>
      <c r="U311" s="108"/>
      <c r="V311" s="266"/>
      <c r="W311" s="266"/>
      <c r="X311" s="110"/>
      <c r="Y311" s="110"/>
      <c r="Z311" s="222"/>
      <c r="AA311" s="300"/>
    </row>
    <row r="312" spans="1:27" x14ac:dyDescent="0.2">
      <c r="A312" s="5"/>
      <c r="B312" s="5"/>
      <c r="C312" s="5"/>
      <c r="D312" s="5"/>
      <c r="E312" s="5"/>
      <c r="F312" s="108"/>
      <c r="G312" s="108"/>
      <c r="H312" s="109"/>
      <c r="I312" s="108"/>
      <c r="J312" s="108"/>
      <c r="K312" s="108"/>
      <c r="L312" s="108"/>
      <c r="M312" s="108"/>
      <c r="N312" s="108"/>
      <c r="O312" s="110"/>
      <c r="P312" s="110"/>
      <c r="Q312" s="108"/>
      <c r="R312" s="297"/>
      <c r="S312" s="108"/>
      <c r="T312" s="108"/>
      <c r="U312" s="108"/>
      <c r="V312" s="266"/>
      <c r="W312" s="266"/>
      <c r="X312" s="110"/>
      <c r="Y312" s="110"/>
      <c r="Z312" s="222"/>
      <c r="AA312" s="300"/>
    </row>
    <row r="313" spans="1:27" x14ac:dyDescent="0.2">
      <c r="A313" s="5"/>
      <c r="B313" s="5"/>
      <c r="C313" s="5"/>
      <c r="D313" s="5"/>
      <c r="E313" s="5"/>
      <c r="F313" s="108"/>
      <c r="G313" s="108"/>
      <c r="H313" s="109"/>
      <c r="I313" s="108"/>
      <c r="J313" s="108"/>
      <c r="K313" s="108"/>
      <c r="L313" s="108"/>
      <c r="M313" s="108"/>
      <c r="N313" s="108"/>
      <c r="O313" s="110"/>
      <c r="P313" s="110"/>
      <c r="Q313" s="108"/>
      <c r="R313" s="297"/>
      <c r="S313" s="108"/>
      <c r="T313" s="108"/>
      <c r="U313" s="108"/>
      <c r="V313" s="266"/>
      <c r="W313" s="266"/>
      <c r="X313" s="110"/>
      <c r="Y313" s="110"/>
      <c r="Z313" s="222"/>
      <c r="AA313" s="300"/>
    </row>
    <row r="314" spans="1:27" x14ac:dyDescent="0.2">
      <c r="A314" s="5"/>
      <c r="B314" s="5"/>
      <c r="C314" s="5"/>
      <c r="D314" s="5"/>
      <c r="E314" s="5"/>
      <c r="F314" s="108"/>
      <c r="G314" s="108"/>
      <c r="H314" s="109"/>
      <c r="I314" s="108"/>
      <c r="J314" s="108"/>
      <c r="K314" s="108"/>
      <c r="L314" s="108"/>
      <c r="M314" s="108"/>
      <c r="N314" s="108"/>
      <c r="O314" s="110"/>
      <c r="P314" s="110"/>
      <c r="Q314" s="108"/>
      <c r="R314" s="297"/>
      <c r="S314" s="108"/>
      <c r="T314" s="108"/>
      <c r="U314" s="108"/>
      <c r="V314" s="266"/>
      <c r="W314" s="266"/>
      <c r="X314" s="110"/>
      <c r="Y314" s="110"/>
      <c r="Z314" s="222"/>
      <c r="AA314" s="300"/>
    </row>
    <row r="315" spans="1:27" x14ac:dyDescent="0.2">
      <c r="A315" s="5"/>
      <c r="B315" s="5"/>
      <c r="C315" s="5"/>
      <c r="D315" s="5"/>
      <c r="E315" s="5"/>
      <c r="F315" s="108"/>
      <c r="G315" s="108"/>
      <c r="H315" s="109"/>
      <c r="I315" s="108"/>
      <c r="J315" s="108"/>
      <c r="K315" s="108"/>
      <c r="L315" s="108"/>
      <c r="M315" s="108"/>
      <c r="N315" s="108"/>
      <c r="O315" s="110"/>
      <c r="P315" s="110"/>
      <c r="Q315" s="108"/>
      <c r="R315" s="297"/>
      <c r="S315" s="108"/>
      <c r="T315" s="108"/>
      <c r="U315" s="108"/>
      <c r="V315" s="266"/>
      <c r="W315" s="266"/>
      <c r="X315" s="110"/>
      <c r="Y315" s="110"/>
      <c r="Z315" s="222"/>
      <c r="AA315" s="300"/>
    </row>
    <row r="316" spans="1:27" x14ac:dyDescent="0.2">
      <c r="A316" s="5"/>
      <c r="B316" s="5"/>
      <c r="C316" s="5"/>
      <c r="D316" s="5"/>
      <c r="E316" s="5"/>
      <c r="F316" s="108"/>
      <c r="G316" s="108"/>
      <c r="H316" s="109"/>
      <c r="I316" s="108"/>
      <c r="J316" s="108"/>
      <c r="K316" s="108"/>
      <c r="L316" s="108"/>
      <c r="M316" s="108"/>
      <c r="N316" s="108"/>
      <c r="O316" s="110"/>
      <c r="P316" s="110"/>
      <c r="Q316" s="108"/>
      <c r="R316" s="297"/>
      <c r="S316" s="108"/>
      <c r="T316" s="108"/>
      <c r="U316" s="108"/>
      <c r="V316" s="266"/>
      <c r="W316" s="266"/>
      <c r="X316" s="110"/>
      <c r="Y316" s="110"/>
      <c r="Z316" s="222"/>
      <c r="AA316" s="300"/>
    </row>
    <row r="317" spans="1:27" x14ac:dyDescent="0.2">
      <c r="A317" s="5"/>
      <c r="B317" s="5"/>
      <c r="C317" s="5"/>
      <c r="D317" s="5"/>
      <c r="E317" s="5"/>
      <c r="F317" s="108"/>
      <c r="G317" s="108"/>
      <c r="H317" s="109"/>
      <c r="I317" s="108"/>
      <c r="J317" s="108"/>
      <c r="K317" s="108"/>
      <c r="L317" s="108"/>
      <c r="M317" s="108"/>
      <c r="N317" s="108"/>
      <c r="O317" s="110"/>
      <c r="P317" s="110"/>
      <c r="Q317" s="108"/>
      <c r="R317" s="297"/>
      <c r="S317" s="108"/>
      <c r="T317" s="108"/>
      <c r="U317" s="108"/>
      <c r="V317" s="266"/>
      <c r="W317" s="266"/>
      <c r="X317" s="110"/>
      <c r="Y317" s="110"/>
      <c r="Z317" s="222"/>
      <c r="AA317" s="300"/>
    </row>
    <row r="318" spans="1:27" x14ac:dyDescent="0.2">
      <c r="A318" s="5"/>
      <c r="B318" s="5"/>
      <c r="C318" s="5"/>
      <c r="D318" s="5"/>
      <c r="E318" s="5"/>
      <c r="F318" s="108"/>
      <c r="G318" s="108"/>
      <c r="H318" s="109"/>
      <c r="I318" s="108"/>
      <c r="J318" s="108"/>
      <c r="K318" s="108"/>
      <c r="L318" s="108"/>
      <c r="M318" s="108"/>
      <c r="N318" s="108"/>
      <c r="O318" s="110"/>
      <c r="P318" s="110"/>
      <c r="Q318" s="108"/>
      <c r="R318" s="297"/>
      <c r="S318" s="108"/>
      <c r="T318" s="108"/>
      <c r="U318" s="108"/>
      <c r="V318" s="266"/>
      <c r="W318" s="266"/>
      <c r="X318" s="110"/>
      <c r="Y318" s="110"/>
      <c r="Z318" s="222"/>
      <c r="AA318" s="300"/>
    </row>
    <row r="319" spans="1:27" x14ac:dyDescent="0.2">
      <c r="A319" s="5"/>
      <c r="B319" s="5"/>
      <c r="C319" s="5"/>
      <c r="D319" s="5"/>
      <c r="E319" s="5"/>
      <c r="F319" s="108"/>
      <c r="G319" s="108"/>
      <c r="H319" s="109"/>
      <c r="I319" s="108"/>
      <c r="J319" s="108"/>
      <c r="K319" s="108"/>
      <c r="L319" s="108"/>
      <c r="M319" s="108"/>
      <c r="N319" s="108"/>
      <c r="O319" s="110"/>
      <c r="P319" s="110"/>
      <c r="Q319" s="108"/>
      <c r="R319" s="297"/>
      <c r="S319" s="108"/>
      <c r="T319" s="108"/>
      <c r="U319" s="108"/>
      <c r="V319" s="266"/>
      <c r="W319" s="266"/>
      <c r="X319" s="110"/>
      <c r="Y319" s="110"/>
      <c r="Z319" s="222"/>
      <c r="AA319" s="300"/>
    </row>
    <row r="320" spans="1:27" x14ac:dyDescent="0.2">
      <c r="A320" s="5"/>
      <c r="B320" s="5"/>
      <c r="C320" s="5"/>
      <c r="D320" s="5"/>
      <c r="E320" s="5"/>
      <c r="F320" s="108"/>
      <c r="G320" s="108"/>
      <c r="H320" s="109"/>
      <c r="I320" s="108"/>
      <c r="J320" s="108"/>
      <c r="K320" s="108"/>
      <c r="L320" s="108"/>
      <c r="M320" s="108"/>
      <c r="N320" s="108"/>
      <c r="O320" s="110"/>
      <c r="P320" s="110"/>
      <c r="Q320" s="108"/>
      <c r="R320" s="297"/>
      <c r="S320" s="108"/>
      <c r="T320" s="108"/>
      <c r="U320" s="108"/>
      <c r="V320" s="266"/>
      <c r="W320" s="266"/>
      <c r="X320" s="110"/>
      <c r="Y320" s="110"/>
      <c r="Z320" s="222"/>
      <c r="AA320" s="300"/>
    </row>
    <row r="321" spans="1:27" x14ac:dyDescent="0.2">
      <c r="A321" s="5"/>
      <c r="B321" s="5"/>
      <c r="C321" s="5"/>
      <c r="D321" s="5"/>
      <c r="E321" s="5"/>
      <c r="F321" s="108"/>
      <c r="G321" s="108"/>
      <c r="H321" s="109"/>
      <c r="I321" s="108"/>
      <c r="J321" s="108"/>
      <c r="K321" s="108"/>
      <c r="L321" s="108"/>
      <c r="M321" s="108"/>
      <c r="N321" s="108"/>
      <c r="O321" s="110"/>
      <c r="P321" s="110"/>
      <c r="Q321" s="108"/>
      <c r="R321" s="297"/>
      <c r="S321" s="108"/>
      <c r="T321" s="108"/>
      <c r="U321" s="108"/>
      <c r="V321" s="266"/>
      <c r="W321" s="266"/>
      <c r="X321" s="110"/>
      <c r="Y321" s="110"/>
      <c r="Z321" s="222"/>
      <c r="AA321" s="300"/>
    </row>
    <row r="322" spans="1:27" x14ac:dyDescent="0.2">
      <c r="A322" s="5"/>
      <c r="B322" s="5"/>
      <c r="C322" s="5"/>
      <c r="D322" s="5"/>
      <c r="E322" s="5"/>
      <c r="F322" s="108"/>
      <c r="G322" s="108"/>
      <c r="H322" s="109"/>
      <c r="I322" s="108"/>
      <c r="J322" s="108"/>
      <c r="K322" s="108"/>
      <c r="L322" s="108"/>
      <c r="M322" s="108"/>
      <c r="N322" s="108"/>
      <c r="O322" s="110"/>
      <c r="P322" s="110"/>
      <c r="Q322" s="108"/>
      <c r="R322" s="297"/>
      <c r="S322" s="108"/>
      <c r="T322" s="108"/>
      <c r="U322" s="108"/>
      <c r="V322" s="266"/>
      <c r="W322" s="266"/>
      <c r="X322" s="110"/>
      <c r="Y322" s="110"/>
      <c r="Z322" s="222"/>
      <c r="AA322" s="300"/>
    </row>
    <row r="323" spans="1:27" x14ac:dyDescent="0.2">
      <c r="A323" s="5"/>
      <c r="B323" s="5"/>
      <c r="C323" s="5"/>
      <c r="D323" s="5"/>
      <c r="E323" s="5"/>
      <c r="F323" s="108"/>
      <c r="G323" s="108"/>
      <c r="H323" s="109"/>
      <c r="I323" s="108"/>
      <c r="J323" s="108"/>
      <c r="K323" s="108"/>
      <c r="L323" s="108"/>
      <c r="M323" s="108"/>
      <c r="N323" s="108"/>
      <c r="O323" s="110"/>
      <c r="P323" s="110"/>
      <c r="Q323" s="108"/>
      <c r="R323" s="297"/>
      <c r="S323" s="108"/>
      <c r="T323" s="108"/>
      <c r="U323" s="108"/>
      <c r="V323" s="266"/>
      <c r="W323" s="266"/>
      <c r="X323" s="110"/>
      <c r="Y323" s="110"/>
      <c r="Z323" s="222"/>
      <c r="AA323" s="300"/>
    </row>
    <row r="324" spans="1:27" x14ac:dyDescent="0.2">
      <c r="A324" s="5"/>
      <c r="B324" s="5"/>
      <c r="C324" s="5"/>
      <c r="D324" s="5"/>
      <c r="E324" s="5"/>
      <c r="F324" s="108"/>
      <c r="G324" s="108"/>
      <c r="H324" s="109"/>
      <c r="I324" s="108"/>
      <c r="J324" s="108"/>
      <c r="K324" s="108"/>
      <c r="L324" s="108"/>
      <c r="M324" s="108"/>
      <c r="N324" s="108"/>
      <c r="O324" s="110"/>
      <c r="P324" s="110"/>
      <c r="Q324" s="108"/>
      <c r="R324" s="297"/>
      <c r="S324" s="108"/>
      <c r="T324" s="108"/>
      <c r="U324" s="108"/>
      <c r="V324" s="266"/>
      <c r="W324" s="266"/>
      <c r="X324" s="110"/>
      <c r="Y324" s="110"/>
      <c r="Z324" s="222"/>
      <c r="AA324" s="300"/>
    </row>
    <row r="325" spans="1:27" x14ac:dyDescent="0.2">
      <c r="A325" s="5"/>
      <c r="B325" s="5"/>
      <c r="C325" s="5"/>
      <c r="D325" s="5"/>
      <c r="E325" s="5"/>
      <c r="F325" s="108"/>
      <c r="G325" s="108"/>
      <c r="H325" s="109"/>
      <c r="I325" s="108"/>
      <c r="J325" s="108"/>
      <c r="K325" s="108"/>
      <c r="L325" s="108"/>
      <c r="M325" s="108"/>
      <c r="N325" s="108"/>
      <c r="O325" s="110"/>
      <c r="P325" s="110"/>
      <c r="Q325" s="108"/>
      <c r="R325" s="297"/>
      <c r="S325" s="108"/>
      <c r="T325" s="108"/>
      <c r="U325" s="108"/>
      <c r="V325" s="266"/>
      <c r="W325" s="266"/>
      <c r="X325" s="110"/>
      <c r="Y325" s="110"/>
      <c r="Z325" s="222"/>
      <c r="AA325" s="300"/>
    </row>
    <row r="326" spans="1:27" x14ac:dyDescent="0.2">
      <c r="A326" s="5"/>
      <c r="B326" s="5"/>
      <c r="C326" s="5"/>
      <c r="D326" s="5"/>
      <c r="E326" s="5"/>
      <c r="F326" s="108"/>
      <c r="G326" s="108"/>
      <c r="H326" s="109"/>
      <c r="I326" s="108"/>
      <c r="J326" s="108"/>
      <c r="K326" s="108"/>
      <c r="L326" s="108"/>
      <c r="M326" s="108"/>
      <c r="N326" s="108"/>
      <c r="O326" s="110"/>
      <c r="P326" s="110"/>
      <c r="Q326" s="108"/>
      <c r="R326" s="297"/>
      <c r="S326" s="108"/>
      <c r="T326" s="108"/>
      <c r="U326" s="108"/>
      <c r="V326" s="266"/>
      <c r="W326" s="266"/>
      <c r="X326" s="110"/>
      <c r="Y326" s="110"/>
      <c r="Z326" s="222"/>
      <c r="AA326" s="300"/>
    </row>
    <row r="327" spans="1:27" x14ac:dyDescent="0.2">
      <c r="A327" s="5"/>
      <c r="B327" s="5"/>
      <c r="C327" s="5"/>
      <c r="D327" s="5"/>
      <c r="E327" s="5"/>
      <c r="F327" s="108"/>
      <c r="G327" s="108"/>
      <c r="H327" s="109"/>
      <c r="I327" s="108"/>
      <c r="J327" s="108"/>
      <c r="K327" s="108"/>
      <c r="L327" s="108"/>
      <c r="M327" s="108"/>
      <c r="N327" s="108"/>
      <c r="O327" s="110"/>
      <c r="P327" s="110"/>
      <c r="Q327" s="108"/>
      <c r="R327" s="297"/>
      <c r="S327" s="108"/>
      <c r="T327" s="108"/>
      <c r="U327" s="108"/>
      <c r="V327" s="266"/>
      <c r="W327" s="266"/>
      <c r="X327" s="110"/>
      <c r="Y327" s="110"/>
      <c r="Z327" s="222"/>
      <c r="AA327" s="300"/>
    </row>
    <row r="328" spans="1:27" x14ac:dyDescent="0.2">
      <c r="A328" s="5"/>
      <c r="B328" s="5"/>
      <c r="C328" s="5"/>
      <c r="D328" s="5"/>
      <c r="E328" s="5"/>
      <c r="F328" s="108"/>
      <c r="G328" s="108"/>
      <c r="H328" s="109"/>
      <c r="I328" s="108"/>
      <c r="J328" s="108"/>
      <c r="K328" s="108"/>
      <c r="L328" s="108"/>
      <c r="M328" s="108"/>
      <c r="N328" s="108"/>
      <c r="O328" s="110"/>
      <c r="P328" s="110"/>
      <c r="Q328" s="108"/>
      <c r="R328" s="297"/>
      <c r="S328" s="108"/>
      <c r="T328" s="108"/>
      <c r="U328" s="108"/>
      <c r="V328" s="266"/>
      <c r="W328" s="266"/>
      <c r="X328" s="110"/>
      <c r="Y328" s="110"/>
      <c r="Z328" s="222"/>
      <c r="AA328" s="300"/>
    </row>
    <row r="329" spans="1:27" x14ac:dyDescent="0.2">
      <c r="A329" s="5"/>
      <c r="B329" s="5"/>
      <c r="C329" s="5"/>
      <c r="D329" s="5"/>
      <c r="E329" s="5"/>
      <c r="F329" s="108"/>
      <c r="G329" s="108"/>
      <c r="H329" s="109"/>
      <c r="I329" s="108"/>
      <c r="J329" s="108"/>
      <c r="K329" s="108"/>
      <c r="L329" s="108"/>
      <c r="M329" s="108"/>
      <c r="N329" s="108"/>
      <c r="O329" s="110"/>
      <c r="P329" s="110"/>
      <c r="Q329" s="108"/>
      <c r="R329" s="297"/>
      <c r="S329" s="108"/>
      <c r="T329" s="108"/>
      <c r="U329" s="108"/>
      <c r="V329" s="266"/>
      <c r="W329" s="266"/>
      <c r="X329" s="110"/>
      <c r="Y329" s="110"/>
      <c r="Z329" s="222"/>
      <c r="AA329" s="300"/>
    </row>
    <row r="330" spans="1:27" x14ac:dyDescent="0.2">
      <c r="A330" s="5"/>
      <c r="B330" s="5"/>
      <c r="C330" s="5"/>
      <c r="D330" s="5"/>
      <c r="E330" s="5"/>
      <c r="F330" s="108"/>
      <c r="G330" s="108"/>
      <c r="H330" s="109"/>
      <c r="I330" s="108"/>
      <c r="J330" s="108"/>
      <c r="K330" s="108"/>
      <c r="L330" s="108"/>
      <c r="M330" s="108"/>
      <c r="N330" s="108"/>
      <c r="O330" s="110"/>
      <c r="P330" s="110"/>
      <c r="Q330" s="108"/>
      <c r="R330" s="297"/>
      <c r="S330" s="108"/>
      <c r="T330" s="108"/>
      <c r="U330" s="108"/>
      <c r="V330" s="266"/>
      <c r="W330" s="266"/>
      <c r="X330" s="110"/>
      <c r="Y330" s="110"/>
      <c r="Z330" s="222"/>
      <c r="AA330" s="300"/>
    </row>
    <row r="331" spans="1:27" x14ac:dyDescent="0.2">
      <c r="A331" s="5"/>
      <c r="B331" s="5"/>
      <c r="C331" s="5"/>
      <c r="D331" s="5"/>
      <c r="E331" s="5"/>
      <c r="F331" s="108"/>
      <c r="G331" s="108"/>
      <c r="H331" s="109"/>
      <c r="I331" s="108"/>
      <c r="J331" s="108"/>
      <c r="K331" s="108"/>
      <c r="L331" s="108"/>
      <c r="M331" s="108"/>
      <c r="N331" s="108"/>
      <c r="O331" s="110"/>
      <c r="P331" s="110"/>
      <c r="Q331" s="108"/>
      <c r="R331" s="297"/>
      <c r="S331" s="108"/>
      <c r="T331" s="108"/>
      <c r="U331" s="108"/>
      <c r="V331" s="266"/>
      <c r="W331" s="266"/>
      <c r="X331" s="110"/>
      <c r="Y331" s="110"/>
      <c r="Z331" s="222"/>
      <c r="AA331" s="300"/>
    </row>
    <row r="332" spans="1:27" x14ac:dyDescent="0.2">
      <c r="A332" s="5"/>
      <c r="B332" s="5"/>
      <c r="C332" s="5"/>
      <c r="D332" s="5"/>
      <c r="E332" s="5"/>
      <c r="F332" s="108"/>
      <c r="G332" s="108"/>
      <c r="H332" s="109"/>
      <c r="I332" s="108"/>
      <c r="J332" s="108"/>
      <c r="K332" s="108"/>
      <c r="L332" s="108"/>
      <c r="M332" s="108"/>
      <c r="N332" s="108"/>
      <c r="O332" s="110"/>
      <c r="P332" s="110"/>
      <c r="Q332" s="108"/>
      <c r="R332" s="297"/>
      <c r="S332" s="108"/>
      <c r="T332" s="108"/>
      <c r="U332" s="108"/>
      <c r="V332" s="266"/>
      <c r="W332" s="266"/>
      <c r="X332" s="110"/>
      <c r="Y332" s="110"/>
      <c r="Z332" s="222"/>
      <c r="AA332" s="300"/>
    </row>
    <row r="333" spans="1:27" x14ac:dyDescent="0.2">
      <c r="A333" s="5"/>
      <c r="B333" s="5"/>
      <c r="C333" s="5"/>
      <c r="D333" s="5"/>
      <c r="E333" s="5"/>
      <c r="F333" s="108"/>
      <c r="G333" s="108"/>
      <c r="H333" s="109"/>
      <c r="I333" s="108"/>
      <c r="J333" s="108"/>
      <c r="K333" s="108"/>
      <c r="L333" s="108"/>
      <c r="M333" s="108"/>
      <c r="N333" s="108"/>
      <c r="O333" s="110"/>
      <c r="P333" s="110"/>
      <c r="Q333" s="108"/>
      <c r="R333" s="297"/>
      <c r="S333" s="108"/>
      <c r="T333" s="108"/>
      <c r="U333" s="108"/>
      <c r="V333" s="266"/>
      <c r="W333" s="266"/>
      <c r="X333" s="110"/>
      <c r="Y333" s="110"/>
      <c r="Z333" s="222"/>
      <c r="AA333" s="300"/>
    </row>
    <row r="334" spans="1:27" x14ac:dyDescent="0.2">
      <c r="A334" s="5"/>
      <c r="B334" s="5"/>
      <c r="C334" s="5"/>
      <c r="D334" s="5"/>
      <c r="E334" s="5"/>
      <c r="F334" s="108"/>
      <c r="G334" s="108"/>
      <c r="H334" s="109"/>
      <c r="I334" s="108"/>
      <c r="J334" s="108"/>
      <c r="K334" s="108"/>
      <c r="L334" s="108"/>
      <c r="M334" s="108"/>
      <c r="N334" s="108"/>
      <c r="O334" s="110"/>
      <c r="P334" s="110"/>
      <c r="Q334" s="108"/>
      <c r="R334" s="297"/>
      <c r="S334" s="108"/>
      <c r="T334" s="108"/>
      <c r="U334" s="108"/>
      <c r="V334" s="266"/>
      <c r="W334" s="266"/>
      <c r="X334" s="110"/>
      <c r="Y334" s="110"/>
      <c r="Z334" s="222"/>
      <c r="AA334" s="300"/>
    </row>
    <row r="335" spans="1:27" x14ac:dyDescent="0.2">
      <c r="A335" s="5"/>
      <c r="B335" s="5"/>
      <c r="C335" s="5"/>
      <c r="D335" s="5"/>
      <c r="E335" s="5"/>
      <c r="F335" s="108"/>
      <c r="G335" s="108"/>
      <c r="H335" s="109"/>
      <c r="I335" s="108"/>
      <c r="J335" s="108"/>
      <c r="K335" s="108"/>
      <c r="L335" s="108"/>
      <c r="M335" s="108"/>
      <c r="N335" s="108"/>
      <c r="O335" s="110"/>
      <c r="P335" s="110"/>
      <c r="Q335" s="108"/>
      <c r="R335" s="297"/>
      <c r="S335" s="108"/>
      <c r="T335" s="108"/>
      <c r="U335" s="108"/>
      <c r="V335" s="266"/>
      <c r="W335" s="266"/>
      <c r="X335" s="110"/>
      <c r="Y335" s="110"/>
      <c r="Z335" s="222"/>
      <c r="AA335" s="300"/>
    </row>
    <row r="336" spans="1:27" x14ac:dyDescent="0.2">
      <c r="A336" s="5"/>
      <c r="B336" s="5"/>
      <c r="C336" s="5"/>
      <c r="D336" s="5"/>
      <c r="E336" s="5"/>
      <c r="F336" s="108"/>
      <c r="G336" s="108"/>
      <c r="H336" s="109"/>
      <c r="I336" s="108"/>
      <c r="J336" s="108"/>
      <c r="K336" s="108"/>
      <c r="L336" s="108"/>
      <c r="M336" s="108"/>
      <c r="N336" s="108"/>
      <c r="O336" s="110"/>
      <c r="P336" s="110"/>
      <c r="Q336" s="108"/>
      <c r="R336" s="297"/>
      <c r="S336" s="108"/>
      <c r="T336" s="108"/>
      <c r="U336" s="108"/>
      <c r="V336" s="266"/>
      <c r="W336" s="266"/>
      <c r="X336" s="110"/>
      <c r="Y336" s="110"/>
      <c r="Z336" s="222"/>
      <c r="AA336" s="300"/>
    </row>
    <row r="337" spans="1:27" x14ac:dyDescent="0.2">
      <c r="A337" s="5"/>
      <c r="B337" s="5"/>
      <c r="C337" s="5"/>
      <c r="D337" s="5"/>
      <c r="E337" s="5"/>
      <c r="F337" s="108"/>
      <c r="G337" s="108"/>
      <c r="H337" s="109"/>
      <c r="I337" s="108"/>
      <c r="J337" s="108"/>
      <c r="K337" s="108"/>
      <c r="L337" s="108"/>
      <c r="M337" s="108"/>
      <c r="N337" s="108"/>
      <c r="O337" s="110"/>
      <c r="P337" s="110"/>
      <c r="Q337" s="108"/>
      <c r="R337" s="297"/>
      <c r="S337" s="108"/>
      <c r="T337" s="108"/>
      <c r="U337" s="108"/>
      <c r="V337" s="266"/>
      <c r="W337" s="266"/>
      <c r="X337" s="110"/>
      <c r="Y337" s="110"/>
      <c r="Z337" s="222"/>
      <c r="AA337" s="300"/>
    </row>
    <row r="338" spans="1:27" x14ac:dyDescent="0.2">
      <c r="A338" s="5"/>
      <c r="B338" s="5"/>
      <c r="C338" s="5"/>
      <c r="D338" s="5"/>
      <c r="E338" s="5"/>
      <c r="F338" s="108"/>
      <c r="G338" s="108"/>
      <c r="H338" s="109"/>
      <c r="I338" s="108"/>
      <c r="J338" s="108"/>
      <c r="K338" s="108"/>
      <c r="L338" s="108"/>
      <c r="M338" s="108"/>
      <c r="N338" s="108"/>
      <c r="O338" s="110"/>
      <c r="P338" s="110"/>
      <c r="Q338" s="108"/>
      <c r="R338" s="297"/>
      <c r="S338" s="108"/>
      <c r="T338" s="108"/>
      <c r="U338" s="108"/>
      <c r="V338" s="266"/>
      <c r="W338" s="266"/>
      <c r="X338" s="110"/>
      <c r="Y338" s="110"/>
      <c r="Z338" s="222"/>
      <c r="AA338" s="300"/>
    </row>
    <row r="339" spans="1:27" x14ac:dyDescent="0.2">
      <c r="A339" s="5"/>
      <c r="B339" s="5"/>
      <c r="C339" s="5"/>
      <c r="D339" s="5"/>
      <c r="E339" s="5"/>
      <c r="F339" s="108"/>
      <c r="G339" s="108"/>
      <c r="H339" s="109"/>
      <c r="I339" s="108"/>
      <c r="J339" s="108"/>
      <c r="K339" s="108"/>
      <c r="L339" s="108"/>
      <c r="M339" s="108"/>
      <c r="N339" s="108"/>
      <c r="O339" s="110"/>
      <c r="P339" s="110"/>
      <c r="Q339" s="108"/>
      <c r="R339" s="297"/>
      <c r="S339" s="108"/>
      <c r="T339" s="108"/>
      <c r="U339" s="108"/>
      <c r="V339" s="266"/>
      <c r="W339" s="266"/>
      <c r="X339" s="110"/>
      <c r="Y339" s="110"/>
      <c r="Z339" s="222"/>
      <c r="AA339" s="300"/>
    </row>
    <row r="340" spans="1:27" x14ac:dyDescent="0.2">
      <c r="A340" s="5"/>
      <c r="B340" s="5"/>
      <c r="C340" s="5"/>
      <c r="D340" s="5"/>
      <c r="E340" s="5"/>
      <c r="F340" s="108"/>
      <c r="G340" s="108"/>
      <c r="H340" s="109"/>
      <c r="I340" s="108"/>
      <c r="J340" s="108"/>
      <c r="K340" s="108"/>
      <c r="L340" s="108"/>
      <c r="M340" s="108"/>
      <c r="N340" s="108"/>
      <c r="O340" s="110"/>
      <c r="P340" s="110"/>
      <c r="Q340" s="108"/>
      <c r="R340" s="297"/>
      <c r="S340" s="108"/>
      <c r="T340" s="108"/>
      <c r="U340" s="108"/>
      <c r="V340" s="266"/>
      <c r="W340" s="266"/>
      <c r="X340" s="110"/>
      <c r="Y340" s="110"/>
      <c r="Z340" s="222"/>
      <c r="AA340" s="300"/>
    </row>
    <row r="341" spans="1:27" x14ac:dyDescent="0.2">
      <c r="A341" s="5"/>
      <c r="B341" s="5"/>
      <c r="C341" s="5"/>
      <c r="D341" s="5"/>
      <c r="E341" s="5"/>
      <c r="F341" s="108"/>
      <c r="G341" s="108"/>
      <c r="H341" s="109"/>
      <c r="I341" s="108"/>
      <c r="J341" s="108"/>
      <c r="K341" s="108"/>
      <c r="L341" s="108"/>
      <c r="M341" s="108"/>
      <c r="N341" s="108"/>
      <c r="O341" s="110"/>
      <c r="P341" s="110"/>
      <c r="Q341" s="108"/>
      <c r="R341" s="297"/>
      <c r="S341" s="108"/>
      <c r="T341" s="108"/>
      <c r="U341" s="108"/>
      <c r="V341" s="266"/>
      <c r="W341" s="266"/>
      <c r="X341" s="110"/>
      <c r="Y341" s="110"/>
      <c r="Z341" s="222"/>
      <c r="AA341" s="300"/>
    </row>
    <row r="342" spans="1:27" x14ac:dyDescent="0.2">
      <c r="A342" s="5"/>
      <c r="B342" s="5"/>
      <c r="C342" s="5"/>
      <c r="D342" s="5"/>
      <c r="E342" s="5"/>
      <c r="F342" s="108"/>
      <c r="G342" s="108"/>
      <c r="H342" s="109"/>
      <c r="I342" s="108"/>
      <c r="J342" s="108"/>
      <c r="K342" s="108"/>
      <c r="L342" s="108"/>
      <c r="M342" s="108"/>
      <c r="N342" s="108"/>
      <c r="O342" s="110"/>
      <c r="P342" s="110"/>
      <c r="Q342" s="108"/>
      <c r="R342" s="297"/>
      <c r="S342" s="108"/>
      <c r="T342" s="108"/>
      <c r="U342" s="108"/>
      <c r="V342" s="266"/>
      <c r="W342" s="266"/>
      <c r="X342" s="110"/>
      <c r="Y342" s="110"/>
      <c r="Z342" s="222"/>
      <c r="AA342" s="300"/>
    </row>
    <row r="343" spans="1:27" x14ac:dyDescent="0.2">
      <c r="A343" s="5"/>
      <c r="B343" s="5"/>
      <c r="C343" s="5"/>
      <c r="D343" s="5"/>
      <c r="E343" s="5"/>
      <c r="F343" s="108"/>
      <c r="G343" s="108"/>
      <c r="H343" s="109"/>
      <c r="I343" s="108"/>
      <c r="J343" s="108"/>
      <c r="K343" s="108"/>
      <c r="L343" s="108"/>
      <c r="M343" s="108"/>
      <c r="N343" s="108"/>
      <c r="O343" s="110"/>
      <c r="P343" s="110"/>
      <c r="Q343" s="108"/>
      <c r="R343" s="297"/>
      <c r="S343" s="108"/>
      <c r="T343" s="108"/>
      <c r="U343" s="108"/>
      <c r="V343" s="266"/>
      <c r="W343" s="266"/>
      <c r="X343" s="110"/>
      <c r="Y343" s="110"/>
      <c r="Z343" s="222"/>
      <c r="AA343" s="300"/>
    </row>
    <row r="344" spans="1:27" x14ac:dyDescent="0.2">
      <c r="A344" s="5"/>
      <c r="B344" s="5"/>
      <c r="C344" s="5"/>
      <c r="D344" s="5"/>
      <c r="E344" s="5"/>
      <c r="F344" s="108"/>
      <c r="G344" s="108"/>
      <c r="H344" s="109"/>
      <c r="I344" s="108"/>
      <c r="J344" s="108"/>
      <c r="K344" s="108"/>
      <c r="L344" s="108"/>
      <c r="M344" s="108"/>
      <c r="N344" s="108"/>
      <c r="O344" s="110"/>
      <c r="P344" s="110"/>
      <c r="Q344" s="108"/>
      <c r="R344" s="297"/>
      <c r="S344" s="108"/>
      <c r="T344" s="108"/>
      <c r="U344" s="108"/>
      <c r="V344" s="266"/>
      <c r="W344" s="266"/>
      <c r="X344" s="110"/>
      <c r="Y344" s="110"/>
      <c r="Z344" s="222"/>
      <c r="AA344" s="300"/>
    </row>
    <row r="345" spans="1:27" x14ac:dyDescent="0.2">
      <c r="A345" s="5"/>
      <c r="B345" s="5"/>
      <c r="C345" s="5"/>
      <c r="D345" s="5"/>
      <c r="E345" s="5"/>
      <c r="F345" s="108"/>
      <c r="G345" s="108"/>
      <c r="H345" s="109"/>
      <c r="I345" s="108"/>
      <c r="J345" s="108"/>
      <c r="K345" s="108"/>
      <c r="L345" s="108"/>
      <c r="M345" s="108"/>
      <c r="N345" s="108"/>
      <c r="O345" s="110"/>
      <c r="P345" s="110"/>
      <c r="Q345" s="108"/>
      <c r="R345" s="297"/>
      <c r="S345" s="108"/>
      <c r="T345" s="108"/>
      <c r="U345" s="108"/>
      <c r="V345" s="266"/>
      <c r="W345" s="266"/>
      <c r="X345" s="110"/>
      <c r="Y345" s="110"/>
      <c r="Z345" s="222"/>
      <c r="AA345" s="300"/>
    </row>
    <row r="346" spans="1:27" x14ac:dyDescent="0.2">
      <c r="A346" s="5"/>
      <c r="B346" s="5"/>
      <c r="C346" s="5"/>
      <c r="D346" s="5"/>
      <c r="E346" s="5"/>
      <c r="F346" s="108"/>
      <c r="G346" s="108"/>
      <c r="H346" s="109"/>
      <c r="I346" s="108"/>
      <c r="J346" s="108"/>
      <c r="K346" s="108"/>
      <c r="L346" s="108"/>
      <c r="M346" s="108"/>
      <c r="N346" s="108"/>
      <c r="O346" s="110"/>
      <c r="P346" s="110"/>
      <c r="Q346" s="108"/>
      <c r="R346" s="297"/>
      <c r="S346" s="108"/>
      <c r="T346" s="108"/>
      <c r="U346" s="108"/>
      <c r="V346" s="266"/>
      <c r="W346" s="266"/>
      <c r="X346" s="110"/>
      <c r="Y346" s="110"/>
      <c r="Z346" s="222"/>
      <c r="AA346" s="300"/>
    </row>
    <row r="347" spans="1:27" x14ac:dyDescent="0.2">
      <c r="A347" s="5"/>
      <c r="B347" s="5"/>
      <c r="C347" s="5"/>
      <c r="D347" s="5"/>
      <c r="E347" s="5"/>
      <c r="F347" s="108"/>
      <c r="G347" s="108"/>
      <c r="H347" s="109"/>
      <c r="I347" s="108"/>
      <c r="J347" s="108"/>
      <c r="K347" s="108"/>
      <c r="L347" s="108"/>
      <c r="M347" s="108"/>
      <c r="N347" s="108"/>
      <c r="O347" s="110"/>
      <c r="P347" s="110"/>
      <c r="Q347" s="108"/>
      <c r="R347" s="297"/>
      <c r="S347" s="108"/>
      <c r="T347" s="108"/>
      <c r="U347" s="108"/>
      <c r="V347" s="266"/>
      <c r="W347" s="266"/>
      <c r="X347" s="110"/>
      <c r="Y347" s="110"/>
      <c r="Z347" s="222"/>
      <c r="AA347" s="300"/>
    </row>
    <row r="348" spans="1:27" x14ac:dyDescent="0.2">
      <c r="A348" s="5"/>
      <c r="B348" s="5"/>
      <c r="C348" s="5"/>
      <c r="D348" s="5"/>
      <c r="E348" s="5"/>
      <c r="F348" s="108"/>
      <c r="G348" s="108"/>
      <c r="H348" s="109"/>
      <c r="I348" s="108"/>
      <c r="J348" s="108"/>
      <c r="K348" s="108"/>
      <c r="L348" s="108"/>
      <c r="M348" s="108"/>
      <c r="N348" s="108"/>
      <c r="O348" s="110"/>
      <c r="P348" s="110"/>
      <c r="Q348" s="108"/>
      <c r="R348" s="297"/>
      <c r="S348" s="108"/>
      <c r="T348" s="108"/>
      <c r="U348" s="108"/>
      <c r="V348" s="266"/>
      <c r="W348" s="266"/>
      <c r="X348" s="110"/>
      <c r="Y348" s="110"/>
      <c r="Z348" s="222"/>
      <c r="AA348" s="300"/>
    </row>
    <row r="349" spans="1:27" x14ac:dyDescent="0.2">
      <c r="A349" s="5"/>
      <c r="B349" s="5"/>
      <c r="C349" s="5"/>
      <c r="D349" s="5"/>
      <c r="E349" s="5"/>
      <c r="F349" s="108"/>
      <c r="G349" s="108"/>
      <c r="H349" s="109"/>
      <c r="I349" s="108"/>
      <c r="J349" s="108"/>
      <c r="K349" s="108"/>
      <c r="L349" s="108"/>
      <c r="M349" s="108"/>
      <c r="N349" s="108"/>
      <c r="O349" s="110"/>
      <c r="P349" s="110"/>
      <c r="Q349" s="108"/>
      <c r="R349" s="297"/>
      <c r="S349" s="108"/>
      <c r="T349" s="108"/>
      <c r="U349" s="108"/>
      <c r="V349" s="266"/>
      <c r="W349" s="266"/>
      <c r="X349" s="110"/>
      <c r="Y349" s="110"/>
      <c r="Z349" s="222"/>
      <c r="AA349" s="300"/>
    </row>
    <row r="350" spans="1:27" x14ac:dyDescent="0.2">
      <c r="A350" s="5"/>
      <c r="B350" s="5"/>
      <c r="C350" s="5"/>
      <c r="D350" s="5"/>
      <c r="E350" s="5"/>
      <c r="F350" s="108"/>
      <c r="G350" s="108"/>
      <c r="H350" s="109"/>
      <c r="I350" s="108"/>
      <c r="J350" s="108"/>
      <c r="K350" s="108"/>
      <c r="L350" s="108"/>
      <c r="M350" s="108"/>
      <c r="N350" s="108"/>
      <c r="O350" s="110"/>
      <c r="P350" s="110"/>
      <c r="Q350" s="108"/>
      <c r="R350" s="297"/>
      <c r="S350" s="108"/>
      <c r="T350" s="108"/>
      <c r="U350" s="108"/>
      <c r="V350" s="266"/>
      <c r="W350" s="266"/>
      <c r="X350" s="110"/>
      <c r="Y350" s="110"/>
      <c r="Z350" s="222"/>
      <c r="AA350" s="300"/>
    </row>
    <row r="351" spans="1:27" x14ac:dyDescent="0.2">
      <c r="A351" s="5"/>
      <c r="B351" s="5"/>
      <c r="C351" s="5"/>
      <c r="D351" s="5"/>
      <c r="E351" s="5"/>
      <c r="F351" s="108"/>
      <c r="G351" s="108"/>
      <c r="H351" s="109"/>
      <c r="I351" s="108"/>
      <c r="J351" s="108"/>
      <c r="K351" s="108"/>
      <c r="L351" s="108"/>
      <c r="M351" s="108"/>
      <c r="N351" s="108"/>
      <c r="O351" s="110"/>
      <c r="P351" s="110"/>
      <c r="Q351" s="108"/>
      <c r="R351" s="297"/>
      <c r="S351" s="108"/>
      <c r="T351" s="108"/>
      <c r="U351" s="108"/>
      <c r="V351" s="266"/>
      <c r="W351" s="266"/>
      <c r="X351" s="110"/>
      <c r="Y351" s="110"/>
      <c r="Z351" s="222"/>
      <c r="AA351" s="300"/>
    </row>
    <row r="352" spans="1:27" x14ac:dyDescent="0.2">
      <c r="A352" s="5"/>
      <c r="B352" s="5"/>
      <c r="C352" s="5"/>
      <c r="D352" s="5"/>
      <c r="E352" s="5"/>
      <c r="F352" s="108"/>
      <c r="G352" s="108"/>
      <c r="H352" s="109"/>
      <c r="I352" s="108"/>
      <c r="J352" s="108"/>
      <c r="K352" s="108"/>
      <c r="L352" s="108"/>
      <c r="M352" s="108"/>
      <c r="N352" s="108"/>
      <c r="O352" s="110"/>
      <c r="P352" s="110"/>
      <c r="Q352" s="108"/>
      <c r="R352" s="297"/>
      <c r="S352" s="108"/>
      <c r="T352" s="108"/>
      <c r="U352" s="108"/>
      <c r="V352" s="266"/>
      <c r="W352" s="266"/>
      <c r="X352" s="110"/>
      <c r="Y352" s="110"/>
      <c r="Z352" s="222"/>
      <c r="AA352" s="300"/>
    </row>
    <row r="353" spans="1:27" x14ac:dyDescent="0.2">
      <c r="A353" s="5"/>
      <c r="B353" s="5"/>
      <c r="C353" s="5"/>
      <c r="D353" s="5"/>
      <c r="E353" s="5"/>
      <c r="F353" s="108"/>
      <c r="G353" s="108"/>
      <c r="H353" s="109"/>
      <c r="I353" s="108"/>
      <c r="J353" s="108"/>
      <c r="K353" s="108"/>
      <c r="L353" s="108"/>
      <c r="M353" s="108"/>
      <c r="N353" s="108"/>
      <c r="O353" s="110"/>
      <c r="P353" s="110"/>
      <c r="Q353" s="108"/>
      <c r="R353" s="297"/>
      <c r="S353" s="108"/>
      <c r="T353" s="108"/>
      <c r="U353" s="108"/>
      <c r="V353" s="266"/>
      <c r="W353" s="266"/>
      <c r="X353" s="110"/>
      <c r="Y353" s="110"/>
      <c r="Z353" s="222"/>
      <c r="AA353" s="300"/>
    </row>
    <row r="354" spans="1:27" x14ac:dyDescent="0.2">
      <c r="A354" s="5"/>
      <c r="B354" s="5"/>
      <c r="C354" s="5"/>
      <c r="D354" s="5"/>
      <c r="E354" s="5"/>
      <c r="F354" s="108"/>
      <c r="G354" s="108"/>
      <c r="H354" s="109"/>
      <c r="I354" s="108"/>
      <c r="J354" s="108"/>
      <c r="K354" s="108"/>
      <c r="L354" s="108"/>
      <c r="M354" s="108"/>
      <c r="N354" s="108"/>
      <c r="O354" s="110"/>
      <c r="P354" s="110"/>
      <c r="Q354" s="108"/>
      <c r="R354" s="297"/>
      <c r="S354" s="108"/>
      <c r="T354" s="108"/>
      <c r="U354" s="108"/>
      <c r="V354" s="266"/>
      <c r="W354" s="266"/>
      <c r="X354" s="110"/>
      <c r="Y354" s="110"/>
      <c r="Z354" s="222"/>
      <c r="AA354" s="300"/>
    </row>
    <row r="355" spans="1:27" x14ac:dyDescent="0.2">
      <c r="A355" s="5"/>
      <c r="B355" s="5"/>
      <c r="C355" s="5"/>
      <c r="D355" s="5"/>
      <c r="E355" s="5"/>
      <c r="F355" s="108"/>
      <c r="G355" s="108"/>
      <c r="H355" s="109"/>
      <c r="I355" s="108"/>
      <c r="J355" s="108"/>
      <c r="K355" s="108"/>
      <c r="L355" s="108"/>
      <c r="M355" s="108"/>
      <c r="N355" s="108"/>
      <c r="O355" s="110"/>
      <c r="P355" s="110"/>
      <c r="Q355" s="108"/>
      <c r="R355" s="297"/>
      <c r="S355" s="108"/>
      <c r="T355" s="108"/>
      <c r="U355" s="108"/>
      <c r="V355" s="266"/>
      <c r="W355" s="266"/>
      <c r="X355" s="110"/>
      <c r="Y355" s="110"/>
      <c r="Z355" s="222"/>
      <c r="AA355" s="300"/>
    </row>
    <row r="356" spans="1:27" x14ac:dyDescent="0.2">
      <c r="A356" s="5"/>
      <c r="B356" s="5"/>
      <c r="C356" s="5"/>
      <c r="D356" s="5"/>
      <c r="E356" s="5"/>
      <c r="F356" s="108"/>
      <c r="G356" s="108"/>
      <c r="H356" s="109"/>
      <c r="I356" s="108"/>
      <c r="J356" s="108"/>
      <c r="K356" s="108"/>
      <c r="L356" s="108"/>
      <c r="M356" s="108"/>
      <c r="N356" s="108"/>
      <c r="O356" s="110"/>
      <c r="P356" s="110"/>
      <c r="Q356" s="108"/>
      <c r="R356" s="297"/>
      <c r="S356" s="108"/>
      <c r="T356" s="108"/>
      <c r="U356" s="108"/>
      <c r="V356" s="266"/>
      <c r="W356" s="266"/>
      <c r="X356" s="110"/>
      <c r="Y356" s="110"/>
      <c r="Z356" s="222"/>
      <c r="AA356" s="300"/>
    </row>
    <row r="357" spans="1:27" x14ac:dyDescent="0.2">
      <c r="A357" s="5"/>
      <c r="B357" s="5"/>
      <c r="C357" s="5"/>
      <c r="D357" s="5"/>
      <c r="E357" s="5"/>
      <c r="F357" s="108"/>
      <c r="G357" s="108"/>
      <c r="H357" s="109"/>
      <c r="I357" s="108"/>
      <c r="J357" s="108"/>
      <c r="K357" s="108"/>
      <c r="L357" s="108"/>
      <c r="M357" s="108"/>
      <c r="N357" s="108"/>
      <c r="O357" s="110"/>
      <c r="P357" s="110"/>
      <c r="Q357" s="108"/>
      <c r="R357" s="297"/>
      <c r="S357" s="108"/>
      <c r="T357" s="108"/>
      <c r="U357" s="108"/>
      <c r="V357" s="266"/>
      <c r="W357" s="266"/>
      <c r="X357" s="110"/>
      <c r="Y357" s="110"/>
      <c r="Z357" s="222"/>
      <c r="AA357" s="300"/>
    </row>
    <row r="358" spans="1:27" x14ac:dyDescent="0.2">
      <c r="A358" s="5"/>
      <c r="B358" s="5"/>
      <c r="C358" s="5"/>
      <c r="D358" s="5"/>
      <c r="E358" s="5"/>
      <c r="F358" s="108"/>
      <c r="G358" s="108"/>
      <c r="H358" s="109"/>
      <c r="I358" s="108"/>
      <c r="J358" s="108"/>
      <c r="K358" s="108"/>
      <c r="L358" s="108"/>
      <c r="M358" s="108"/>
      <c r="N358" s="108"/>
      <c r="O358" s="110"/>
      <c r="P358" s="110"/>
      <c r="Q358" s="108"/>
      <c r="R358" s="297"/>
      <c r="S358" s="108"/>
      <c r="T358" s="108"/>
      <c r="U358" s="108"/>
      <c r="V358" s="266"/>
      <c r="W358" s="266"/>
      <c r="X358" s="110"/>
      <c r="Y358" s="110"/>
      <c r="Z358" s="222"/>
      <c r="AA358" s="300"/>
    </row>
    <row r="359" spans="1:27" x14ac:dyDescent="0.2">
      <c r="A359" s="5"/>
      <c r="B359" s="5"/>
      <c r="C359" s="5"/>
      <c r="D359" s="5"/>
      <c r="E359" s="5"/>
      <c r="F359" s="108"/>
      <c r="G359" s="108"/>
      <c r="H359" s="109"/>
      <c r="I359" s="108"/>
      <c r="J359" s="108"/>
      <c r="K359" s="108"/>
      <c r="L359" s="108"/>
      <c r="M359" s="108"/>
      <c r="N359" s="108"/>
      <c r="O359" s="110"/>
      <c r="P359" s="110"/>
      <c r="Q359" s="108"/>
      <c r="R359" s="297"/>
      <c r="S359" s="108"/>
      <c r="T359" s="108"/>
      <c r="U359" s="108"/>
      <c r="V359" s="266"/>
      <c r="W359" s="266"/>
      <c r="X359" s="110"/>
      <c r="Y359" s="110"/>
      <c r="Z359" s="222"/>
      <c r="AA359" s="300"/>
    </row>
    <row r="360" spans="1:27" x14ac:dyDescent="0.2">
      <c r="A360" s="5"/>
      <c r="B360" s="5"/>
      <c r="C360" s="5"/>
      <c r="D360" s="5"/>
      <c r="E360" s="5"/>
      <c r="F360" s="108"/>
      <c r="G360" s="108"/>
      <c r="H360" s="109"/>
      <c r="I360" s="108"/>
      <c r="J360" s="108"/>
      <c r="K360" s="108"/>
      <c r="L360" s="108"/>
      <c r="M360" s="108"/>
      <c r="N360" s="108"/>
      <c r="O360" s="110"/>
      <c r="P360" s="110"/>
      <c r="Q360" s="108"/>
      <c r="R360" s="297"/>
      <c r="S360" s="108"/>
      <c r="T360" s="108"/>
      <c r="U360" s="108"/>
      <c r="V360" s="266"/>
      <c r="W360" s="266"/>
      <c r="X360" s="110"/>
      <c r="Y360" s="110"/>
      <c r="Z360" s="222"/>
      <c r="AA360" s="300"/>
    </row>
    <row r="361" spans="1:27" x14ac:dyDescent="0.2">
      <c r="A361" s="5"/>
      <c r="B361" s="5"/>
      <c r="C361" s="5"/>
      <c r="D361" s="5"/>
      <c r="E361" s="5"/>
      <c r="F361" s="108"/>
      <c r="G361" s="108"/>
      <c r="H361" s="109"/>
      <c r="I361" s="108"/>
      <c r="J361" s="108"/>
      <c r="K361" s="108"/>
      <c r="L361" s="108"/>
      <c r="M361" s="108"/>
      <c r="N361" s="108"/>
      <c r="O361" s="110"/>
      <c r="P361" s="110"/>
      <c r="Q361" s="108"/>
      <c r="R361" s="297"/>
      <c r="S361" s="108"/>
      <c r="T361" s="108"/>
      <c r="U361" s="108"/>
      <c r="V361" s="266"/>
      <c r="W361" s="266"/>
      <c r="X361" s="110"/>
      <c r="Y361" s="110"/>
      <c r="Z361" s="222"/>
      <c r="AA361" s="300"/>
    </row>
    <row r="362" spans="1:27" x14ac:dyDescent="0.2">
      <c r="A362" s="5"/>
      <c r="B362" s="5"/>
      <c r="C362" s="5"/>
      <c r="D362" s="5"/>
      <c r="E362" s="5"/>
      <c r="F362" s="108"/>
      <c r="G362" s="108"/>
      <c r="H362" s="109"/>
      <c r="I362" s="108"/>
      <c r="J362" s="108"/>
      <c r="K362" s="108"/>
      <c r="L362" s="108"/>
      <c r="M362" s="108"/>
      <c r="N362" s="108"/>
      <c r="O362" s="110"/>
      <c r="P362" s="110"/>
      <c r="Q362" s="108"/>
      <c r="R362" s="297"/>
      <c r="S362" s="108"/>
      <c r="T362" s="108"/>
      <c r="U362" s="108"/>
      <c r="V362" s="266"/>
      <c r="W362" s="266"/>
      <c r="X362" s="110"/>
      <c r="Y362" s="110"/>
      <c r="Z362" s="222"/>
      <c r="AA362" s="300"/>
    </row>
    <row r="363" spans="1:27" x14ac:dyDescent="0.2">
      <c r="A363" s="5"/>
      <c r="B363" s="5"/>
      <c r="C363" s="5"/>
      <c r="D363" s="5"/>
      <c r="E363" s="5"/>
      <c r="F363" s="108"/>
      <c r="G363" s="108"/>
      <c r="H363" s="109"/>
      <c r="I363" s="108"/>
      <c r="J363" s="108"/>
      <c r="K363" s="108"/>
      <c r="L363" s="108"/>
      <c r="M363" s="108"/>
      <c r="N363" s="108"/>
      <c r="O363" s="110"/>
      <c r="P363" s="110"/>
      <c r="Q363" s="108"/>
      <c r="R363" s="297"/>
      <c r="S363" s="108"/>
      <c r="T363" s="108"/>
      <c r="U363" s="108"/>
      <c r="V363" s="266"/>
      <c r="W363" s="266"/>
      <c r="X363" s="110"/>
      <c r="Y363" s="110"/>
      <c r="Z363" s="222"/>
      <c r="AA363" s="300"/>
    </row>
    <row r="364" spans="1:27" x14ac:dyDescent="0.2">
      <c r="A364" s="5"/>
      <c r="B364" s="5"/>
      <c r="C364" s="5"/>
      <c r="D364" s="5"/>
      <c r="E364" s="5"/>
      <c r="F364" s="108"/>
      <c r="G364" s="108"/>
      <c r="H364" s="109"/>
      <c r="I364" s="108"/>
      <c r="J364" s="108"/>
      <c r="K364" s="108"/>
      <c r="L364" s="108"/>
      <c r="M364" s="108"/>
      <c r="N364" s="108"/>
      <c r="O364" s="110"/>
      <c r="P364" s="110"/>
      <c r="Q364" s="108"/>
      <c r="R364" s="297"/>
      <c r="S364" s="108"/>
      <c r="T364" s="108"/>
      <c r="U364" s="108"/>
      <c r="V364" s="266"/>
      <c r="W364" s="266"/>
      <c r="X364" s="110"/>
      <c r="Y364" s="110"/>
      <c r="Z364" s="222"/>
      <c r="AA364" s="300"/>
    </row>
    <row r="365" spans="1:27" x14ac:dyDescent="0.2">
      <c r="A365" s="5"/>
      <c r="B365" s="5"/>
      <c r="C365" s="5"/>
      <c r="D365" s="5"/>
      <c r="E365" s="5"/>
      <c r="F365" s="108"/>
      <c r="G365" s="108"/>
      <c r="H365" s="109"/>
      <c r="I365" s="108"/>
      <c r="J365" s="108"/>
      <c r="K365" s="108"/>
      <c r="L365" s="108"/>
      <c r="M365" s="108"/>
      <c r="N365" s="108"/>
      <c r="O365" s="110"/>
      <c r="P365" s="110"/>
      <c r="Q365" s="108"/>
      <c r="R365" s="297"/>
      <c r="S365" s="108"/>
      <c r="T365" s="108"/>
      <c r="U365" s="108"/>
      <c r="V365" s="266"/>
      <c r="W365" s="266"/>
      <c r="X365" s="110"/>
      <c r="Y365" s="110"/>
      <c r="Z365" s="222"/>
      <c r="AA365" s="300"/>
    </row>
    <row r="366" spans="1:27" x14ac:dyDescent="0.2">
      <c r="A366" s="5"/>
      <c r="B366" s="5"/>
      <c r="C366" s="5"/>
      <c r="D366" s="5"/>
      <c r="E366" s="5"/>
      <c r="F366" s="108"/>
      <c r="G366" s="108"/>
      <c r="H366" s="109"/>
      <c r="I366" s="108"/>
      <c r="J366" s="108"/>
      <c r="K366" s="108"/>
      <c r="L366" s="108"/>
      <c r="M366" s="108"/>
      <c r="N366" s="108"/>
      <c r="O366" s="110"/>
      <c r="P366" s="110"/>
      <c r="Q366" s="108"/>
      <c r="R366" s="297"/>
      <c r="S366" s="108"/>
      <c r="T366" s="108"/>
      <c r="U366" s="108"/>
      <c r="V366" s="266"/>
      <c r="W366" s="266"/>
      <c r="X366" s="110"/>
      <c r="Y366" s="110"/>
      <c r="Z366" s="222"/>
      <c r="AA366" s="300"/>
    </row>
    <row r="367" spans="1:27" x14ac:dyDescent="0.2">
      <c r="A367" s="5"/>
      <c r="B367" s="5"/>
      <c r="C367" s="5"/>
      <c r="D367" s="5"/>
      <c r="E367" s="5"/>
      <c r="F367" s="108"/>
      <c r="G367" s="108"/>
      <c r="H367" s="109"/>
      <c r="I367" s="108"/>
      <c r="J367" s="108"/>
      <c r="K367" s="108"/>
      <c r="L367" s="108"/>
      <c r="M367" s="108"/>
      <c r="N367" s="108"/>
      <c r="O367" s="110"/>
      <c r="P367" s="110"/>
      <c r="Q367" s="108"/>
      <c r="R367" s="297"/>
      <c r="S367" s="108"/>
      <c r="T367" s="108"/>
      <c r="U367" s="108"/>
      <c r="V367" s="266"/>
      <c r="W367" s="266"/>
      <c r="X367" s="110"/>
      <c r="Y367" s="110"/>
      <c r="Z367" s="222"/>
      <c r="AA367" s="300"/>
    </row>
    <row r="368" spans="1:27" x14ac:dyDescent="0.2">
      <c r="A368" s="5"/>
      <c r="B368" s="5"/>
      <c r="C368" s="5"/>
      <c r="D368" s="5"/>
      <c r="E368" s="5"/>
      <c r="F368" s="108"/>
      <c r="G368" s="108"/>
      <c r="H368" s="109"/>
      <c r="I368" s="108"/>
      <c r="J368" s="108"/>
      <c r="K368" s="108"/>
      <c r="L368" s="108"/>
      <c r="M368" s="108"/>
      <c r="N368" s="108"/>
      <c r="O368" s="110"/>
      <c r="P368" s="110"/>
      <c r="Q368" s="108"/>
      <c r="R368" s="297"/>
      <c r="S368" s="108"/>
      <c r="T368" s="108"/>
      <c r="U368" s="108"/>
      <c r="V368" s="266"/>
      <c r="W368" s="266"/>
      <c r="X368" s="110"/>
      <c r="Y368" s="110"/>
      <c r="Z368" s="222"/>
      <c r="AA368" s="300"/>
    </row>
    <row r="369" spans="1:27" x14ac:dyDescent="0.2">
      <c r="A369" s="5"/>
      <c r="B369" s="5"/>
      <c r="C369" s="5"/>
      <c r="D369" s="5"/>
      <c r="E369" s="5"/>
      <c r="F369" s="108"/>
      <c r="G369" s="108"/>
      <c r="H369" s="109"/>
      <c r="I369" s="108"/>
      <c r="J369" s="108"/>
      <c r="K369" s="108"/>
      <c r="L369" s="108"/>
      <c r="M369" s="108"/>
      <c r="N369" s="108"/>
      <c r="O369" s="110"/>
      <c r="P369" s="110"/>
      <c r="Q369" s="108"/>
      <c r="R369" s="297"/>
      <c r="S369" s="108"/>
      <c r="T369" s="108"/>
      <c r="U369" s="108"/>
      <c r="V369" s="266"/>
      <c r="W369" s="266"/>
      <c r="X369" s="110"/>
      <c r="Y369" s="110"/>
      <c r="Z369" s="222"/>
      <c r="AA369" s="300"/>
    </row>
    <row r="370" spans="1:27" x14ac:dyDescent="0.2">
      <c r="A370" s="5"/>
      <c r="B370" s="5"/>
      <c r="C370" s="5"/>
      <c r="D370" s="5"/>
      <c r="E370" s="5"/>
      <c r="F370" s="108"/>
      <c r="G370" s="108"/>
      <c r="H370" s="109"/>
      <c r="I370" s="108"/>
      <c r="J370" s="108"/>
      <c r="K370" s="108"/>
      <c r="L370" s="108"/>
      <c r="M370" s="108"/>
      <c r="N370" s="108"/>
      <c r="O370" s="110"/>
      <c r="P370" s="110"/>
      <c r="Q370" s="108"/>
      <c r="R370" s="297"/>
      <c r="S370" s="108"/>
      <c r="T370" s="108"/>
      <c r="U370" s="108"/>
      <c r="V370" s="266"/>
      <c r="W370" s="266"/>
      <c r="X370" s="110"/>
      <c r="Y370" s="110"/>
      <c r="Z370" s="222"/>
      <c r="AA370" s="300"/>
    </row>
    <row r="371" spans="1:27" x14ac:dyDescent="0.2">
      <c r="A371" s="5"/>
      <c r="B371" s="5"/>
      <c r="C371" s="5"/>
      <c r="D371" s="5"/>
      <c r="E371" s="5"/>
      <c r="F371" s="108"/>
      <c r="G371" s="108"/>
      <c r="H371" s="109"/>
      <c r="I371" s="108"/>
      <c r="J371" s="108"/>
      <c r="K371" s="108"/>
      <c r="L371" s="108"/>
      <c r="M371" s="108"/>
      <c r="N371" s="108"/>
      <c r="O371" s="110"/>
      <c r="P371" s="110"/>
      <c r="Q371" s="108"/>
      <c r="R371" s="297"/>
      <c r="S371" s="108"/>
      <c r="T371" s="108"/>
      <c r="U371" s="108"/>
      <c r="V371" s="266"/>
      <c r="W371" s="266"/>
      <c r="X371" s="110"/>
      <c r="Y371" s="110"/>
      <c r="Z371" s="222"/>
      <c r="AA371" s="300"/>
    </row>
    <row r="372" spans="1:27" x14ac:dyDescent="0.2">
      <c r="A372" s="5"/>
      <c r="B372" s="5"/>
      <c r="C372" s="5"/>
      <c r="D372" s="5"/>
      <c r="E372" s="5"/>
      <c r="F372" s="108"/>
      <c r="G372" s="108"/>
      <c r="H372" s="109"/>
      <c r="I372" s="108"/>
      <c r="J372" s="108"/>
      <c r="K372" s="108"/>
      <c r="L372" s="108"/>
      <c r="M372" s="108"/>
      <c r="N372" s="108"/>
      <c r="O372" s="110"/>
      <c r="P372" s="110"/>
      <c r="Q372" s="108"/>
      <c r="R372" s="297"/>
      <c r="S372" s="108"/>
      <c r="T372" s="108"/>
      <c r="U372" s="108"/>
      <c r="V372" s="266"/>
      <c r="W372" s="266"/>
      <c r="X372" s="110"/>
      <c r="Y372" s="110"/>
      <c r="Z372" s="222"/>
      <c r="AA372" s="300"/>
    </row>
    <row r="373" spans="1:27" x14ac:dyDescent="0.2">
      <c r="A373" s="5"/>
      <c r="B373" s="5"/>
      <c r="C373" s="5"/>
      <c r="D373" s="5"/>
      <c r="E373" s="5"/>
      <c r="F373" s="108"/>
      <c r="G373" s="108"/>
      <c r="H373" s="109"/>
      <c r="I373" s="108"/>
      <c r="J373" s="108"/>
      <c r="K373" s="108"/>
      <c r="L373" s="108"/>
      <c r="M373" s="108"/>
      <c r="N373" s="108"/>
      <c r="O373" s="110"/>
      <c r="P373" s="110"/>
      <c r="Q373" s="108"/>
      <c r="R373" s="297"/>
      <c r="S373" s="108"/>
      <c r="T373" s="108"/>
      <c r="U373" s="108"/>
      <c r="V373" s="266"/>
      <c r="W373" s="266"/>
      <c r="X373" s="110"/>
      <c r="Y373" s="110"/>
      <c r="Z373" s="222"/>
      <c r="AA373" s="300"/>
    </row>
    <row r="374" spans="1:27" x14ac:dyDescent="0.2">
      <c r="A374" s="5"/>
      <c r="B374" s="5"/>
      <c r="C374" s="5"/>
      <c r="D374" s="5"/>
      <c r="E374" s="5"/>
      <c r="F374" s="108"/>
      <c r="G374" s="108"/>
      <c r="H374" s="109"/>
      <c r="I374" s="108"/>
      <c r="J374" s="108"/>
      <c r="K374" s="108"/>
      <c r="L374" s="108"/>
      <c r="M374" s="108"/>
      <c r="N374" s="108"/>
      <c r="O374" s="110"/>
      <c r="P374" s="110"/>
      <c r="Q374" s="108"/>
      <c r="R374" s="297"/>
      <c r="S374" s="108"/>
      <c r="T374" s="108"/>
      <c r="U374" s="108"/>
      <c r="V374" s="266"/>
      <c r="W374" s="266"/>
      <c r="X374" s="110"/>
      <c r="Y374" s="110"/>
      <c r="Z374" s="222"/>
      <c r="AA374" s="300"/>
    </row>
    <row r="375" spans="1:27" x14ac:dyDescent="0.2">
      <c r="A375" s="5"/>
      <c r="B375" s="5"/>
      <c r="C375" s="5"/>
      <c r="D375" s="5"/>
      <c r="E375" s="5"/>
      <c r="F375" s="108"/>
      <c r="G375" s="108"/>
      <c r="H375" s="109"/>
      <c r="I375" s="108"/>
      <c r="J375" s="108"/>
      <c r="K375" s="108"/>
      <c r="L375" s="108"/>
      <c r="M375" s="108"/>
      <c r="N375" s="108"/>
      <c r="O375" s="110"/>
      <c r="P375" s="110"/>
      <c r="Q375" s="108"/>
      <c r="R375" s="297"/>
      <c r="S375" s="108"/>
      <c r="T375" s="108"/>
      <c r="U375" s="108"/>
      <c r="V375" s="266"/>
      <c r="W375" s="266"/>
      <c r="X375" s="110"/>
      <c r="Y375" s="110"/>
      <c r="Z375" s="222"/>
      <c r="AA375" s="300"/>
    </row>
    <row r="376" spans="1:27" x14ac:dyDescent="0.2">
      <c r="A376" s="5"/>
      <c r="B376" s="5"/>
      <c r="C376" s="5"/>
      <c r="D376" s="5"/>
      <c r="E376" s="5"/>
      <c r="F376" s="108"/>
      <c r="G376" s="108"/>
      <c r="H376" s="109"/>
      <c r="I376" s="108"/>
      <c r="J376" s="108"/>
      <c r="K376" s="108"/>
      <c r="L376" s="108"/>
      <c r="M376" s="108"/>
      <c r="N376" s="108"/>
      <c r="O376" s="110"/>
      <c r="P376" s="110"/>
      <c r="Q376" s="108"/>
      <c r="R376" s="297"/>
      <c r="S376" s="108"/>
      <c r="T376" s="108"/>
      <c r="U376" s="108"/>
      <c r="V376" s="266"/>
      <c r="W376" s="266"/>
      <c r="X376" s="110"/>
      <c r="Y376" s="110"/>
      <c r="Z376" s="222"/>
      <c r="AA376" s="300"/>
    </row>
    <row r="377" spans="1:27" x14ac:dyDescent="0.2">
      <c r="A377" s="5"/>
      <c r="B377" s="5"/>
      <c r="C377" s="5"/>
      <c r="D377" s="5"/>
      <c r="E377" s="5"/>
      <c r="F377" s="108"/>
      <c r="G377" s="108"/>
      <c r="H377" s="109"/>
      <c r="I377" s="108"/>
      <c r="J377" s="108"/>
      <c r="K377" s="108"/>
      <c r="L377" s="108"/>
      <c r="M377" s="108"/>
      <c r="N377" s="108"/>
      <c r="O377" s="110"/>
      <c r="P377" s="110"/>
      <c r="Q377" s="108"/>
      <c r="R377" s="297"/>
      <c r="S377" s="108"/>
      <c r="T377" s="108"/>
      <c r="U377" s="108"/>
      <c r="V377" s="266"/>
      <c r="W377" s="266"/>
      <c r="X377" s="110"/>
      <c r="Y377" s="110"/>
      <c r="Z377" s="222"/>
      <c r="AA377" s="300"/>
    </row>
    <row r="378" spans="1:27" x14ac:dyDescent="0.2">
      <c r="A378" s="5"/>
      <c r="B378" s="5"/>
      <c r="C378" s="5"/>
      <c r="D378" s="5"/>
      <c r="E378" s="5"/>
      <c r="F378" s="108"/>
      <c r="G378" s="108"/>
      <c r="H378" s="109"/>
      <c r="I378" s="108"/>
      <c r="J378" s="108"/>
      <c r="K378" s="108"/>
      <c r="L378" s="108"/>
      <c r="M378" s="108"/>
      <c r="N378" s="108"/>
      <c r="O378" s="110"/>
      <c r="P378" s="110"/>
      <c r="Q378" s="108"/>
      <c r="R378" s="297"/>
      <c r="S378" s="108"/>
      <c r="T378" s="108"/>
      <c r="U378" s="108"/>
      <c r="V378" s="266"/>
      <c r="W378" s="266"/>
      <c r="X378" s="110"/>
      <c r="Y378" s="110"/>
      <c r="Z378" s="222"/>
      <c r="AA378" s="300"/>
    </row>
    <row r="379" spans="1:27" x14ac:dyDescent="0.2">
      <c r="A379" s="5"/>
      <c r="B379" s="5"/>
      <c r="C379" s="5"/>
      <c r="D379" s="5"/>
      <c r="E379" s="5"/>
      <c r="F379" s="108"/>
      <c r="G379" s="108"/>
      <c r="H379" s="109"/>
      <c r="I379" s="108"/>
      <c r="J379" s="108"/>
      <c r="K379" s="108"/>
      <c r="L379" s="108"/>
      <c r="M379" s="108"/>
      <c r="N379" s="108"/>
      <c r="O379" s="110"/>
      <c r="P379" s="110"/>
      <c r="Q379" s="108"/>
      <c r="R379" s="297"/>
      <c r="S379" s="108"/>
      <c r="T379" s="108"/>
      <c r="U379" s="108"/>
      <c r="V379" s="266"/>
      <c r="W379" s="266"/>
      <c r="X379" s="110"/>
      <c r="Y379" s="110"/>
      <c r="Z379" s="222"/>
      <c r="AA379" s="300"/>
    </row>
    <row r="380" spans="1:27" x14ac:dyDescent="0.2">
      <c r="A380" s="5"/>
      <c r="B380" s="5"/>
      <c r="C380" s="5"/>
      <c r="D380" s="5"/>
      <c r="E380" s="5"/>
      <c r="F380" s="108"/>
      <c r="G380" s="108"/>
      <c r="H380" s="109"/>
      <c r="I380" s="108"/>
      <c r="J380" s="108"/>
      <c r="K380" s="108"/>
      <c r="L380" s="108"/>
      <c r="M380" s="108"/>
      <c r="N380" s="108"/>
      <c r="O380" s="110"/>
      <c r="P380" s="110"/>
      <c r="Q380" s="108"/>
      <c r="R380" s="297"/>
      <c r="S380" s="108"/>
      <c r="T380" s="108"/>
      <c r="U380" s="108"/>
      <c r="V380" s="266"/>
      <c r="W380" s="266"/>
      <c r="X380" s="110"/>
      <c r="Y380" s="110"/>
      <c r="Z380" s="222"/>
      <c r="AA380" s="300"/>
    </row>
    <row r="381" spans="1:27" x14ac:dyDescent="0.2">
      <c r="A381" s="5"/>
      <c r="B381" s="5"/>
      <c r="C381" s="5"/>
      <c r="D381" s="5"/>
      <c r="E381" s="5"/>
      <c r="F381" s="108"/>
      <c r="G381" s="108"/>
      <c r="H381" s="109"/>
      <c r="I381" s="108"/>
      <c r="J381" s="108"/>
      <c r="K381" s="108"/>
      <c r="L381" s="108"/>
      <c r="M381" s="108"/>
      <c r="N381" s="108"/>
      <c r="O381" s="110"/>
      <c r="P381" s="110"/>
      <c r="Q381" s="108"/>
      <c r="R381" s="297"/>
      <c r="S381" s="108"/>
      <c r="T381" s="108"/>
      <c r="U381" s="108"/>
      <c r="V381" s="266"/>
      <c r="W381" s="266"/>
      <c r="X381" s="110"/>
      <c r="Y381" s="110"/>
      <c r="Z381" s="222"/>
      <c r="AA381" s="300"/>
    </row>
    <row r="382" spans="1:27" x14ac:dyDescent="0.2">
      <c r="A382" s="5"/>
      <c r="B382" s="5"/>
      <c r="C382" s="5"/>
      <c r="D382" s="5"/>
      <c r="E382" s="5"/>
      <c r="F382" s="108"/>
      <c r="G382" s="108"/>
      <c r="H382" s="109"/>
      <c r="I382" s="108"/>
      <c r="J382" s="108"/>
      <c r="K382" s="108"/>
      <c r="L382" s="108"/>
      <c r="M382" s="108"/>
      <c r="N382" s="108"/>
      <c r="O382" s="110"/>
      <c r="P382" s="110"/>
      <c r="Q382" s="108"/>
      <c r="R382" s="297"/>
      <c r="S382" s="108"/>
      <c r="T382" s="108"/>
      <c r="U382" s="108"/>
      <c r="V382" s="266"/>
      <c r="W382" s="266"/>
      <c r="X382" s="110"/>
      <c r="Y382" s="110"/>
      <c r="Z382" s="222"/>
      <c r="AA382" s="300"/>
    </row>
    <row r="383" spans="1:27" x14ac:dyDescent="0.2">
      <c r="A383" s="5"/>
      <c r="B383" s="5"/>
      <c r="C383" s="5"/>
      <c r="D383" s="5"/>
      <c r="E383" s="5"/>
      <c r="F383" s="108"/>
      <c r="G383" s="108"/>
      <c r="H383" s="109"/>
      <c r="I383" s="108"/>
      <c r="J383" s="108"/>
      <c r="K383" s="108"/>
      <c r="L383" s="108"/>
      <c r="M383" s="108"/>
      <c r="N383" s="108"/>
      <c r="O383" s="110"/>
      <c r="P383" s="110"/>
      <c r="Q383" s="108"/>
      <c r="R383" s="297"/>
      <c r="S383" s="108"/>
      <c r="T383" s="108"/>
      <c r="U383" s="108"/>
      <c r="V383" s="266"/>
      <c r="W383" s="266"/>
      <c r="X383" s="110"/>
      <c r="Y383" s="110"/>
      <c r="Z383" s="222"/>
      <c r="AA383" s="300"/>
    </row>
    <row r="384" spans="1:27" x14ac:dyDescent="0.2">
      <c r="A384" s="5"/>
      <c r="B384" s="5"/>
      <c r="C384" s="5"/>
      <c r="D384" s="5"/>
      <c r="E384" s="5"/>
      <c r="F384" s="108"/>
      <c r="G384" s="108"/>
      <c r="H384" s="109"/>
      <c r="I384" s="108"/>
      <c r="J384" s="108"/>
      <c r="K384" s="108"/>
      <c r="L384" s="108"/>
      <c r="M384" s="108"/>
      <c r="N384" s="108"/>
      <c r="O384" s="110"/>
      <c r="P384" s="110"/>
      <c r="Q384" s="108"/>
      <c r="R384" s="297"/>
      <c r="S384" s="108"/>
      <c r="T384" s="108"/>
      <c r="U384" s="108"/>
      <c r="V384" s="266"/>
      <c r="W384" s="266"/>
      <c r="X384" s="110"/>
      <c r="Y384" s="110"/>
      <c r="Z384" s="222"/>
      <c r="AA384" s="300"/>
    </row>
    <row r="385" spans="1:27" x14ac:dyDescent="0.2">
      <c r="A385" s="5"/>
      <c r="B385" s="5"/>
      <c r="C385" s="5"/>
      <c r="D385" s="5"/>
      <c r="E385" s="5"/>
      <c r="F385" s="108"/>
      <c r="G385" s="108"/>
      <c r="H385" s="109"/>
      <c r="I385" s="108"/>
      <c r="J385" s="108"/>
      <c r="K385" s="108"/>
      <c r="L385" s="108"/>
      <c r="M385" s="108"/>
      <c r="N385" s="108"/>
      <c r="O385" s="110"/>
      <c r="P385" s="110"/>
      <c r="Q385" s="108"/>
      <c r="R385" s="297"/>
      <c r="S385" s="108"/>
      <c r="T385" s="108"/>
      <c r="U385" s="108"/>
      <c r="V385" s="266"/>
      <c r="W385" s="266"/>
      <c r="X385" s="110"/>
      <c r="Y385" s="110"/>
      <c r="Z385" s="222"/>
      <c r="AA385" s="300"/>
    </row>
    <row r="386" spans="1:27" x14ac:dyDescent="0.2">
      <c r="A386" s="5"/>
      <c r="B386" s="5"/>
      <c r="C386" s="5"/>
      <c r="D386" s="5"/>
      <c r="E386" s="5"/>
      <c r="F386" s="108"/>
      <c r="G386" s="108"/>
      <c r="H386" s="109"/>
      <c r="I386" s="108"/>
      <c r="J386" s="108"/>
      <c r="K386" s="108"/>
      <c r="L386" s="108"/>
      <c r="M386" s="108"/>
      <c r="N386" s="108"/>
      <c r="O386" s="110"/>
      <c r="P386" s="110"/>
      <c r="Q386" s="108"/>
      <c r="R386" s="297"/>
      <c r="S386" s="108"/>
      <c r="T386" s="108"/>
      <c r="U386" s="108"/>
      <c r="V386" s="266"/>
      <c r="W386" s="266"/>
      <c r="X386" s="110"/>
      <c r="Y386" s="110"/>
      <c r="Z386" s="222"/>
      <c r="AA386" s="300"/>
    </row>
    <row r="387" spans="1:27" x14ac:dyDescent="0.2">
      <c r="A387" s="5"/>
      <c r="B387" s="5"/>
      <c r="C387" s="5"/>
      <c r="D387" s="5"/>
      <c r="E387" s="5"/>
      <c r="F387" s="108"/>
      <c r="G387" s="108"/>
      <c r="H387" s="109"/>
      <c r="I387" s="108"/>
      <c r="J387" s="108"/>
      <c r="K387" s="108"/>
      <c r="L387" s="108"/>
      <c r="M387" s="108"/>
      <c r="N387" s="108"/>
      <c r="O387" s="110"/>
      <c r="P387" s="110"/>
      <c r="Q387" s="108"/>
      <c r="R387" s="297"/>
      <c r="S387" s="108"/>
      <c r="T387" s="108"/>
      <c r="U387" s="108"/>
      <c r="V387" s="266"/>
      <c r="W387" s="266"/>
      <c r="X387" s="110"/>
      <c r="Y387" s="110"/>
      <c r="Z387" s="222"/>
      <c r="AA387" s="300"/>
    </row>
    <row r="388" spans="1:27" x14ac:dyDescent="0.2">
      <c r="A388" s="5"/>
      <c r="B388" s="5"/>
      <c r="C388" s="5"/>
      <c r="D388" s="5"/>
      <c r="E388" s="5"/>
      <c r="F388" s="108"/>
      <c r="G388" s="108"/>
      <c r="H388" s="109"/>
      <c r="I388" s="108"/>
      <c r="J388" s="108"/>
      <c r="K388" s="108"/>
      <c r="L388" s="108"/>
      <c r="M388" s="108"/>
      <c r="N388" s="108"/>
      <c r="O388" s="110"/>
      <c r="P388" s="110"/>
      <c r="Q388" s="108"/>
      <c r="R388" s="297"/>
      <c r="S388" s="108"/>
      <c r="T388" s="108"/>
      <c r="U388" s="108"/>
      <c r="V388" s="266"/>
      <c r="W388" s="266"/>
      <c r="X388" s="110"/>
      <c r="Y388" s="110"/>
      <c r="Z388" s="222"/>
      <c r="AA388" s="300"/>
    </row>
    <row r="389" spans="1:27" x14ac:dyDescent="0.2">
      <c r="A389" s="5"/>
      <c r="B389" s="5"/>
      <c r="C389" s="5"/>
      <c r="D389" s="5"/>
      <c r="E389" s="5"/>
      <c r="F389" s="108"/>
      <c r="G389" s="108"/>
      <c r="H389" s="109"/>
      <c r="I389" s="108"/>
      <c r="J389" s="108"/>
      <c r="K389" s="108"/>
      <c r="L389" s="108"/>
      <c r="M389" s="108"/>
      <c r="N389" s="108"/>
      <c r="O389" s="110"/>
      <c r="P389" s="110"/>
      <c r="Q389" s="108"/>
      <c r="R389" s="297"/>
      <c r="S389" s="108"/>
      <c r="T389" s="108"/>
      <c r="U389" s="108"/>
      <c r="V389" s="266"/>
      <c r="W389" s="266"/>
      <c r="X389" s="110"/>
      <c r="Y389" s="110"/>
      <c r="Z389" s="222"/>
      <c r="AA389" s="300"/>
    </row>
    <row r="390" spans="1:27" x14ac:dyDescent="0.2">
      <c r="A390" s="5"/>
      <c r="B390" s="5"/>
      <c r="C390" s="5"/>
      <c r="D390" s="5"/>
      <c r="E390" s="5"/>
      <c r="F390" s="108"/>
      <c r="G390" s="108"/>
      <c r="H390" s="109"/>
      <c r="I390" s="108"/>
      <c r="J390" s="108"/>
      <c r="K390" s="108"/>
      <c r="L390" s="108"/>
      <c r="M390" s="108"/>
      <c r="N390" s="108"/>
      <c r="O390" s="110"/>
      <c r="P390" s="110"/>
      <c r="Q390" s="108"/>
      <c r="R390" s="297"/>
      <c r="S390" s="108"/>
      <c r="T390" s="108"/>
      <c r="U390" s="108"/>
      <c r="V390" s="266"/>
      <c r="W390" s="266"/>
      <c r="X390" s="110"/>
      <c r="Y390" s="110"/>
      <c r="Z390" s="222"/>
      <c r="AA390" s="300"/>
    </row>
    <row r="391" spans="1:27" x14ac:dyDescent="0.2">
      <c r="A391" s="5"/>
      <c r="B391" s="5"/>
      <c r="C391" s="5"/>
      <c r="D391" s="5"/>
      <c r="E391" s="5"/>
      <c r="F391" s="108"/>
      <c r="G391" s="108"/>
      <c r="H391" s="109"/>
      <c r="I391" s="108"/>
      <c r="J391" s="108"/>
      <c r="K391" s="108"/>
      <c r="L391" s="108"/>
      <c r="M391" s="108"/>
      <c r="N391" s="108"/>
      <c r="O391" s="110"/>
      <c r="P391" s="110"/>
      <c r="Q391" s="108"/>
      <c r="R391" s="297"/>
      <c r="S391" s="108"/>
      <c r="T391" s="108"/>
      <c r="U391" s="108"/>
      <c r="V391" s="266"/>
      <c r="W391" s="266"/>
      <c r="X391" s="110"/>
      <c r="Y391" s="110"/>
      <c r="Z391" s="222"/>
      <c r="AA391" s="300"/>
    </row>
    <row r="392" spans="1:27" x14ac:dyDescent="0.2">
      <c r="A392" s="5"/>
      <c r="B392" s="5"/>
      <c r="C392" s="5"/>
      <c r="D392" s="5"/>
      <c r="E392" s="5"/>
      <c r="F392" s="108"/>
      <c r="G392" s="108"/>
      <c r="H392" s="109"/>
      <c r="I392" s="108"/>
      <c r="J392" s="108"/>
      <c r="K392" s="108"/>
      <c r="L392" s="108"/>
      <c r="M392" s="108"/>
      <c r="N392" s="108"/>
      <c r="O392" s="110"/>
      <c r="P392" s="110"/>
      <c r="Q392" s="108"/>
      <c r="R392" s="297"/>
      <c r="S392" s="108"/>
      <c r="T392" s="108"/>
      <c r="U392" s="108"/>
      <c r="V392" s="266"/>
      <c r="W392" s="266"/>
      <c r="X392" s="110"/>
      <c r="Y392" s="110"/>
      <c r="Z392" s="222"/>
      <c r="AA392" s="300"/>
    </row>
    <row r="393" spans="1:27" x14ac:dyDescent="0.2">
      <c r="A393" s="5"/>
      <c r="B393" s="5"/>
      <c r="C393" s="5"/>
      <c r="D393" s="5"/>
      <c r="E393" s="5"/>
      <c r="F393" s="108"/>
      <c r="G393" s="108"/>
      <c r="H393" s="109"/>
      <c r="I393" s="108"/>
      <c r="J393" s="108"/>
      <c r="K393" s="108"/>
      <c r="L393" s="108"/>
      <c r="M393" s="108"/>
      <c r="N393" s="108"/>
      <c r="O393" s="110"/>
      <c r="P393" s="110"/>
      <c r="Q393" s="108"/>
      <c r="R393" s="297"/>
      <c r="S393" s="108"/>
      <c r="T393" s="108"/>
      <c r="U393" s="108"/>
      <c r="V393" s="266"/>
      <c r="W393" s="266"/>
      <c r="X393" s="110"/>
      <c r="Y393" s="110"/>
      <c r="Z393" s="222"/>
      <c r="AA393" s="300"/>
    </row>
    <row r="394" spans="1:27" x14ac:dyDescent="0.2">
      <c r="A394" s="5"/>
      <c r="B394" s="5"/>
      <c r="C394" s="5"/>
      <c r="D394" s="5"/>
      <c r="E394" s="5"/>
      <c r="F394" s="108"/>
      <c r="G394" s="108"/>
      <c r="H394" s="109"/>
      <c r="I394" s="108"/>
      <c r="J394" s="108"/>
      <c r="K394" s="108"/>
      <c r="L394" s="108"/>
      <c r="M394" s="108"/>
      <c r="N394" s="108"/>
      <c r="O394" s="110"/>
      <c r="P394" s="110"/>
      <c r="Q394" s="108"/>
      <c r="R394" s="297"/>
      <c r="S394" s="108"/>
      <c r="T394" s="108"/>
      <c r="U394" s="108"/>
      <c r="V394" s="266"/>
      <c r="W394" s="266"/>
      <c r="X394" s="110"/>
      <c r="Y394" s="110"/>
      <c r="Z394" s="222"/>
      <c r="AA394" s="300"/>
    </row>
    <row r="395" spans="1:27" x14ac:dyDescent="0.2">
      <c r="A395" s="5"/>
      <c r="B395" s="5"/>
      <c r="C395" s="5"/>
      <c r="D395" s="5"/>
      <c r="E395" s="5"/>
      <c r="F395" s="108"/>
      <c r="G395" s="108"/>
      <c r="H395" s="109"/>
      <c r="I395" s="108"/>
      <c r="J395" s="108"/>
      <c r="K395" s="108"/>
      <c r="L395" s="108"/>
      <c r="M395" s="108"/>
      <c r="N395" s="108"/>
      <c r="O395" s="110"/>
      <c r="P395" s="110"/>
      <c r="Q395" s="108"/>
      <c r="R395" s="297"/>
      <c r="S395" s="108"/>
      <c r="T395" s="108"/>
      <c r="U395" s="108"/>
      <c r="V395" s="266"/>
      <c r="W395" s="266"/>
      <c r="X395" s="110"/>
      <c r="Y395" s="110"/>
      <c r="Z395" s="222"/>
      <c r="AA395" s="300"/>
    </row>
    <row r="396" spans="1:27" x14ac:dyDescent="0.2">
      <c r="A396" s="5"/>
      <c r="B396" s="5"/>
      <c r="C396" s="5"/>
      <c r="D396" s="5"/>
      <c r="E396" s="5"/>
      <c r="F396" s="108"/>
      <c r="G396" s="108"/>
      <c r="H396" s="109"/>
      <c r="I396" s="108"/>
      <c r="J396" s="108"/>
      <c r="K396" s="108"/>
      <c r="L396" s="108"/>
      <c r="M396" s="108"/>
      <c r="N396" s="108"/>
      <c r="O396" s="110"/>
      <c r="P396" s="110"/>
      <c r="Q396" s="108"/>
      <c r="R396" s="297"/>
      <c r="S396" s="108"/>
      <c r="T396" s="108"/>
      <c r="U396" s="108"/>
      <c r="V396" s="266"/>
      <c r="W396" s="266"/>
      <c r="X396" s="110"/>
      <c r="Y396" s="110"/>
      <c r="Z396" s="222"/>
      <c r="AA396" s="300"/>
    </row>
    <row r="397" spans="1:27" x14ac:dyDescent="0.2">
      <c r="A397" s="5"/>
      <c r="B397" s="5"/>
      <c r="C397" s="5"/>
      <c r="D397" s="5"/>
      <c r="E397" s="5"/>
      <c r="F397" s="108"/>
      <c r="G397" s="108"/>
      <c r="H397" s="109"/>
      <c r="I397" s="108"/>
      <c r="J397" s="108"/>
      <c r="K397" s="108"/>
      <c r="L397" s="108"/>
      <c r="M397" s="108"/>
      <c r="N397" s="108"/>
      <c r="O397" s="110"/>
      <c r="P397" s="110"/>
      <c r="Q397" s="108"/>
      <c r="R397" s="297"/>
      <c r="S397" s="108"/>
      <c r="T397" s="108"/>
      <c r="U397" s="108"/>
      <c r="V397" s="266"/>
      <c r="W397" s="266"/>
      <c r="X397" s="110"/>
      <c r="Y397" s="110"/>
      <c r="Z397" s="222"/>
      <c r="AA397" s="300"/>
    </row>
    <row r="398" spans="1:27" x14ac:dyDescent="0.2">
      <c r="A398" s="5"/>
      <c r="B398" s="5"/>
      <c r="C398" s="5"/>
      <c r="D398" s="5"/>
      <c r="E398" s="5"/>
      <c r="F398" s="108"/>
      <c r="G398" s="108"/>
      <c r="H398" s="109"/>
      <c r="I398" s="108"/>
      <c r="J398" s="108"/>
      <c r="K398" s="108"/>
      <c r="L398" s="108"/>
      <c r="M398" s="108"/>
      <c r="N398" s="108"/>
      <c r="O398" s="110"/>
      <c r="P398" s="110"/>
      <c r="Q398" s="108"/>
      <c r="R398" s="297"/>
      <c r="S398" s="108"/>
      <c r="T398" s="108"/>
      <c r="U398" s="108"/>
      <c r="V398" s="266"/>
      <c r="W398" s="266"/>
      <c r="X398" s="110"/>
      <c r="Y398" s="110"/>
      <c r="Z398" s="222"/>
      <c r="AA398" s="300"/>
    </row>
    <row r="399" spans="1:27" x14ac:dyDescent="0.2">
      <c r="A399" s="5"/>
      <c r="B399" s="5"/>
      <c r="C399" s="5"/>
      <c r="D399" s="5"/>
      <c r="E399" s="5"/>
      <c r="F399" s="108"/>
      <c r="G399" s="108"/>
      <c r="H399" s="109"/>
      <c r="I399" s="108"/>
      <c r="J399" s="108"/>
      <c r="K399" s="108"/>
      <c r="L399" s="108"/>
      <c r="M399" s="108"/>
      <c r="N399" s="108"/>
      <c r="O399" s="110"/>
      <c r="P399" s="110"/>
      <c r="Q399" s="108"/>
      <c r="R399" s="297"/>
      <c r="S399" s="108"/>
      <c r="T399" s="108"/>
      <c r="U399" s="108"/>
      <c r="V399" s="266"/>
      <c r="W399" s="266"/>
      <c r="X399" s="110"/>
      <c r="Y399" s="110"/>
      <c r="Z399" s="222"/>
      <c r="AA399" s="300"/>
    </row>
    <row r="400" spans="1:27" x14ac:dyDescent="0.2">
      <c r="A400" s="5"/>
      <c r="B400" s="5"/>
      <c r="C400" s="5"/>
      <c r="D400" s="5"/>
      <c r="E400" s="5"/>
      <c r="F400" s="108"/>
      <c r="G400" s="108"/>
      <c r="H400" s="109"/>
      <c r="I400" s="108"/>
      <c r="J400" s="108"/>
      <c r="K400" s="108"/>
      <c r="L400" s="108"/>
      <c r="M400" s="108"/>
      <c r="N400" s="108"/>
      <c r="O400" s="110"/>
      <c r="P400" s="110"/>
      <c r="Q400" s="108"/>
      <c r="R400" s="297"/>
      <c r="S400" s="108"/>
      <c r="T400" s="108"/>
      <c r="U400" s="108"/>
      <c r="V400" s="266"/>
      <c r="W400" s="266"/>
      <c r="X400" s="110"/>
      <c r="Y400" s="110"/>
      <c r="Z400" s="222"/>
      <c r="AA400" s="300"/>
    </row>
    <row r="401" spans="1:27" x14ac:dyDescent="0.2">
      <c r="A401" s="5"/>
      <c r="B401" s="5"/>
      <c r="C401" s="5"/>
      <c r="D401" s="5"/>
      <c r="E401" s="5"/>
      <c r="F401" s="108"/>
      <c r="G401" s="108"/>
      <c r="H401" s="109"/>
      <c r="I401" s="108"/>
      <c r="J401" s="108"/>
      <c r="K401" s="108"/>
      <c r="L401" s="108"/>
      <c r="M401" s="108"/>
      <c r="N401" s="108"/>
      <c r="O401" s="110"/>
      <c r="P401" s="110"/>
      <c r="Q401" s="108"/>
      <c r="R401" s="297"/>
      <c r="S401" s="108"/>
      <c r="T401" s="108"/>
      <c r="U401" s="108"/>
      <c r="V401" s="266"/>
      <c r="W401" s="266"/>
      <c r="X401" s="110"/>
      <c r="Y401" s="110"/>
      <c r="Z401" s="222"/>
      <c r="AA401" s="300"/>
    </row>
    <row r="402" spans="1:27" x14ac:dyDescent="0.2">
      <c r="A402" s="5"/>
      <c r="B402" s="5"/>
      <c r="C402" s="5"/>
      <c r="D402" s="5"/>
      <c r="E402" s="5"/>
      <c r="F402" s="108"/>
      <c r="G402" s="108"/>
      <c r="H402" s="109"/>
      <c r="I402" s="108"/>
      <c r="J402" s="108"/>
      <c r="K402" s="108"/>
      <c r="L402" s="108"/>
      <c r="M402" s="108"/>
      <c r="N402" s="108"/>
      <c r="O402" s="110"/>
      <c r="P402" s="110"/>
      <c r="Q402" s="108"/>
      <c r="R402" s="297"/>
      <c r="S402" s="108"/>
      <c r="T402" s="108"/>
      <c r="U402" s="108"/>
      <c r="V402" s="266"/>
      <c r="W402" s="266"/>
      <c r="X402" s="110"/>
      <c r="Y402" s="110"/>
      <c r="Z402" s="222"/>
      <c r="AA402" s="300"/>
    </row>
    <row r="403" spans="1:27" x14ac:dyDescent="0.2">
      <c r="A403" s="5"/>
      <c r="B403" s="5"/>
      <c r="C403" s="5"/>
      <c r="D403" s="5"/>
      <c r="E403" s="5"/>
      <c r="F403" s="108"/>
      <c r="G403" s="108"/>
      <c r="H403" s="109"/>
      <c r="I403" s="108"/>
      <c r="J403" s="108"/>
      <c r="K403" s="108"/>
      <c r="L403" s="108"/>
      <c r="M403" s="108"/>
      <c r="N403" s="108"/>
      <c r="O403" s="110"/>
      <c r="P403" s="110"/>
      <c r="Q403" s="108"/>
      <c r="R403" s="297"/>
      <c r="S403" s="108"/>
      <c r="T403" s="108"/>
      <c r="U403" s="108"/>
      <c r="V403" s="266"/>
      <c r="W403" s="266"/>
      <c r="X403" s="110"/>
      <c r="Y403" s="110"/>
      <c r="Z403" s="222"/>
      <c r="AA403" s="300"/>
    </row>
    <row r="404" spans="1:27" x14ac:dyDescent="0.2">
      <c r="A404" s="5"/>
      <c r="B404" s="5"/>
      <c r="C404" s="5"/>
      <c r="D404" s="5"/>
      <c r="E404" s="5"/>
      <c r="F404" s="108"/>
      <c r="G404" s="108"/>
      <c r="H404" s="109"/>
      <c r="I404" s="108"/>
      <c r="J404" s="108"/>
      <c r="K404" s="108"/>
      <c r="L404" s="108"/>
      <c r="M404" s="108"/>
      <c r="N404" s="108"/>
      <c r="O404" s="110"/>
      <c r="P404" s="110"/>
      <c r="Q404" s="108"/>
      <c r="R404" s="297"/>
      <c r="S404" s="108"/>
      <c r="T404" s="108"/>
      <c r="U404" s="108"/>
      <c r="V404" s="266"/>
      <c r="W404" s="266"/>
      <c r="X404" s="110"/>
      <c r="Y404" s="110"/>
      <c r="Z404" s="222"/>
      <c r="AA404" s="300"/>
    </row>
    <row r="405" spans="1:27" x14ac:dyDescent="0.2">
      <c r="A405" s="5"/>
      <c r="B405" s="5"/>
      <c r="C405" s="5"/>
      <c r="D405" s="5"/>
      <c r="E405" s="5"/>
      <c r="F405" s="108"/>
      <c r="G405" s="108"/>
      <c r="H405" s="109"/>
      <c r="I405" s="108"/>
      <c r="J405" s="108"/>
      <c r="K405" s="108"/>
      <c r="L405" s="108"/>
      <c r="M405" s="108"/>
      <c r="N405" s="108"/>
      <c r="O405" s="110"/>
      <c r="P405" s="110"/>
      <c r="Q405" s="108"/>
      <c r="R405" s="297"/>
      <c r="S405" s="108"/>
      <c r="T405" s="108"/>
      <c r="U405" s="108"/>
      <c r="V405" s="266"/>
      <c r="W405" s="266"/>
      <c r="X405" s="110"/>
      <c r="Y405" s="110"/>
      <c r="Z405" s="222"/>
      <c r="AA405" s="300"/>
    </row>
    <row r="406" spans="1:27" x14ac:dyDescent="0.2">
      <c r="A406" s="5"/>
      <c r="B406" s="5"/>
      <c r="C406" s="5"/>
      <c r="D406" s="5"/>
      <c r="E406" s="5"/>
      <c r="F406" s="108"/>
      <c r="G406" s="108"/>
      <c r="H406" s="109"/>
      <c r="I406" s="108"/>
      <c r="J406" s="108"/>
      <c r="K406" s="108"/>
      <c r="L406" s="108"/>
      <c r="M406" s="108"/>
      <c r="N406" s="108"/>
      <c r="O406" s="110"/>
      <c r="P406" s="110"/>
      <c r="Q406" s="108"/>
      <c r="R406" s="297"/>
      <c r="S406" s="108"/>
      <c r="T406" s="108"/>
      <c r="U406" s="108"/>
      <c r="V406" s="266"/>
      <c r="W406" s="266"/>
      <c r="X406" s="110"/>
      <c r="Y406" s="110"/>
      <c r="Z406" s="222"/>
      <c r="AA406" s="300"/>
    </row>
    <row r="407" spans="1:27" x14ac:dyDescent="0.2">
      <c r="A407" s="5"/>
      <c r="B407" s="5"/>
      <c r="C407" s="5"/>
      <c r="D407" s="5"/>
      <c r="E407" s="5"/>
      <c r="F407" s="108"/>
      <c r="G407" s="108"/>
      <c r="H407" s="109"/>
      <c r="I407" s="108"/>
      <c r="J407" s="108"/>
      <c r="K407" s="108"/>
      <c r="L407" s="108"/>
      <c r="M407" s="108"/>
      <c r="N407" s="108"/>
      <c r="O407" s="110"/>
      <c r="P407" s="110"/>
      <c r="Q407" s="108"/>
      <c r="R407" s="297"/>
      <c r="S407" s="108"/>
      <c r="T407" s="108"/>
      <c r="U407" s="108"/>
      <c r="V407" s="266"/>
      <c r="W407" s="266"/>
      <c r="X407" s="110"/>
      <c r="Y407" s="110"/>
      <c r="Z407" s="222"/>
      <c r="AA407" s="300"/>
    </row>
    <row r="408" spans="1:27" x14ac:dyDescent="0.2">
      <c r="A408" s="5"/>
      <c r="B408" s="5"/>
      <c r="C408" s="5"/>
      <c r="D408" s="5"/>
      <c r="E408" s="5"/>
      <c r="F408" s="108"/>
      <c r="G408" s="108"/>
      <c r="H408" s="109"/>
      <c r="I408" s="108"/>
      <c r="J408" s="108"/>
      <c r="K408" s="108"/>
      <c r="L408" s="108"/>
      <c r="M408" s="108"/>
      <c r="N408" s="108"/>
      <c r="O408" s="110"/>
      <c r="P408" s="110"/>
      <c r="Q408" s="108"/>
      <c r="R408" s="297"/>
      <c r="S408" s="108"/>
      <c r="T408" s="108"/>
      <c r="U408" s="108"/>
      <c r="V408" s="266"/>
      <c r="W408" s="266"/>
      <c r="X408" s="110"/>
      <c r="Y408" s="110"/>
      <c r="Z408" s="222"/>
      <c r="AA408" s="300"/>
    </row>
    <row r="409" spans="1:27" x14ac:dyDescent="0.2">
      <c r="A409" s="5"/>
      <c r="B409" s="5"/>
      <c r="C409" s="5"/>
      <c r="D409" s="5"/>
      <c r="E409" s="5"/>
      <c r="F409" s="108"/>
      <c r="G409" s="108"/>
      <c r="H409" s="109"/>
      <c r="I409" s="108"/>
      <c r="J409" s="108"/>
      <c r="K409" s="108"/>
      <c r="L409" s="108"/>
      <c r="M409" s="108"/>
      <c r="N409" s="108"/>
      <c r="O409" s="110"/>
      <c r="P409" s="110"/>
      <c r="Q409" s="108"/>
      <c r="R409" s="297"/>
      <c r="S409" s="108"/>
      <c r="T409" s="108"/>
      <c r="U409" s="108"/>
      <c r="V409" s="266"/>
      <c r="W409" s="266"/>
      <c r="X409" s="110"/>
      <c r="Y409" s="110"/>
      <c r="Z409" s="222"/>
      <c r="AA409" s="300"/>
    </row>
    <row r="410" spans="1:27" x14ac:dyDescent="0.2">
      <c r="A410" s="5"/>
      <c r="B410" s="5"/>
      <c r="C410" s="5"/>
      <c r="D410" s="5"/>
      <c r="E410" s="5"/>
      <c r="F410" s="108"/>
      <c r="G410" s="108"/>
      <c r="H410" s="109"/>
      <c r="I410" s="108"/>
      <c r="J410" s="108"/>
      <c r="K410" s="108"/>
      <c r="L410" s="108"/>
      <c r="M410" s="108"/>
      <c r="N410" s="108"/>
      <c r="O410" s="110"/>
      <c r="P410" s="110"/>
      <c r="Q410" s="108"/>
      <c r="R410" s="297"/>
      <c r="S410" s="108"/>
      <c r="T410" s="108"/>
      <c r="U410" s="108"/>
      <c r="V410" s="266"/>
      <c r="W410" s="266"/>
      <c r="X410" s="110"/>
      <c r="Y410" s="110"/>
      <c r="Z410" s="222"/>
      <c r="AA410" s="300"/>
    </row>
    <row r="411" spans="1:27" x14ac:dyDescent="0.2">
      <c r="A411" s="5"/>
      <c r="B411" s="5"/>
      <c r="C411" s="5"/>
      <c r="D411" s="5"/>
      <c r="E411" s="5"/>
      <c r="F411" s="108"/>
      <c r="G411" s="108"/>
      <c r="H411" s="109"/>
      <c r="I411" s="108"/>
      <c r="J411" s="108"/>
      <c r="K411" s="108"/>
      <c r="L411" s="108"/>
      <c r="M411" s="108"/>
      <c r="N411" s="108"/>
      <c r="O411" s="110"/>
      <c r="P411" s="110"/>
      <c r="Q411" s="108"/>
      <c r="R411" s="297"/>
      <c r="S411" s="108"/>
      <c r="T411" s="108"/>
      <c r="U411" s="108"/>
      <c r="V411" s="266"/>
      <c r="W411" s="266"/>
      <c r="X411" s="110"/>
      <c r="Y411" s="110"/>
      <c r="Z411" s="222"/>
      <c r="AA411" s="300"/>
    </row>
    <row r="412" spans="1:27" x14ac:dyDescent="0.2">
      <c r="A412" s="5"/>
      <c r="B412" s="5"/>
      <c r="C412" s="5"/>
      <c r="D412" s="5"/>
      <c r="E412" s="5"/>
      <c r="F412" s="108"/>
      <c r="G412" s="108"/>
      <c r="H412" s="109"/>
      <c r="I412" s="108"/>
      <c r="J412" s="108"/>
      <c r="K412" s="108"/>
      <c r="L412" s="108"/>
      <c r="M412" s="108"/>
      <c r="N412" s="108"/>
      <c r="O412" s="110"/>
      <c r="P412" s="110"/>
      <c r="Q412" s="108"/>
      <c r="R412" s="297"/>
      <c r="S412" s="108"/>
      <c r="T412" s="108"/>
      <c r="U412" s="108"/>
      <c r="V412" s="266"/>
      <c r="W412" s="266"/>
      <c r="X412" s="110"/>
      <c r="Y412" s="110"/>
      <c r="Z412" s="222"/>
      <c r="AA412" s="300"/>
    </row>
    <row r="413" spans="1:27" x14ac:dyDescent="0.2">
      <c r="A413" s="5"/>
      <c r="B413" s="5"/>
      <c r="C413" s="5"/>
      <c r="D413" s="5"/>
      <c r="E413" s="5"/>
      <c r="F413" s="108"/>
      <c r="G413" s="108"/>
      <c r="H413" s="109"/>
      <c r="I413" s="108"/>
      <c r="J413" s="108"/>
      <c r="K413" s="108"/>
      <c r="L413" s="108"/>
      <c r="M413" s="108"/>
      <c r="N413" s="108"/>
      <c r="O413" s="110"/>
      <c r="P413" s="110"/>
      <c r="Q413" s="108"/>
      <c r="R413" s="297"/>
      <c r="S413" s="108"/>
      <c r="T413" s="108"/>
      <c r="U413" s="108"/>
      <c r="V413" s="266"/>
      <c r="W413" s="266"/>
      <c r="X413" s="110"/>
      <c r="Y413" s="110"/>
      <c r="Z413" s="222"/>
      <c r="AA413" s="300"/>
    </row>
    <row r="414" spans="1:27" x14ac:dyDescent="0.2">
      <c r="A414" s="5"/>
      <c r="B414" s="5"/>
      <c r="C414" s="5"/>
      <c r="D414" s="5"/>
      <c r="E414" s="5"/>
      <c r="F414" s="108"/>
      <c r="G414" s="108"/>
      <c r="H414" s="109"/>
      <c r="I414" s="108"/>
      <c r="J414" s="108"/>
      <c r="K414" s="108"/>
      <c r="L414" s="108"/>
      <c r="M414" s="108"/>
      <c r="N414" s="108"/>
      <c r="O414" s="110"/>
      <c r="P414" s="110"/>
      <c r="Q414" s="108"/>
      <c r="R414" s="297"/>
      <c r="S414" s="108"/>
      <c r="T414" s="108"/>
      <c r="U414" s="108"/>
      <c r="V414" s="266"/>
      <c r="W414" s="266"/>
      <c r="X414" s="110"/>
      <c r="Y414" s="110"/>
      <c r="Z414" s="222"/>
      <c r="AA414" s="300"/>
    </row>
    <row r="415" spans="1:27" x14ac:dyDescent="0.2">
      <c r="A415" s="5"/>
      <c r="B415" s="5"/>
      <c r="C415" s="5"/>
      <c r="D415" s="5"/>
      <c r="E415" s="5"/>
      <c r="F415" s="108"/>
      <c r="G415" s="108"/>
      <c r="H415" s="109"/>
      <c r="I415" s="108"/>
      <c r="J415" s="108"/>
      <c r="K415" s="108"/>
      <c r="L415" s="108"/>
      <c r="M415" s="108"/>
      <c r="N415" s="108"/>
      <c r="O415" s="110"/>
      <c r="P415" s="110"/>
      <c r="Q415" s="108"/>
      <c r="R415" s="297"/>
      <c r="S415" s="108"/>
      <c r="T415" s="108"/>
      <c r="U415" s="108"/>
      <c r="V415" s="266"/>
      <c r="W415" s="266"/>
      <c r="X415" s="110"/>
      <c r="Y415" s="110"/>
      <c r="Z415" s="222"/>
      <c r="AA415" s="300"/>
    </row>
    <row r="416" spans="1:27" x14ac:dyDescent="0.2">
      <c r="A416" s="5"/>
      <c r="B416" s="5"/>
      <c r="C416" s="5"/>
      <c r="D416" s="5"/>
      <c r="E416" s="5"/>
      <c r="F416" s="108"/>
      <c r="G416" s="108"/>
      <c r="H416" s="109"/>
      <c r="I416" s="108"/>
      <c r="J416" s="108"/>
      <c r="K416" s="108"/>
      <c r="L416" s="108"/>
      <c r="M416" s="108"/>
      <c r="N416" s="108"/>
      <c r="O416" s="110"/>
      <c r="P416" s="110"/>
      <c r="Q416" s="108"/>
      <c r="R416" s="297"/>
      <c r="S416" s="108"/>
      <c r="T416" s="108"/>
      <c r="U416" s="108"/>
      <c r="V416" s="266"/>
      <c r="W416" s="266"/>
      <c r="X416" s="110"/>
      <c r="Y416" s="110"/>
      <c r="Z416" s="222"/>
      <c r="AA416" s="300"/>
    </row>
    <row r="417" spans="1:27" x14ac:dyDescent="0.2">
      <c r="A417" s="5"/>
      <c r="B417" s="5"/>
      <c r="C417" s="5"/>
      <c r="D417" s="5"/>
      <c r="E417" s="5"/>
      <c r="F417" s="108"/>
      <c r="G417" s="108"/>
      <c r="H417" s="109"/>
      <c r="I417" s="108"/>
      <c r="J417" s="108"/>
      <c r="K417" s="108"/>
      <c r="L417" s="108"/>
      <c r="M417" s="108"/>
      <c r="N417" s="108"/>
      <c r="O417" s="110"/>
      <c r="P417" s="110"/>
      <c r="Q417" s="108"/>
      <c r="R417" s="297"/>
      <c r="S417" s="108"/>
      <c r="T417" s="108"/>
      <c r="U417" s="108"/>
      <c r="V417" s="266"/>
      <c r="W417" s="266"/>
      <c r="X417" s="110"/>
      <c r="Y417" s="110"/>
      <c r="Z417" s="222"/>
      <c r="AA417" s="300"/>
    </row>
    <row r="418" spans="1:27" x14ac:dyDescent="0.2">
      <c r="A418" s="5"/>
      <c r="B418" s="5"/>
      <c r="C418" s="5"/>
      <c r="D418" s="5"/>
      <c r="E418" s="5"/>
      <c r="F418" s="108"/>
      <c r="G418" s="108"/>
      <c r="H418" s="109"/>
      <c r="I418" s="108"/>
      <c r="J418" s="108"/>
      <c r="K418" s="108"/>
      <c r="L418" s="108"/>
      <c r="M418" s="108"/>
      <c r="N418" s="108"/>
      <c r="O418" s="110"/>
      <c r="P418" s="110"/>
      <c r="Q418" s="108"/>
      <c r="R418" s="297"/>
      <c r="S418" s="108"/>
      <c r="T418" s="108"/>
      <c r="U418" s="108"/>
      <c r="V418" s="266"/>
      <c r="W418" s="266"/>
      <c r="X418" s="110"/>
      <c r="Y418" s="110"/>
      <c r="Z418" s="222"/>
      <c r="AA418" s="300"/>
    </row>
    <row r="419" spans="1:27" x14ac:dyDescent="0.2">
      <c r="A419" s="5"/>
      <c r="B419" s="5"/>
      <c r="C419" s="5"/>
      <c r="D419" s="5"/>
      <c r="E419" s="5"/>
      <c r="F419" s="108"/>
      <c r="G419" s="108"/>
      <c r="H419" s="109"/>
      <c r="I419" s="108"/>
      <c r="J419" s="108"/>
      <c r="K419" s="108"/>
      <c r="L419" s="108"/>
      <c r="M419" s="108"/>
      <c r="N419" s="108"/>
      <c r="O419" s="110"/>
      <c r="P419" s="110"/>
      <c r="Q419" s="108"/>
      <c r="R419" s="297"/>
      <c r="S419" s="108"/>
      <c r="T419" s="108"/>
      <c r="U419" s="108"/>
      <c r="V419" s="266"/>
      <c r="W419" s="266"/>
      <c r="X419" s="110"/>
      <c r="Y419" s="110"/>
      <c r="Z419" s="222"/>
      <c r="AA419" s="300"/>
    </row>
    <row r="420" spans="1:27" x14ac:dyDescent="0.2">
      <c r="A420" s="5"/>
      <c r="B420" s="5"/>
      <c r="C420" s="5"/>
      <c r="D420" s="5"/>
      <c r="E420" s="5"/>
      <c r="F420" s="108"/>
      <c r="G420" s="108"/>
      <c r="H420" s="109"/>
      <c r="I420" s="108"/>
      <c r="J420" s="108"/>
      <c r="K420" s="108"/>
      <c r="L420" s="108"/>
      <c r="M420" s="108"/>
      <c r="N420" s="108"/>
      <c r="O420" s="110"/>
      <c r="P420" s="110"/>
      <c r="Q420" s="108"/>
      <c r="R420" s="297"/>
      <c r="S420" s="108"/>
      <c r="T420" s="108"/>
      <c r="U420" s="108"/>
      <c r="V420" s="266"/>
      <c r="W420" s="266"/>
      <c r="X420" s="110"/>
      <c r="Y420" s="110"/>
      <c r="Z420" s="222"/>
      <c r="AA420" s="300"/>
    </row>
    <row r="421" spans="1:27" x14ac:dyDescent="0.2">
      <c r="A421" s="5"/>
      <c r="B421" s="5"/>
      <c r="C421" s="5"/>
      <c r="D421" s="5"/>
      <c r="E421" s="5"/>
      <c r="F421" s="108"/>
      <c r="G421" s="108"/>
      <c r="H421" s="109"/>
      <c r="I421" s="108"/>
      <c r="J421" s="108"/>
      <c r="K421" s="108"/>
      <c r="L421" s="108"/>
      <c r="M421" s="108"/>
      <c r="N421" s="108"/>
      <c r="O421" s="110"/>
      <c r="P421" s="110"/>
      <c r="Q421" s="108"/>
      <c r="R421" s="297"/>
      <c r="S421" s="108"/>
      <c r="T421" s="108"/>
      <c r="U421" s="108"/>
      <c r="V421" s="266"/>
      <c r="W421" s="266"/>
      <c r="X421" s="110"/>
      <c r="Y421" s="110"/>
      <c r="Z421" s="222"/>
      <c r="AA421" s="300"/>
    </row>
    <row r="422" spans="1:27" x14ac:dyDescent="0.2">
      <c r="A422" s="5"/>
      <c r="B422" s="5"/>
      <c r="C422" s="5"/>
      <c r="D422" s="5"/>
      <c r="E422" s="5"/>
      <c r="F422" s="108"/>
      <c r="G422" s="108"/>
      <c r="H422" s="109"/>
      <c r="I422" s="108"/>
      <c r="J422" s="108"/>
      <c r="K422" s="108"/>
      <c r="L422" s="108"/>
      <c r="M422" s="108"/>
      <c r="N422" s="108"/>
      <c r="O422" s="110"/>
      <c r="P422" s="110"/>
      <c r="Q422" s="108"/>
      <c r="R422" s="297"/>
      <c r="S422" s="108"/>
      <c r="T422" s="108"/>
      <c r="U422" s="108"/>
      <c r="V422" s="266"/>
      <c r="W422" s="266"/>
      <c r="X422" s="110"/>
      <c r="Y422" s="110"/>
      <c r="Z422" s="222"/>
      <c r="AA422" s="300"/>
    </row>
    <row r="423" spans="1:27" x14ac:dyDescent="0.2">
      <c r="A423" s="5"/>
      <c r="B423" s="5"/>
      <c r="C423" s="5"/>
      <c r="D423" s="5"/>
      <c r="E423" s="5"/>
      <c r="F423" s="108"/>
      <c r="G423" s="108"/>
      <c r="H423" s="109"/>
      <c r="I423" s="108"/>
      <c r="J423" s="108"/>
      <c r="K423" s="108"/>
      <c r="L423" s="108"/>
      <c r="M423" s="108"/>
      <c r="N423" s="108"/>
      <c r="O423" s="110"/>
      <c r="P423" s="110"/>
      <c r="Q423" s="108"/>
      <c r="R423" s="297"/>
      <c r="S423" s="108"/>
      <c r="T423" s="108"/>
      <c r="U423" s="108"/>
      <c r="V423" s="266"/>
      <c r="W423" s="266"/>
      <c r="X423" s="110"/>
      <c r="Y423" s="110"/>
      <c r="Z423" s="222"/>
      <c r="AA423" s="300"/>
    </row>
    <row r="424" spans="1:27" x14ac:dyDescent="0.2">
      <c r="A424" s="5"/>
      <c r="B424" s="5"/>
      <c r="C424" s="5"/>
      <c r="D424" s="5"/>
      <c r="E424" s="5"/>
      <c r="F424" s="108"/>
      <c r="G424" s="108"/>
      <c r="H424" s="109"/>
      <c r="I424" s="108"/>
      <c r="J424" s="108"/>
      <c r="K424" s="108"/>
      <c r="L424" s="108"/>
      <c r="M424" s="108"/>
      <c r="N424" s="108"/>
      <c r="O424" s="110"/>
      <c r="P424" s="110"/>
      <c r="Q424" s="108"/>
      <c r="R424" s="297"/>
      <c r="S424" s="108"/>
      <c r="T424" s="108"/>
      <c r="U424" s="108"/>
      <c r="V424" s="266"/>
      <c r="W424" s="266"/>
      <c r="X424" s="110"/>
      <c r="Y424" s="110"/>
      <c r="Z424" s="222"/>
      <c r="AA424" s="300"/>
    </row>
    <row r="425" spans="1:27" x14ac:dyDescent="0.2">
      <c r="A425" s="5"/>
      <c r="B425" s="5"/>
      <c r="C425" s="5"/>
      <c r="D425" s="5"/>
      <c r="E425" s="5"/>
      <c r="F425" s="108"/>
      <c r="G425" s="108"/>
      <c r="H425" s="109"/>
      <c r="I425" s="108"/>
      <c r="J425" s="108"/>
      <c r="K425" s="108"/>
      <c r="L425" s="108"/>
      <c r="M425" s="108"/>
      <c r="N425" s="108"/>
      <c r="O425" s="110"/>
      <c r="P425" s="110"/>
      <c r="Q425" s="108"/>
      <c r="R425" s="297"/>
      <c r="S425" s="108"/>
      <c r="T425" s="108"/>
      <c r="U425" s="108"/>
      <c r="V425" s="266"/>
      <c r="W425" s="266"/>
      <c r="X425" s="110"/>
      <c r="Y425" s="110"/>
      <c r="Z425" s="222"/>
      <c r="AA425" s="300"/>
    </row>
    <row r="426" spans="1:27" x14ac:dyDescent="0.2">
      <c r="A426" s="5"/>
      <c r="B426" s="5"/>
      <c r="C426" s="5"/>
      <c r="D426" s="5"/>
      <c r="E426" s="5"/>
      <c r="F426" s="108"/>
      <c r="G426" s="108"/>
      <c r="H426" s="109"/>
      <c r="I426" s="108"/>
      <c r="J426" s="108"/>
      <c r="K426" s="108"/>
      <c r="L426" s="108"/>
      <c r="M426" s="108"/>
      <c r="N426" s="108"/>
      <c r="O426" s="110"/>
      <c r="P426" s="110"/>
      <c r="Q426" s="108"/>
      <c r="R426" s="297"/>
      <c r="S426" s="108"/>
      <c r="T426" s="108"/>
      <c r="U426" s="108"/>
      <c r="V426" s="266"/>
      <c r="W426" s="266"/>
      <c r="X426" s="110"/>
      <c r="Y426" s="110"/>
      <c r="Z426" s="222"/>
      <c r="AA426" s="300"/>
    </row>
    <row r="427" spans="1:27" x14ac:dyDescent="0.2">
      <c r="A427" s="5"/>
      <c r="B427" s="5"/>
      <c r="C427" s="5"/>
      <c r="D427" s="5"/>
      <c r="E427" s="5"/>
      <c r="F427" s="108"/>
      <c r="G427" s="108"/>
      <c r="H427" s="109"/>
      <c r="I427" s="108"/>
      <c r="J427" s="108"/>
      <c r="K427" s="108"/>
      <c r="L427" s="108"/>
      <c r="M427" s="108"/>
      <c r="N427" s="108"/>
      <c r="O427" s="110"/>
      <c r="P427" s="110"/>
      <c r="Q427" s="108"/>
      <c r="R427" s="297"/>
      <c r="S427" s="108"/>
      <c r="T427" s="108"/>
      <c r="U427" s="108"/>
      <c r="V427" s="266"/>
      <c r="W427" s="266"/>
      <c r="X427" s="110"/>
      <c r="Y427" s="110"/>
      <c r="Z427" s="222"/>
      <c r="AA427" s="300"/>
    </row>
    <row r="428" spans="1:27" x14ac:dyDescent="0.2">
      <c r="A428" s="5"/>
      <c r="B428" s="5"/>
      <c r="C428" s="5"/>
      <c r="D428" s="5"/>
      <c r="E428" s="5"/>
      <c r="F428" s="108"/>
      <c r="G428" s="108"/>
      <c r="H428" s="109"/>
      <c r="I428" s="108"/>
      <c r="J428" s="108"/>
      <c r="K428" s="108"/>
      <c r="L428" s="108"/>
      <c r="M428" s="108"/>
      <c r="N428" s="108"/>
      <c r="O428" s="110"/>
      <c r="P428" s="110"/>
      <c r="Q428" s="108"/>
      <c r="R428" s="297"/>
      <c r="S428" s="108"/>
      <c r="T428" s="108"/>
      <c r="U428" s="108"/>
      <c r="V428" s="266"/>
      <c r="W428" s="266"/>
      <c r="X428" s="110"/>
      <c r="Y428" s="110"/>
      <c r="Z428" s="222"/>
      <c r="AA428" s="300"/>
    </row>
    <row r="429" spans="1:27" x14ac:dyDescent="0.2">
      <c r="A429" s="5"/>
      <c r="B429" s="5"/>
      <c r="C429" s="5"/>
      <c r="D429" s="5"/>
      <c r="E429" s="5"/>
      <c r="F429" s="108"/>
      <c r="G429" s="108"/>
      <c r="H429" s="109"/>
      <c r="I429" s="108"/>
      <c r="J429" s="108"/>
      <c r="K429" s="108"/>
      <c r="L429" s="108"/>
      <c r="M429" s="108"/>
      <c r="N429" s="108"/>
      <c r="O429" s="110"/>
      <c r="P429" s="110"/>
      <c r="Q429" s="108"/>
      <c r="R429" s="297"/>
      <c r="S429" s="108"/>
      <c r="T429" s="108"/>
      <c r="U429" s="108"/>
      <c r="V429" s="266"/>
      <c r="W429" s="266"/>
      <c r="X429" s="110"/>
      <c r="Y429" s="110"/>
      <c r="Z429" s="222"/>
      <c r="AA429" s="300"/>
    </row>
    <row r="430" spans="1:27" x14ac:dyDescent="0.2">
      <c r="A430" s="5"/>
      <c r="B430" s="5"/>
      <c r="C430" s="5"/>
      <c r="D430" s="5"/>
      <c r="E430" s="5"/>
      <c r="F430" s="108"/>
      <c r="G430" s="108"/>
      <c r="H430" s="109"/>
      <c r="I430" s="108"/>
      <c r="J430" s="108"/>
      <c r="K430" s="108"/>
      <c r="L430" s="108"/>
      <c r="M430" s="108"/>
      <c r="N430" s="108"/>
      <c r="O430" s="110"/>
      <c r="P430" s="110"/>
      <c r="Q430" s="108"/>
      <c r="R430" s="297"/>
      <c r="S430" s="108"/>
      <c r="T430" s="108"/>
      <c r="U430" s="108"/>
      <c r="V430" s="266"/>
      <c r="W430" s="266"/>
      <c r="X430" s="110"/>
      <c r="Y430" s="110"/>
      <c r="Z430" s="222"/>
      <c r="AA430" s="300"/>
    </row>
    <row r="431" spans="1:27" x14ac:dyDescent="0.2">
      <c r="A431" s="5"/>
      <c r="B431" s="5"/>
      <c r="C431" s="5"/>
      <c r="D431" s="5"/>
      <c r="E431" s="5"/>
      <c r="F431" s="108"/>
      <c r="G431" s="108"/>
      <c r="H431" s="109"/>
      <c r="I431" s="108"/>
      <c r="J431" s="108"/>
      <c r="K431" s="108"/>
      <c r="L431" s="108"/>
      <c r="M431" s="108"/>
      <c r="N431" s="108"/>
      <c r="O431" s="110"/>
      <c r="P431" s="110"/>
      <c r="Q431" s="108"/>
      <c r="R431" s="297"/>
      <c r="S431" s="108"/>
      <c r="T431" s="108"/>
      <c r="U431" s="108"/>
      <c r="V431" s="266"/>
      <c r="W431" s="266"/>
      <c r="X431" s="110"/>
      <c r="Y431" s="110"/>
      <c r="Z431" s="222"/>
      <c r="AA431" s="300"/>
    </row>
    <row r="432" spans="1:27" x14ac:dyDescent="0.2">
      <c r="A432" s="5"/>
      <c r="B432" s="5"/>
      <c r="C432" s="5"/>
      <c r="D432" s="5"/>
      <c r="E432" s="5"/>
      <c r="F432" s="108"/>
      <c r="G432" s="108"/>
      <c r="H432" s="109"/>
      <c r="I432" s="108"/>
      <c r="J432" s="108"/>
      <c r="K432" s="108"/>
      <c r="L432" s="108"/>
      <c r="M432" s="108"/>
      <c r="N432" s="108"/>
      <c r="O432" s="110"/>
      <c r="P432" s="110"/>
      <c r="Q432" s="108"/>
      <c r="R432" s="297"/>
      <c r="S432" s="108"/>
      <c r="T432" s="108"/>
      <c r="U432" s="108"/>
      <c r="V432" s="266"/>
      <c r="W432" s="266"/>
      <c r="X432" s="110"/>
      <c r="Y432" s="110"/>
      <c r="Z432" s="222"/>
      <c r="AA432" s="300"/>
    </row>
    <row r="433" spans="1:27" x14ac:dyDescent="0.2">
      <c r="A433" s="5"/>
      <c r="B433" s="5"/>
      <c r="C433" s="5"/>
      <c r="D433" s="5"/>
      <c r="E433" s="5"/>
      <c r="F433" s="108"/>
      <c r="G433" s="108"/>
      <c r="H433" s="109"/>
      <c r="I433" s="108"/>
      <c r="J433" s="108"/>
      <c r="K433" s="108"/>
      <c r="L433" s="108"/>
      <c r="M433" s="108"/>
      <c r="N433" s="108"/>
      <c r="O433" s="110"/>
      <c r="P433" s="110"/>
      <c r="Q433" s="108"/>
      <c r="R433" s="297"/>
      <c r="S433" s="108"/>
      <c r="T433" s="108"/>
      <c r="U433" s="108"/>
      <c r="V433" s="266"/>
      <c r="W433" s="266"/>
      <c r="X433" s="110"/>
      <c r="Y433" s="110"/>
      <c r="Z433" s="222"/>
      <c r="AA433" s="300"/>
    </row>
    <row r="434" spans="1:27" x14ac:dyDescent="0.2">
      <c r="A434" s="5"/>
      <c r="B434" s="5"/>
      <c r="C434" s="5"/>
      <c r="D434" s="5"/>
      <c r="E434" s="5"/>
      <c r="F434" s="108"/>
      <c r="G434" s="108"/>
      <c r="H434" s="109"/>
      <c r="I434" s="108"/>
      <c r="J434" s="108"/>
      <c r="K434" s="108"/>
      <c r="L434" s="108"/>
      <c r="M434" s="108"/>
      <c r="N434" s="108"/>
      <c r="O434" s="110"/>
      <c r="P434" s="110"/>
      <c r="Q434" s="108"/>
      <c r="R434" s="297"/>
      <c r="S434" s="108"/>
      <c r="T434" s="108"/>
      <c r="U434" s="108"/>
      <c r="V434" s="266"/>
      <c r="W434" s="266"/>
      <c r="X434" s="110"/>
      <c r="Y434" s="110"/>
      <c r="Z434" s="222"/>
      <c r="AA434" s="300"/>
    </row>
    <row r="435" spans="1:27" x14ac:dyDescent="0.2">
      <c r="A435" s="5"/>
      <c r="B435" s="5"/>
      <c r="C435" s="5"/>
      <c r="D435" s="5"/>
      <c r="E435" s="5"/>
      <c r="F435" s="108"/>
      <c r="G435" s="108"/>
      <c r="H435" s="109"/>
      <c r="I435" s="108"/>
      <c r="J435" s="108"/>
      <c r="K435" s="108"/>
      <c r="L435" s="108"/>
      <c r="M435" s="108"/>
      <c r="N435" s="108"/>
      <c r="O435" s="110"/>
      <c r="P435" s="110"/>
      <c r="Q435" s="108"/>
      <c r="R435" s="297"/>
      <c r="S435" s="108"/>
      <c r="T435" s="108"/>
      <c r="U435" s="108"/>
      <c r="V435" s="266"/>
      <c r="W435" s="266"/>
      <c r="X435" s="110"/>
      <c r="Y435" s="110"/>
      <c r="Z435" s="222"/>
      <c r="AA435" s="300"/>
    </row>
    <row r="436" spans="1:27" x14ac:dyDescent="0.2">
      <c r="A436" s="5"/>
      <c r="B436" s="5"/>
      <c r="C436" s="5"/>
      <c r="D436" s="5"/>
      <c r="E436" s="5"/>
      <c r="F436" s="108"/>
      <c r="G436" s="108"/>
      <c r="H436" s="109"/>
      <c r="I436" s="108"/>
      <c r="J436" s="108"/>
      <c r="K436" s="108"/>
      <c r="L436" s="108"/>
      <c r="M436" s="108"/>
      <c r="N436" s="108"/>
      <c r="O436" s="110"/>
      <c r="P436" s="110"/>
      <c r="Q436" s="108"/>
      <c r="R436" s="297"/>
      <c r="S436" s="108"/>
      <c r="T436" s="108"/>
      <c r="U436" s="108"/>
      <c r="V436" s="266"/>
      <c r="W436" s="266"/>
      <c r="X436" s="110"/>
      <c r="Y436" s="110"/>
      <c r="Z436" s="222"/>
      <c r="AA436" s="300"/>
    </row>
    <row r="437" spans="1:27" x14ac:dyDescent="0.2">
      <c r="A437" s="5"/>
      <c r="B437" s="5"/>
      <c r="C437" s="5"/>
      <c r="D437" s="5"/>
      <c r="E437" s="5"/>
      <c r="F437" s="108"/>
      <c r="G437" s="108"/>
      <c r="H437" s="109"/>
      <c r="I437" s="108"/>
      <c r="J437" s="108"/>
      <c r="K437" s="108"/>
      <c r="L437" s="108"/>
      <c r="M437" s="108"/>
      <c r="N437" s="108"/>
      <c r="O437" s="110"/>
      <c r="P437" s="110"/>
      <c r="Q437" s="108"/>
      <c r="R437" s="297"/>
      <c r="S437" s="108"/>
      <c r="T437" s="108"/>
      <c r="U437" s="108"/>
      <c r="V437" s="266"/>
      <c r="W437" s="266"/>
      <c r="X437" s="110"/>
      <c r="Y437" s="110"/>
      <c r="Z437" s="222"/>
      <c r="AA437" s="300"/>
    </row>
    <row r="438" spans="1:27" x14ac:dyDescent="0.2">
      <c r="A438" s="5"/>
      <c r="B438" s="5"/>
      <c r="C438" s="5"/>
      <c r="D438" s="5"/>
      <c r="E438" s="5"/>
      <c r="F438" s="108"/>
      <c r="G438" s="108"/>
      <c r="H438" s="109"/>
      <c r="I438" s="108"/>
      <c r="J438" s="108"/>
      <c r="K438" s="108"/>
      <c r="L438" s="108"/>
      <c r="M438" s="108"/>
      <c r="N438" s="108"/>
      <c r="O438" s="110"/>
      <c r="P438" s="110"/>
      <c r="Q438" s="108"/>
      <c r="R438" s="297"/>
      <c r="S438" s="108"/>
      <c r="T438" s="108"/>
      <c r="U438" s="108"/>
      <c r="V438" s="266"/>
      <c r="W438" s="266"/>
      <c r="X438" s="110"/>
      <c r="Y438" s="110"/>
      <c r="Z438" s="222"/>
      <c r="AA438" s="300"/>
    </row>
    <row r="439" spans="1:27" x14ac:dyDescent="0.2">
      <c r="A439" s="5"/>
      <c r="B439" s="5"/>
      <c r="C439" s="5"/>
      <c r="D439" s="5"/>
      <c r="E439" s="5"/>
      <c r="F439" s="108"/>
      <c r="G439" s="108"/>
      <c r="H439" s="109"/>
      <c r="I439" s="108"/>
      <c r="J439" s="108"/>
      <c r="K439" s="108"/>
      <c r="L439" s="108"/>
      <c r="M439" s="108"/>
      <c r="N439" s="108"/>
      <c r="O439" s="110"/>
      <c r="P439" s="110"/>
      <c r="Q439" s="108"/>
      <c r="R439" s="297"/>
      <c r="S439" s="108"/>
      <c r="T439" s="108"/>
      <c r="U439" s="108"/>
      <c r="V439" s="266"/>
      <c r="W439" s="266"/>
      <c r="X439" s="110"/>
      <c r="Y439" s="110"/>
      <c r="Z439" s="222"/>
      <c r="AA439" s="300"/>
    </row>
    <row r="440" spans="1:27" x14ac:dyDescent="0.2">
      <c r="A440" s="5"/>
      <c r="B440" s="5"/>
      <c r="C440" s="5"/>
      <c r="D440" s="5"/>
      <c r="E440" s="5"/>
      <c r="F440" s="108"/>
      <c r="G440" s="108"/>
      <c r="H440" s="109"/>
      <c r="I440" s="108"/>
      <c r="J440" s="108"/>
      <c r="K440" s="108"/>
      <c r="L440" s="108"/>
      <c r="M440" s="108"/>
      <c r="N440" s="108"/>
      <c r="O440" s="110"/>
      <c r="P440" s="110"/>
      <c r="Q440" s="108"/>
      <c r="R440" s="297"/>
      <c r="S440" s="108"/>
      <c r="T440" s="108"/>
      <c r="U440" s="108"/>
      <c r="V440" s="266"/>
      <c r="W440" s="266"/>
      <c r="X440" s="110"/>
      <c r="Y440" s="110"/>
      <c r="Z440" s="222"/>
      <c r="AA440" s="300"/>
    </row>
    <row r="441" spans="1:27" x14ac:dyDescent="0.2">
      <c r="A441" s="5"/>
      <c r="B441" s="5"/>
      <c r="C441" s="5"/>
      <c r="D441" s="5"/>
      <c r="E441" s="5"/>
      <c r="F441" s="108"/>
      <c r="G441" s="108"/>
      <c r="H441" s="109"/>
      <c r="I441" s="108"/>
      <c r="J441" s="108"/>
      <c r="K441" s="108"/>
      <c r="L441" s="108"/>
      <c r="M441" s="108"/>
      <c r="N441" s="108"/>
      <c r="O441" s="110"/>
      <c r="P441" s="110"/>
      <c r="Q441" s="108"/>
      <c r="R441" s="297"/>
      <c r="S441" s="108"/>
      <c r="T441" s="108"/>
      <c r="U441" s="108"/>
      <c r="V441" s="266"/>
      <c r="W441" s="266"/>
      <c r="X441" s="110"/>
      <c r="Y441" s="110"/>
      <c r="Z441" s="222"/>
      <c r="AA441" s="300"/>
    </row>
    <row r="442" spans="1:27" x14ac:dyDescent="0.2">
      <c r="A442" s="5"/>
      <c r="B442" s="5"/>
      <c r="C442" s="5"/>
      <c r="D442" s="5"/>
      <c r="E442" s="5"/>
      <c r="F442" s="108"/>
      <c r="G442" s="108"/>
      <c r="H442" s="109"/>
      <c r="I442" s="108"/>
      <c r="J442" s="108"/>
      <c r="K442" s="108"/>
      <c r="L442" s="108"/>
      <c r="M442" s="108"/>
      <c r="N442" s="108"/>
      <c r="O442" s="110"/>
      <c r="P442" s="110"/>
      <c r="Q442" s="108"/>
      <c r="R442" s="297"/>
      <c r="S442" s="108"/>
      <c r="T442" s="108"/>
      <c r="U442" s="108"/>
      <c r="V442" s="266"/>
      <c r="W442" s="266"/>
      <c r="X442" s="110"/>
      <c r="Y442" s="110"/>
      <c r="Z442" s="222"/>
      <c r="AA442" s="300"/>
    </row>
    <row r="443" spans="1:27" x14ac:dyDescent="0.2">
      <c r="A443" s="5"/>
      <c r="B443" s="5"/>
      <c r="C443" s="5"/>
      <c r="D443" s="5"/>
      <c r="E443" s="5"/>
      <c r="F443" s="108"/>
      <c r="G443" s="108"/>
      <c r="H443" s="109"/>
      <c r="I443" s="108"/>
      <c r="J443" s="108"/>
      <c r="K443" s="108"/>
      <c r="L443" s="108"/>
      <c r="M443" s="108"/>
      <c r="N443" s="108"/>
      <c r="O443" s="110"/>
      <c r="P443" s="110"/>
      <c r="Q443" s="108"/>
      <c r="R443" s="297"/>
      <c r="S443" s="108"/>
      <c r="T443" s="108"/>
      <c r="U443" s="108"/>
      <c r="V443" s="266"/>
      <c r="W443" s="266"/>
      <c r="X443" s="110"/>
      <c r="Y443" s="110"/>
      <c r="Z443" s="222"/>
      <c r="AA443" s="300"/>
    </row>
    <row r="444" spans="1:27" x14ac:dyDescent="0.2">
      <c r="A444" s="5"/>
      <c r="B444" s="5"/>
      <c r="C444" s="5"/>
      <c r="D444" s="5"/>
      <c r="E444" s="5"/>
      <c r="F444" s="108"/>
      <c r="G444" s="108"/>
      <c r="H444" s="109"/>
      <c r="I444" s="108"/>
      <c r="J444" s="108"/>
      <c r="K444" s="108"/>
      <c r="L444" s="108"/>
      <c r="M444" s="108"/>
      <c r="N444" s="108"/>
      <c r="O444" s="110"/>
      <c r="P444" s="110"/>
      <c r="Q444" s="108"/>
      <c r="R444" s="297"/>
      <c r="S444" s="108"/>
      <c r="T444" s="108"/>
      <c r="U444" s="108"/>
      <c r="V444" s="266"/>
      <c r="W444" s="266"/>
      <c r="X444" s="110"/>
      <c r="Y444" s="110"/>
      <c r="Z444" s="222"/>
      <c r="AA444" s="300"/>
    </row>
    <row r="445" spans="1:27" x14ac:dyDescent="0.2">
      <c r="A445" s="5"/>
      <c r="B445" s="5"/>
      <c r="C445" s="5"/>
      <c r="D445" s="5"/>
      <c r="E445" s="5"/>
      <c r="F445" s="108"/>
      <c r="G445" s="108"/>
      <c r="H445" s="109"/>
      <c r="I445" s="108"/>
      <c r="J445" s="108"/>
      <c r="K445" s="108"/>
      <c r="L445" s="108"/>
      <c r="M445" s="108"/>
      <c r="N445" s="108"/>
      <c r="O445" s="110"/>
      <c r="P445" s="110"/>
      <c r="Q445" s="108"/>
      <c r="R445" s="297"/>
      <c r="S445" s="108"/>
      <c r="T445" s="108"/>
      <c r="U445" s="108"/>
      <c r="V445" s="266"/>
      <c r="W445" s="266"/>
      <c r="X445" s="110"/>
      <c r="Y445" s="110"/>
      <c r="Z445" s="222"/>
      <c r="AA445" s="300"/>
    </row>
    <row r="446" spans="1:27" x14ac:dyDescent="0.2">
      <c r="A446" s="5"/>
      <c r="B446" s="5"/>
      <c r="C446" s="5"/>
      <c r="D446" s="5"/>
      <c r="E446" s="5"/>
      <c r="F446" s="108"/>
      <c r="G446" s="108"/>
      <c r="H446" s="109"/>
      <c r="I446" s="108"/>
      <c r="J446" s="108"/>
      <c r="K446" s="108"/>
      <c r="L446" s="108"/>
      <c r="M446" s="108"/>
      <c r="N446" s="108"/>
      <c r="O446" s="110"/>
      <c r="P446" s="110"/>
      <c r="Q446" s="108"/>
      <c r="R446" s="297"/>
      <c r="S446" s="108"/>
      <c r="T446" s="108"/>
      <c r="U446" s="108"/>
      <c r="V446" s="266"/>
      <c r="W446" s="266"/>
      <c r="X446" s="110"/>
      <c r="Y446" s="110"/>
      <c r="Z446" s="222"/>
      <c r="AA446" s="300"/>
    </row>
    <row r="447" spans="1:27" x14ac:dyDescent="0.2">
      <c r="A447" s="5"/>
      <c r="B447" s="5"/>
      <c r="C447" s="5"/>
      <c r="D447" s="5"/>
      <c r="E447" s="5"/>
      <c r="F447" s="108"/>
      <c r="G447" s="108"/>
      <c r="H447" s="109"/>
      <c r="I447" s="108"/>
      <c r="J447" s="108"/>
      <c r="K447" s="108"/>
      <c r="L447" s="108"/>
      <c r="M447" s="108"/>
      <c r="N447" s="108"/>
      <c r="O447" s="110"/>
      <c r="P447" s="110"/>
      <c r="Q447" s="108"/>
      <c r="R447" s="297"/>
      <c r="S447" s="108"/>
      <c r="T447" s="108"/>
      <c r="U447" s="108"/>
      <c r="V447" s="266"/>
      <c r="W447" s="266"/>
      <c r="X447" s="110"/>
      <c r="Y447" s="110"/>
      <c r="Z447" s="222"/>
      <c r="AA447" s="300"/>
    </row>
    <row r="448" spans="1:27" x14ac:dyDescent="0.2">
      <c r="A448" s="5"/>
      <c r="B448" s="5"/>
      <c r="C448" s="5"/>
      <c r="D448" s="5"/>
      <c r="E448" s="5"/>
      <c r="F448" s="108"/>
      <c r="G448" s="108"/>
      <c r="H448" s="109"/>
      <c r="I448" s="108"/>
      <c r="J448" s="108"/>
      <c r="K448" s="108"/>
      <c r="L448" s="108"/>
      <c r="M448" s="108"/>
      <c r="N448" s="108"/>
      <c r="O448" s="110"/>
      <c r="P448" s="110"/>
      <c r="Q448" s="108"/>
      <c r="R448" s="297"/>
      <c r="S448" s="108"/>
      <c r="T448" s="108"/>
      <c r="U448" s="108"/>
      <c r="V448" s="266"/>
      <c r="W448" s="266"/>
      <c r="X448" s="110"/>
      <c r="Y448" s="110"/>
      <c r="Z448" s="222"/>
      <c r="AA448" s="300"/>
    </row>
    <row r="449" spans="1:27" x14ac:dyDescent="0.2">
      <c r="A449" s="5"/>
      <c r="B449" s="5"/>
      <c r="C449" s="5"/>
      <c r="D449" s="5"/>
      <c r="E449" s="5"/>
      <c r="F449" s="108"/>
      <c r="G449" s="108"/>
      <c r="H449" s="109"/>
      <c r="I449" s="108"/>
      <c r="J449" s="108"/>
      <c r="K449" s="108"/>
      <c r="L449" s="108"/>
      <c r="M449" s="108"/>
      <c r="N449" s="108"/>
      <c r="O449" s="110"/>
      <c r="P449" s="110"/>
      <c r="Q449" s="108"/>
      <c r="R449" s="297"/>
      <c r="S449" s="108"/>
      <c r="T449" s="108"/>
      <c r="U449" s="108"/>
      <c r="V449" s="266"/>
      <c r="W449" s="266"/>
      <c r="X449" s="110"/>
      <c r="Y449" s="110"/>
      <c r="Z449" s="222"/>
      <c r="AA449" s="300"/>
    </row>
    <row r="450" spans="1:27" x14ac:dyDescent="0.2">
      <c r="A450" s="5"/>
      <c r="B450" s="5"/>
      <c r="C450" s="5"/>
      <c r="D450" s="5"/>
      <c r="E450" s="5"/>
      <c r="F450" s="108"/>
      <c r="G450" s="108"/>
      <c r="H450" s="109"/>
      <c r="I450" s="108"/>
      <c r="J450" s="108"/>
      <c r="K450" s="108"/>
      <c r="L450" s="108"/>
      <c r="M450" s="108"/>
      <c r="N450" s="108"/>
      <c r="O450" s="110"/>
      <c r="P450" s="110"/>
      <c r="Q450" s="108"/>
      <c r="R450" s="297"/>
      <c r="S450" s="108"/>
      <c r="T450" s="108"/>
      <c r="U450" s="108"/>
      <c r="V450" s="266"/>
      <c r="W450" s="266"/>
      <c r="X450" s="110"/>
      <c r="Y450" s="110"/>
      <c r="Z450" s="222"/>
      <c r="AA450" s="300"/>
    </row>
    <row r="451" spans="1:27" x14ac:dyDescent="0.2">
      <c r="A451" s="5"/>
      <c r="B451" s="5"/>
      <c r="C451" s="5"/>
      <c r="D451" s="5"/>
      <c r="E451" s="5"/>
      <c r="F451" s="108"/>
      <c r="G451" s="108"/>
      <c r="H451" s="109"/>
      <c r="I451" s="108"/>
      <c r="J451" s="108"/>
      <c r="K451" s="108"/>
      <c r="L451" s="108"/>
      <c r="M451" s="108"/>
      <c r="N451" s="108"/>
      <c r="O451" s="110"/>
      <c r="P451" s="110"/>
      <c r="Q451" s="108"/>
      <c r="R451" s="297"/>
      <c r="S451" s="108"/>
      <c r="T451" s="108"/>
      <c r="U451" s="108"/>
      <c r="V451" s="266"/>
      <c r="W451" s="266"/>
      <c r="X451" s="110"/>
      <c r="Y451" s="110"/>
      <c r="Z451" s="222"/>
      <c r="AA451" s="300"/>
    </row>
    <row r="452" spans="1:27" x14ac:dyDescent="0.2">
      <c r="A452" s="5"/>
      <c r="B452" s="5"/>
      <c r="C452" s="5"/>
      <c r="D452" s="5"/>
      <c r="E452" s="5"/>
      <c r="F452" s="108"/>
      <c r="G452" s="108"/>
      <c r="H452" s="109"/>
      <c r="I452" s="108"/>
      <c r="J452" s="108"/>
      <c r="K452" s="108"/>
      <c r="L452" s="108"/>
      <c r="M452" s="108"/>
      <c r="N452" s="108"/>
      <c r="O452" s="110"/>
      <c r="P452" s="110"/>
      <c r="Q452" s="108"/>
      <c r="R452" s="297"/>
      <c r="S452" s="108"/>
      <c r="T452" s="108"/>
      <c r="U452" s="108"/>
      <c r="V452" s="266"/>
      <c r="W452" s="266"/>
      <c r="X452" s="110"/>
      <c r="Y452" s="110"/>
      <c r="Z452" s="222"/>
      <c r="AA452" s="300"/>
    </row>
    <row r="453" spans="1:27" x14ac:dyDescent="0.2">
      <c r="A453" s="5"/>
      <c r="B453" s="5"/>
      <c r="C453" s="5"/>
      <c r="D453" s="5"/>
      <c r="E453" s="5"/>
      <c r="F453" s="108"/>
      <c r="G453" s="108"/>
      <c r="H453" s="109"/>
      <c r="I453" s="108"/>
      <c r="J453" s="108"/>
      <c r="K453" s="108"/>
      <c r="L453" s="108"/>
      <c r="M453" s="108"/>
      <c r="N453" s="108"/>
      <c r="O453" s="110"/>
      <c r="P453" s="110"/>
      <c r="Q453" s="108"/>
      <c r="R453" s="297"/>
      <c r="S453" s="108"/>
      <c r="T453" s="108"/>
      <c r="U453" s="108"/>
      <c r="V453" s="266"/>
      <c r="W453" s="266"/>
      <c r="X453" s="110"/>
      <c r="Y453" s="110"/>
      <c r="Z453" s="222"/>
      <c r="AA453" s="300"/>
    </row>
    <row r="454" spans="1:27" x14ac:dyDescent="0.2">
      <c r="A454" s="5"/>
      <c r="B454" s="5"/>
      <c r="C454" s="5"/>
      <c r="D454" s="5"/>
      <c r="E454" s="5"/>
      <c r="F454" s="108"/>
      <c r="G454" s="108"/>
      <c r="H454" s="109"/>
      <c r="I454" s="108"/>
      <c r="J454" s="108"/>
      <c r="K454" s="108"/>
      <c r="L454" s="108"/>
      <c r="M454" s="108"/>
      <c r="N454" s="108"/>
      <c r="O454" s="110"/>
      <c r="P454" s="110"/>
      <c r="Q454" s="108"/>
      <c r="R454" s="297"/>
      <c r="S454" s="108"/>
      <c r="T454" s="108"/>
      <c r="U454" s="108"/>
      <c r="V454" s="266"/>
      <c r="W454" s="266"/>
      <c r="X454" s="110"/>
      <c r="Y454" s="110"/>
      <c r="Z454" s="222"/>
      <c r="AA454" s="300"/>
    </row>
    <row r="455" spans="1:27" x14ac:dyDescent="0.2">
      <c r="A455" s="5"/>
      <c r="B455" s="5"/>
      <c r="C455" s="5"/>
      <c r="D455" s="5"/>
      <c r="E455" s="5"/>
      <c r="F455" s="108"/>
      <c r="G455" s="108"/>
      <c r="H455" s="109"/>
      <c r="I455" s="108"/>
      <c r="J455" s="108"/>
      <c r="K455" s="108"/>
      <c r="L455" s="108"/>
      <c r="M455" s="108"/>
      <c r="N455" s="108"/>
      <c r="O455" s="110"/>
      <c r="P455" s="110"/>
      <c r="Q455" s="108"/>
      <c r="R455" s="297"/>
      <c r="S455" s="108"/>
      <c r="T455" s="108"/>
      <c r="U455" s="108"/>
      <c r="V455" s="266"/>
      <c r="W455" s="266"/>
      <c r="X455" s="110"/>
      <c r="Y455" s="110"/>
      <c r="Z455" s="222"/>
      <c r="AA455" s="300"/>
    </row>
    <row r="456" spans="1:27" x14ac:dyDescent="0.2">
      <c r="A456" s="5"/>
      <c r="B456" s="5"/>
      <c r="C456" s="5"/>
      <c r="D456" s="5"/>
      <c r="E456" s="5"/>
      <c r="F456" s="108"/>
      <c r="G456" s="108"/>
      <c r="H456" s="109"/>
      <c r="I456" s="108"/>
      <c r="J456" s="108"/>
      <c r="K456" s="108"/>
      <c r="L456" s="108"/>
      <c r="M456" s="108"/>
      <c r="N456" s="108"/>
      <c r="O456" s="110"/>
      <c r="P456" s="110"/>
      <c r="Q456" s="108"/>
      <c r="R456" s="297"/>
      <c r="S456" s="108"/>
      <c r="T456" s="108"/>
      <c r="U456" s="108"/>
      <c r="V456" s="266"/>
      <c r="W456" s="266"/>
      <c r="X456" s="110"/>
      <c r="Y456" s="110"/>
      <c r="Z456" s="222"/>
      <c r="AA456" s="300"/>
    </row>
    <row r="457" spans="1:27" x14ac:dyDescent="0.2">
      <c r="A457" s="5"/>
      <c r="B457" s="5"/>
      <c r="C457" s="5"/>
      <c r="D457" s="5"/>
      <c r="E457" s="5"/>
      <c r="F457" s="108"/>
      <c r="G457" s="108"/>
      <c r="H457" s="109"/>
      <c r="I457" s="108"/>
      <c r="J457" s="108"/>
      <c r="K457" s="108"/>
      <c r="L457" s="108"/>
      <c r="M457" s="108"/>
      <c r="N457" s="108"/>
      <c r="O457" s="110"/>
      <c r="P457" s="110"/>
      <c r="Q457" s="108"/>
      <c r="R457" s="297"/>
      <c r="S457" s="108"/>
      <c r="T457" s="108"/>
      <c r="U457" s="108"/>
      <c r="V457" s="266"/>
      <c r="W457" s="266"/>
      <c r="X457" s="110"/>
      <c r="Y457" s="110"/>
      <c r="Z457" s="222"/>
      <c r="AA457" s="300"/>
    </row>
    <row r="458" spans="1:27" x14ac:dyDescent="0.2">
      <c r="A458" s="5"/>
      <c r="B458" s="5"/>
      <c r="C458" s="5"/>
      <c r="D458" s="5"/>
      <c r="E458" s="5"/>
      <c r="F458" s="108"/>
      <c r="G458" s="108"/>
      <c r="H458" s="109"/>
      <c r="I458" s="108"/>
      <c r="J458" s="108"/>
      <c r="K458" s="108"/>
      <c r="L458" s="108"/>
      <c r="M458" s="108"/>
      <c r="N458" s="108"/>
      <c r="O458" s="110"/>
      <c r="P458" s="110"/>
      <c r="Q458" s="108"/>
      <c r="R458" s="297"/>
      <c r="S458" s="108"/>
      <c r="T458" s="108"/>
      <c r="U458" s="108"/>
      <c r="V458" s="266"/>
      <c r="W458" s="266"/>
      <c r="X458" s="110"/>
      <c r="Y458" s="110"/>
      <c r="Z458" s="222"/>
      <c r="AA458" s="300"/>
    </row>
    <row r="459" spans="1:27" x14ac:dyDescent="0.2">
      <c r="A459" s="5"/>
      <c r="B459" s="5"/>
      <c r="C459" s="5"/>
      <c r="D459" s="5"/>
      <c r="E459" s="5"/>
      <c r="F459" s="108"/>
      <c r="G459" s="108"/>
      <c r="H459" s="109"/>
      <c r="I459" s="108"/>
      <c r="J459" s="108"/>
      <c r="K459" s="108"/>
      <c r="L459" s="108"/>
      <c r="M459" s="108"/>
      <c r="N459" s="108"/>
      <c r="O459" s="110"/>
      <c r="P459" s="110"/>
      <c r="Q459" s="108"/>
      <c r="R459" s="297"/>
      <c r="S459" s="108"/>
      <c r="T459" s="108"/>
      <c r="U459" s="108"/>
      <c r="V459" s="266"/>
      <c r="W459" s="266"/>
      <c r="X459" s="110"/>
      <c r="Y459" s="110"/>
      <c r="Z459" s="222"/>
      <c r="AA459" s="300"/>
    </row>
    <row r="460" spans="1:27" x14ac:dyDescent="0.2">
      <c r="A460" s="5"/>
      <c r="B460" s="5"/>
      <c r="C460" s="5"/>
      <c r="D460" s="5"/>
      <c r="E460" s="5"/>
      <c r="F460" s="108"/>
      <c r="G460" s="108"/>
      <c r="H460" s="109"/>
      <c r="I460" s="108"/>
      <c r="J460" s="108"/>
      <c r="K460" s="108"/>
      <c r="L460" s="108"/>
      <c r="M460" s="108"/>
      <c r="N460" s="108"/>
      <c r="O460" s="110"/>
      <c r="P460" s="110"/>
      <c r="Q460" s="108"/>
      <c r="R460" s="297"/>
      <c r="S460" s="108"/>
      <c r="T460" s="108"/>
      <c r="U460" s="108"/>
      <c r="V460" s="266"/>
      <c r="W460" s="266"/>
      <c r="X460" s="110"/>
      <c r="Y460" s="110"/>
      <c r="Z460" s="222"/>
      <c r="AA460" s="300"/>
    </row>
    <row r="461" spans="1:27" x14ac:dyDescent="0.2">
      <c r="A461" s="5"/>
      <c r="B461" s="5"/>
      <c r="C461" s="5"/>
      <c r="D461" s="5"/>
      <c r="E461" s="5"/>
      <c r="F461" s="108"/>
      <c r="G461" s="108"/>
      <c r="H461" s="109"/>
      <c r="I461" s="108"/>
      <c r="J461" s="108"/>
      <c r="K461" s="108"/>
      <c r="L461" s="108"/>
      <c r="M461" s="108"/>
      <c r="N461" s="108"/>
      <c r="O461" s="110"/>
      <c r="P461" s="110"/>
      <c r="Q461" s="108"/>
      <c r="R461" s="297"/>
      <c r="S461" s="108"/>
      <c r="T461" s="108"/>
      <c r="U461" s="108"/>
      <c r="V461" s="266"/>
      <c r="W461" s="266"/>
      <c r="X461" s="110"/>
      <c r="Y461" s="110"/>
      <c r="Z461" s="222"/>
      <c r="AA461" s="300"/>
    </row>
    <row r="462" spans="1:27" x14ac:dyDescent="0.2">
      <c r="A462" s="5"/>
      <c r="B462" s="5"/>
      <c r="C462" s="5"/>
      <c r="D462" s="5"/>
      <c r="E462" s="5"/>
      <c r="F462" s="108"/>
      <c r="G462" s="108"/>
      <c r="H462" s="109"/>
      <c r="I462" s="108"/>
      <c r="J462" s="108"/>
      <c r="K462" s="108"/>
      <c r="L462" s="108"/>
      <c r="M462" s="108"/>
      <c r="N462" s="108"/>
      <c r="O462" s="110"/>
      <c r="P462" s="110"/>
      <c r="Q462" s="108"/>
      <c r="R462" s="297"/>
      <c r="S462" s="108"/>
      <c r="T462" s="108"/>
      <c r="U462" s="108"/>
      <c r="V462" s="266"/>
      <c r="W462" s="266"/>
      <c r="X462" s="110"/>
      <c r="Y462" s="110"/>
      <c r="Z462" s="222"/>
      <c r="AA462" s="300"/>
    </row>
    <row r="463" spans="1:27" x14ac:dyDescent="0.2">
      <c r="A463" s="5"/>
      <c r="B463" s="5"/>
      <c r="C463" s="5"/>
      <c r="D463" s="5"/>
      <c r="E463" s="5"/>
      <c r="F463" s="108"/>
      <c r="G463" s="108"/>
      <c r="H463" s="109"/>
      <c r="I463" s="108"/>
      <c r="J463" s="108"/>
      <c r="K463" s="108"/>
      <c r="L463" s="108"/>
      <c r="M463" s="108"/>
      <c r="N463" s="108"/>
      <c r="O463" s="110"/>
      <c r="P463" s="110"/>
      <c r="Q463" s="108"/>
      <c r="R463" s="297"/>
      <c r="S463" s="108"/>
      <c r="T463" s="108"/>
      <c r="U463" s="108"/>
      <c r="V463" s="266"/>
      <c r="W463" s="266"/>
      <c r="X463" s="110"/>
      <c r="Y463" s="110"/>
      <c r="Z463" s="222"/>
      <c r="AA463" s="300"/>
    </row>
    <row r="464" spans="1:27" x14ac:dyDescent="0.2">
      <c r="A464" s="5"/>
      <c r="B464" s="5"/>
      <c r="C464" s="5"/>
      <c r="D464" s="5"/>
      <c r="E464" s="5"/>
      <c r="F464" s="108"/>
      <c r="G464" s="108"/>
      <c r="H464" s="109"/>
      <c r="I464" s="108"/>
      <c r="J464" s="108"/>
      <c r="K464" s="108"/>
      <c r="L464" s="108"/>
      <c r="M464" s="108"/>
      <c r="N464" s="108"/>
      <c r="O464" s="110"/>
      <c r="P464" s="110"/>
      <c r="Q464" s="108"/>
      <c r="R464" s="297"/>
      <c r="S464" s="108"/>
      <c r="T464" s="108"/>
      <c r="U464" s="108"/>
      <c r="V464" s="266"/>
      <c r="W464" s="266"/>
      <c r="X464" s="110"/>
      <c r="Y464" s="110"/>
      <c r="Z464" s="222"/>
      <c r="AA464" s="300"/>
    </row>
    <row r="465" spans="1:27" x14ac:dyDescent="0.2">
      <c r="A465" s="5"/>
      <c r="B465" s="5"/>
      <c r="C465" s="5"/>
      <c r="D465" s="5"/>
      <c r="E465" s="5"/>
      <c r="F465" s="108"/>
      <c r="G465" s="108"/>
      <c r="H465" s="109"/>
      <c r="I465" s="108"/>
      <c r="J465" s="108"/>
      <c r="K465" s="108"/>
      <c r="L465" s="108"/>
      <c r="M465" s="108"/>
      <c r="N465" s="108"/>
      <c r="O465" s="110"/>
      <c r="P465" s="110"/>
      <c r="Q465" s="108"/>
      <c r="R465" s="297"/>
      <c r="S465" s="108"/>
      <c r="T465" s="108"/>
      <c r="U465" s="108"/>
      <c r="V465" s="266"/>
      <c r="W465" s="266"/>
      <c r="X465" s="110"/>
      <c r="Y465" s="110"/>
      <c r="Z465" s="222"/>
      <c r="AA465" s="300"/>
    </row>
    <row r="466" spans="1:27" x14ac:dyDescent="0.2">
      <c r="A466" s="5"/>
      <c r="B466" s="5"/>
      <c r="C466" s="5"/>
      <c r="D466" s="5"/>
      <c r="E466" s="5"/>
      <c r="F466" s="108"/>
      <c r="G466" s="108"/>
      <c r="H466" s="109"/>
      <c r="I466" s="108"/>
      <c r="J466" s="108"/>
      <c r="K466" s="108"/>
      <c r="L466" s="108"/>
      <c r="M466" s="108"/>
      <c r="N466" s="108"/>
      <c r="O466" s="110"/>
      <c r="P466" s="110"/>
      <c r="Q466" s="108"/>
      <c r="R466" s="297"/>
      <c r="S466" s="108"/>
      <c r="T466" s="108"/>
      <c r="U466" s="108"/>
      <c r="V466" s="266"/>
      <c r="W466" s="266"/>
      <c r="X466" s="110"/>
      <c r="Y466" s="110"/>
      <c r="Z466" s="222"/>
      <c r="AA466" s="300"/>
    </row>
    <row r="467" spans="1:27" x14ac:dyDescent="0.2">
      <c r="A467" s="5"/>
      <c r="B467" s="5"/>
      <c r="C467" s="5"/>
      <c r="D467" s="5"/>
      <c r="E467" s="5"/>
      <c r="F467" s="108"/>
      <c r="G467" s="108"/>
      <c r="H467" s="109"/>
      <c r="I467" s="108"/>
      <c r="J467" s="108"/>
      <c r="K467" s="108"/>
      <c r="L467" s="108"/>
      <c r="M467" s="108"/>
      <c r="N467" s="108"/>
      <c r="O467" s="110"/>
      <c r="P467" s="110"/>
      <c r="Q467" s="108"/>
      <c r="R467" s="297"/>
      <c r="S467" s="108"/>
      <c r="T467" s="108"/>
      <c r="U467" s="108"/>
      <c r="V467" s="266"/>
      <c r="W467" s="266"/>
      <c r="X467" s="110"/>
      <c r="Y467" s="110"/>
      <c r="Z467" s="222"/>
      <c r="AA467" s="300"/>
    </row>
    <row r="468" spans="1:27" x14ac:dyDescent="0.2">
      <c r="A468" s="5"/>
      <c r="B468" s="5"/>
      <c r="C468" s="5"/>
      <c r="D468" s="5"/>
      <c r="E468" s="5"/>
      <c r="F468" s="108"/>
      <c r="G468" s="108"/>
      <c r="H468" s="109"/>
      <c r="I468" s="108"/>
      <c r="J468" s="108"/>
      <c r="K468" s="108"/>
      <c r="L468" s="108"/>
      <c r="M468" s="108"/>
      <c r="N468" s="108"/>
      <c r="O468" s="110"/>
      <c r="P468" s="110"/>
      <c r="Q468" s="108"/>
      <c r="R468" s="297"/>
      <c r="S468" s="108"/>
      <c r="T468" s="108"/>
      <c r="U468" s="108"/>
      <c r="V468" s="266"/>
      <c r="W468" s="266"/>
      <c r="X468" s="110"/>
      <c r="Y468" s="110"/>
      <c r="Z468" s="222"/>
      <c r="AA468" s="300"/>
    </row>
    <row r="469" spans="1:27" x14ac:dyDescent="0.2">
      <c r="A469" s="5"/>
      <c r="B469" s="5"/>
      <c r="C469" s="5"/>
      <c r="D469" s="5"/>
      <c r="E469" s="5"/>
      <c r="F469" s="108"/>
      <c r="G469" s="108"/>
      <c r="H469" s="109"/>
      <c r="I469" s="108"/>
      <c r="J469" s="108"/>
      <c r="K469" s="108"/>
      <c r="L469" s="108"/>
      <c r="M469" s="108"/>
      <c r="N469" s="108"/>
      <c r="O469" s="110"/>
      <c r="P469" s="110"/>
      <c r="Q469" s="108"/>
      <c r="R469" s="297"/>
      <c r="S469" s="108"/>
      <c r="T469" s="108"/>
      <c r="U469" s="108"/>
      <c r="V469" s="266"/>
      <c r="W469" s="266"/>
      <c r="X469" s="110"/>
      <c r="Y469" s="110"/>
      <c r="Z469" s="222"/>
      <c r="AA469" s="300"/>
    </row>
    <row r="470" spans="1:27" x14ac:dyDescent="0.2">
      <c r="A470" s="5"/>
      <c r="B470" s="5"/>
      <c r="C470" s="5"/>
      <c r="D470" s="5"/>
      <c r="E470" s="5"/>
      <c r="F470" s="108"/>
      <c r="G470" s="108"/>
      <c r="H470" s="109"/>
      <c r="I470" s="108"/>
      <c r="J470" s="108"/>
      <c r="K470" s="108"/>
      <c r="L470" s="108"/>
      <c r="M470" s="108"/>
      <c r="N470" s="108"/>
      <c r="O470" s="110"/>
      <c r="P470" s="110"/>
      <c r="Q470" s="108"/>
      <c r="R470" s="297"/>
      <c r="S470" s="108"/>
      <c r="T470" s="108"/>
      <c r="U470" s="108"/>
      <c r="V470" s="266"/>
      <c r="W470" s="266"/>
      <c r="X470" s="110"/>
      <c r="Y470" s="110"/>
      <c r="Z470" s="222"/>
      <c r="AA470" s="300"/>
    </row>
    <row r="471" spans="1:27" x14ac:dyDescent="0.2">
      <c r="A471" s="5"/>
      <c r="B471" s="5"/>
      <c r="C471" s="5"/>
      <c r="D471" s="5"/>
      <c r="E471" s="5"/>
      <c r="F471" s="108"/>
      <c r="G471" s="108"/>
      <c r="H471" s="109"/>
      <c r="I471" s="108"/>
      <c r="J471" s="108"/>
      <c r="K471" s="108"/>
      <c r="L471" s="108"/>
      <c r="M471" s="108"/>
      <c r="N471" s="108"/>
      <c r="O471" s="110"/>
      <c r="P471" s="110"/>
      <c r="Q471" s="108"/>
      <c r="R471" s="297"/>
      <c r="S471" s="108"/>
      <c r="T471" s="108"/>
      <c r="U471" s="108"/>
      <c r="V471" s="266"/>
      <c r="W471" s="266"/>
      <c r="X471" s="110"/>
      <c r="Y471" s="110"/>
      <c r="Z471" s="222"/>
      <c r="AA471" s="300"/>
    </row>
    <row r="472" spans="1:27" x14ac:dyDescent="0.2">
      <c r="A472" s="5"/>
      <c r="B472" s="5"/>
      <c r="C472" s="5"/>
      <c r="D472" s="5"/>
      <c r="E472" s="5"/>
      <c r="F472" s="108"/>
      <c r="G472" s="108"/>
      <c r="H472" s="109"/>
      <c r="I472" s="108"/>
      <c r="J472" s="108"/>
      <c r="K472" s="108"/>
      <c r="L472" s="108"/>
      <c r="M472" s="108"/>
      <c r="N472" s="108"/>
      <c r="O472" s="110"/>
      <c r="P472" s="110"/>
      <c r="Q472" s="108"/>
      <c r="R472" s="297"/>
      <c r="S472" s="108"/>
      <c r="T472" s="108"/>
      <c r="U472" s="108"/>
      <c r="V472" s="266"/>
      <c r="W472" s="266"/>
      <c r="X472" s="110"/>
      <c r="Y472" s="110"/>
      <c r="Z472" s="222"/>
      <c r="AA472" s="300"/>
    </row>
    <row r="473" spans="1:27" x14ac:dyDescent="0.2">
      <c r="A473" s="5"/>
      <c r="B473" s="5"/>
      <c r="C473" s="5"/>
      <c r="D473" s="5"/>
      <c r="E473" s="5"/>
      <c r="F473" s="108"/>
      <c r="G473" s="108"/>
      <c r="H473" s="109"/>
      <c r="I473" s="108"/>
      <c r="J473" s="108"/>
      <c r="K473" s="108"/>
      <c r="L473" s="108"/>
      <c r="M473" s="108"/>
      <c r="N473" s="108"/>
      <c r="O473" s="110"/>
      <c r="P473" s="110"/>
      <c r="Q473" s="108"/>
      <c r="R473" s="297"/>
      <c r="S473" s="108"/>
      <c r="T473" s="108"/>
      <c r="U473" s="108"/>
      <c r="V473" s="266"/>
      <c r="W473" s="266"/>
      <c r="X473" s="110"/>
      <c r="Y473" s="110"/>
      <c r="Z473" s="222"/>
      <c r="AA473" s="300"/>
    </row>
    <row r="474" spans="1:27" x14ac:dyDescent="0.2">
      <c r="A474" s="5"/>
      <c r="B474" s="5"/>
      <c r="C474" s="5"/>
      <c r="D474" s="5"/>
      <c r="E474" s="5"/>
      <c r="F474" s="108"/>
      <c r="G474" s="108"/>
      <c r="H474" s="109"/>
      <c r="I474" s="108"/>
      <c r="J474" s="108"/>
      <c r="K474" s="108"/>
      <c r="L474" s="108"/>
      <c r="M474" s="108"/>
      <c r="N474" s="108"/>
      <c r="O474" s="110"/>
      <c r="P474" s="110"/>
      <c r="Q474" s="108"/>
      <c r="R474" s="297"/>
      <c r="S474" s="108"/>
      <c r="T474" s="108"/>
      <c r="U474" s="108"/>
      <c r="V474" s="266"/>
      <c r="W474" s="266"/>
      <c r="X474" s="110"/>
      <c r="Y474" s="110"/>
      <c r="Z474" s="222"/>
      <c r="AA474" s="300"/>
    </row>
    <row r="475" spans="1:27" x14ac:dyDescent="0.2">
      <c r="A475" s="5"/>
      <c r="B475" s="5"/>
      <c r="C475" s="5"/>
      <c r="D475" s="5"/>
      <c r="E475" s="5"/>
      <c r="F475" s="108"/>
      <c r="G475" s="108"/>
      <c r="H475" s="109"/>
      <c r="I475" s="108"/>
      <c r="J475" s="108"/>
      <c r="K475" s="108"/>
      <c r="L475" s="108"/>
      <c r="M475" s="108"/>
      <c r="N475" s="108"/>
      <c r="O475" s="110"/>
      <c r="P475" s="110"/>
      <c r="Q475" s="108"/>
      <c r="R475" s="297"/>
      <c r="S475" s="108"/>
      <c r="T475" s="108"/>
      <c r="U475" s="108"/>
      <c r="V475" s="266"/>
      <c r="W475" s="266"/>
      <c r="X475" s="110"/>
      <c r="Y475" s="110"/>
      <c r="Z475" s="222"/>
      <c r="AA475" s="300"/>
    </row>
    <row r="476" spans="1:27" x14ac:dyDescent="0.2">
      <c r="A476" s="5"/>
      <c r="B476" s="5"/>
      <c r="C476" s="5"/>
      <c r="D476" s="5"/>
      <c r="E476" s="5"/>
      <c r="F476" s="108"/>
      <c r="G476" s="108"/>
      <c r="H476" s="109"/>
      <c r="I476" s="108"/>
      <c r="J476" s="108"/>
      <c r="K476" s="108"/>
      <c r="L476" s="108"/>
      <c r="M476" s="108"/>
      <c r="N476" s="108"/>
      <c r="O476" s="110"/>
      <c r="P476" s="110"/>
      <c r="Q476" s="108"/>
      <c r="R476" s="297"/>
      <c r="S476" s="108"/>
      <c r="T476" s="108"/>
      <c r="U476" s="108"/>
      <c r="V476" s="266"/>
      <c r="W476" s="266"/>
      <c r="X476" s="110"/>
      <c r="Y476" s="110"/>
      <c r="Z476" s="222"/>
      <c r="AA476" s="300"/>
    </row>
    <row r="477" spans="1:27" x14ac:dyDescent="0.2">
      <c r="A477" s="5"/>
      <c r="B477" s="5"/>
      <c r="C477" s="5"/>
      <c r="D477" s="5"/>
      <c r="E477" s="5"/>
      <c r="F477" s="108"/>
      <c r="G477" s="108"/>
      <c r="H477" s="109"/>
      <c r="I477" s="108"/>
      <c r="J477" s="108"/>
      <c r="K477" s="108"/>
      <c r="L477" s="108"/>
      <c r="M477" s="108"/>
      <c r="N477" s="108"/>
      <c r="O477" s="110"/>
      <c r="P477" s="110"/>
      <c r="Q477" s="108"/>
      <c r="R477" s="297"/>
      <c r="S477" s="108"/>
      <c r="T477" s="108"/>
      <c r="U477" s="108"/>
      <c r="V477" s="266"/>
      <c r="W477" s="266"/>
      <c r="X477" s="110"/>
      <c r="Y477" s="110"/>
      <c r="Z477" s="222"/>
      <c r="AA477" s="300"/>
    </row>
    <row r="478" spans="1:27" x14ac:dyDescent="0.2">
      <c r="A478" s="5"/>
      <c r="B478" s="5"/>
      <c r="C478" s="5"/>
      <c r="D478" s="5"/>
      <c r="E478" s="5"/>
      <c r="F478" s="108"/>
      <c r="G478" s="108"/>
      <c r="H478" s="109"/>
      <c r="I478" s="108"/>
      <c r="J478" s="108"/>
      <c r="K478" s="108"/>
      <c r="L478" s="108"/>
      <c r="M478" s="108"/>
      <c r="N478" s="108"/>
      <c r="O478" s="110"/>
      <c r="P478" s="110"/>
      <c r="Q478" s="108"/>
      <c r="R478" s="297"/>
      <c r="S478" s="108"/>
      <c r="T478" s="108"/>
      <c r="U478" s="108"/>
      <c r="V478" s="266"/>
      <c r="W478" s="266"/>
      <c r="X478" s="110"/>
      <c r="Y478" s="110"/>
      <c r="Z478" s="222"/>
      <c r="AA478" s="300"/>
    </row>
    <row r="479" spans="1:27" x14ac:dyDescent="0.2">
      <c r="A479" s="5"/>
      <c r="B479" s="5"/>
      <c r="C479" s="5"/>
      <c r="D479" s="5"/>
      <c r="E479" s="5"/>
      <c r="F479" s="108"/>
      <c r="G479" s="108"/>
      <c r="H479" s="109"/>
      <c r="I479" s="108"/>
      <c r="J479" s="108"/>
      <c r="K479" s="108"/>
      <c r="L479" s="108"/>
      <c r="M479" s="108"/>
      <c r="N479" s="108"/>
      <c r="O479" s="110"/>
      <c r="P479" s="110"/>
      <c r="Q479" s="108"/>
      <c r="R479" s="297"/>
      <c r="S479" s="108"/>
      <c r="T479" s="108"/>
      <c r="U479" s="108"/>
      <c r="V479" s="266"/>
      <c r="W479" s="266"/>
      <c r="X479" s="110"/>
      <c r="Y479" s="110"/>
      <c r="Z479" s="222"/>
      <c r="AA479" s="300"/>
    </row>
    <row r="480" spans="1:27" x14ac:dyDescent="0.2">
      <c r="A480" s="5"/>
      <c r="B480" s="5"/>
      <c r="C480" s="5"/>
      <c r="D480" s="5"/>
      <c r="E480" s="5"/>
      <c r="F480" s="108"/>
      <c r="G480" s="108"/>
      <c r="H480" s="109"/>
      <c r="I480" s="108"/>
      <c r="J480" s="108"/>
      <c r="K480" s="108"/>
      <c r="L480" s="108"/>
      <c r="M480" s="108"/>
      <c r="N480" s="108"/>
      <c r="O480" s="110"/>
      <c r="P480" s="110"/>
      <c r="Q480" s="108"/>
      <c r="R480" s="297"/>
      <c r="S480" s="108"/>
      <c r="T480" s="108"/>
      <c r="U480" s="108"/>
      <c r="V480" s="266"/>
      <c r="W480" s="266"/>
      <c r="X480" s="110"/>
      <c r="Y480" s="110"/>
      <c r="Z480" s="222"/>
      <c r="AA480" s="300"/>
    </row>
    <row r="481" spans="1:27" x14ac:dyDescent="0.2">
      <c r="A481" s="5"/>
      <c r="B481" s="5"/>
      <c r="C481" s="5"/>
      <c r="D481" s="5"/>
      <c r="E481" s="5"/>
      <c r="F481" s="108"/>
      <c r="G481" s="108"/>
      <c r="H481" s="109"/>
      <c r="I481" s="108"/>
      <c r="J481" s="108"/>
      <c r="K481" s="108"/>
      <c r="L481" s="108"/>
      <c r="M481" s="108"/>
      <c r="N481" s="108"/>
      <c r="O481" s="110"/>
      <c r="P481" s="110"/>
      <c r="Q481" s="108"/>
      <c r="R481" s="297"/>
      <c r="S481" s="108"/>
      <c r="T481" s="108"/>
      <c r="U481" s="108"/>
      <c r="V481" s="266"/>
      <c r="W481" s="266"/>
      <c r="X481" s="110"/>
      <c r="Y481" s="110"/>
      <c r="Z481" s="222"/>
      <c r="AA481" s="300"/>
    </row>
    <row r="482" spans="1:27" x14ac:dyDescent="0.2">
      <c r="A482" s="5"/>
      <c r="B482" s="5"/>
      <c r="C482" s="5"/>
      <c r="D482" s="5"/>
      <c r="E482" s="5"/>
      <c r="F482" s="108"/>
      <c r="G482" s="108"/>
      <c r="H482" s="109"/>
      <c r="I482" s="108"/>
      <c r="J482" s="108"/>
      <c r="K482" s="108"/>
      <c r="L482" s="108"/>
      <c r="M482" s="108"/>
      <c r="N482" s="108"/>
      <c r="O482" s="110"/>
      <c r="P482" s="110"/>
      <c r="Q482" s="108"/>
      <c r="R482" s="297"/>
      <c r="S482" s="108"/>
      <c r="T482" s="108"/>
      <c r="U482" s="108"/>
      <c r="V482" s="266"/>
      <c r="W482" s="266"/>
      <c r="X482" s="110"/>
      <c r="Y482" s="110"/>
      <c r="Z482" s="222"/>
      <c r="AA482" s="300"/>
    </row>
    <row r="483" spans="1:27" x14ac:dyDescent="0.2">
      <c r="A483" s="5"/>
      <c r="B483" s="5"/>
      <c r="C483" s="5"/>
      <c r="D483" s="5"/>
      <c r="E483" s="5"/>
      <c r="F483" s="108"/>
      <c r="G483" s="108"/>
      <c r="H483" s="109"/>
      <c r="I483" s="108"/>
      <c r="J483" s="108"/>
      <c r="K483" s="108"/>
      <c r="L483" s="108"/>
      <c r="M483" s="108"/>
      <c r="N483" s="108"/>
      <c r="O483" s="110"/>
      <c r="P483" s="110"/>
      <c r="Q483" s="108"/>
      <c r="R483" s="297"/>
      <c r="S483" s="108"/>
      <c r="T483" s="108"/>
      <c r="U483" s="108"/>
      <c r="V483" s="266"/>
      <c r="W483" s="266"/>
      <c r="X483" s="110"/>
      <c r="Y483" s="110"/>
      <c r="Z483" s="222"/>
      <c r="AA483" s="300"/>
    </row>
    <row r="484" spans="1:27" x14ac:dyDescent="0.2">
      <c r="A484" s="5"/>
      <c r="B484" s="5"/>
      <c r="C484" s="5"/>
      <c r="D484" s="5"/>
      <c r="E484" s="5"/>
      <c r="F484" s="108"/>
      <c r="G484" s="108"/>
      <c r="H484" s="109"/>
      <c r="I484" s="108"/>
      <c r="J484" s="108"/>
      <c r="K484" s="108"/>
      <c r="L484" s="108"/>
      <c r="M484" s="108"/>
      <c r="N484" s="108"/>
      <c r="O484" s="110"/>
      <c r="P484" s="110"/>
      <c r="Q484" s="108"/>
      <c r="R484" s="297"/>
      <c r="S484" s="108"/>
      <c r="T484" s="108"/>
      <c r="U484" s="108"/>
      <c r="V484" s="266"/>
      <c r="W484" s="266"/>
      <c r="X484" s="110"/>
      <c r="Y484" s="110"/>
      <c r="Z484" s="222"/>
      <c r="AA484" s="300"/>
    </row>
    <row r="485" spans="1:27" x14ac:dyDescent="0.2">
      <c r="A485" s="5"/>
      <c r="B485" s="5"/>
      <c r="C485" s="5"/>
      <c r="D485" s="5"/>
      <c r="E485" s="5"/>
      <c r="F485" s="108"/>
      <c r="G485" s="108"/>
      <c r="H485" s="109"/>
      <c r="I485" s="108"/>
      <c r="J485" s="108"/>
      <c r="K485" s="108"/>
      <c r="L485" s="108"/>
      <c r="M485" s="108"/>
      <c r="N485" s="108"/>
      <c r="O485" s="110"/>
      <c r="P485" s="110"/>
      <c r="Q485" s="108"/>
      <c r="R485" s="297"/>
      <c r="S485" s="108"/>
      <c r="T485" s="108"/>
      <c r="U485" s="108"/>
      <c r="V485" s="266"/>
      <c r="W485" s="266"/>
      <c r="X485" s="110"/>
      <c r="Y485" s="110"/>
      <c r="Z485" s="222"/>
      <c r="AA485" s="300"/>
    </row>
    <row r="486" spans="1:27" x14ac:dyDescent="0.2">
      <c r="A486" s="5"/>
      <c r="B486" s="5"/>
      <c r="C486" s="5"/>
      <c r="D486" s="5"/>
      <c r="E486" s="5"/>
      <c r="F486" s="108"/>
      <c r="G486" s="108"/>
      <c r="H486" s="109"/>
      <c r="I486" s="108"/>
      <c r="J486" s="108"/>
      <c r="K486" s="108"/>
      <c r="L486" s="108"/>
      <c r="M486" s="108"/>
      <c r="N486" s="108"/>
      <c r="O486" s="110"/>
      <c r="P486" s="110"/>
      <c r="Q486" s="108"/>
      <c r="R486" s="297"/>
      <c r="S486" s="108"/>
      <c r="T486" s="108"/>
      <c r="U486" s="108"/>
      <c r="V486" s="266"/>
      <c r="W486" s="266"/>
      <c r="X486" s="110"/>
      <c r="Y486" s="110"/>
      <c r="Z486" s="222"/>
      <c r="AA486" s="300"/>
    </row>
    <row r="487" spans="1:27" x14ac:dyDescent="0.2">
      <c r="A487" s="5"/>
      <c r="B487" s="5"/>
      <c r="C487" s="5"/>
      <c r="D487" s="5"/>
      <c r="E487" s="5"/>
      <c r="F487" s="108"/>
      <c r="G487" s="108"/>
      <c r="H487" s="109"/>
      <c r="I487" s="108"/>
      <c r="J487" s="108"/>
      <c r="K487" s="108"/>
      <c r="L487" s="108"/>
      <c r="M487" s="108"/>
      <c r="N487" s="108"/>
      <c r="O487" s="110"/>
      <c r="P487" s="110"/>
      <c r="Q487" s="108"/>
      <c r="R487" s="297"/>
      <c r="S487" s="108"/>
      <c r="T487" s="108"/>
      <c r="U487" s="108"/>
      <c r="V487" s="266"/>
      <c r="W487" s="266"/>
      <c r="X487" s="110"/>
      <c r="Y487" s="110"/>
      <c r="Z487" s="222"/>
      <c r="AA487" s="300"/>
    </row>
    <row r="488" spans="1:27" x14ac:dyDescent="0.2">
      <c r="A488" s="5"/>
      <c r="B488" s="5"/>
      <c r="C488" s="5"/>
      <c r="D488" s="5"/>
      <c r="E488" s="5"/>
      <c r="F488" s="108"/>
      <c r="G488" s="108"/>
      <c r="H488" s="109"/>
      <c r="I488" s="108"/>
      <c r="J488" s="108"/>
      <c r="K488" s="108"/>
      <c r="L488" s="108"/>
      <c r="M488" s="108"/>
      <c r="N488" s="108"/>
      <c r="O488" s="110"/>
      <c r="P488" s="110"/>
      <c r="Q488" s="108"/>
      <c r="R488" s="297"/>
      <c r="S488" s="108"/>
      <c r="T488" s="108"/>
      <c r="U488" s="108"/>
      <c r="V488" s="266"/>
      <c r="W488" s="266"/>
      <c r="X488" s="110"/>
      <c r="Y488" s="110"/>
      <c r="Z488" s="222"/>
      <c r="AA488" s="300"/>
    </row>
    <row r="489" spans="1:27" x14ac:dyDescent="0.2">
      <c r="A489" s="5"/>
      <c r="B489" s="5"/>
      <c r="C489" s="5"/>
      <c r="D489" s="5"/>
      <c r="E489" s="5"/>
      <c r="F489" s="108"/>
      <c r="G489" s="108"/>
      <c r="H489" s="109"/>
      <c r="I489" s="108"/>
      <c r="J489" s="108"/>
      <c r="K489" s="108"/>
      <c r="L489" s="108"/>
      <c r="M489" s="108"/>
      <c r="N489" s="108"/>
      <c r="O489" s="110"/>
      <c r="P489" s="110"/>
      <c r="Q489" s="108"/>
      <c r="R489" s="297"/>
      <c r="S489" s="108"/>
      <c r="T489" s="108"/>
      <c r="U489" s="108"/>
      <c r="V489" s="266"/>
      <c r="W489" s="266"/>
      <c r="X489" s="110"/>
      <c r="Y489" s="110"/>
      <c r="Z489" s="222"/>
      <c r="AA489" s="300"/>
    </row>
    <row r="490" spans="1:27" x14ac:dyDescent="0.2">
      <c r="A490" s="5"/>
      <c r="B490" s="5"/>
      <c r="C490" s="5"/>
      <c r="D490" s="5"/>
      <c r="E490" s="5"/>
      <c r="F490" s="108"/>
      <c r="G490" s="108"/>
      <c r="H490" s="109"/>
      <c r="I490" s="108"/>
      <c r="J490" s="108"/>
      <c r="K490" s="108"/>
      <c r="L490" s="108"/>
      <c r="M490" s="108"/>
      <c r="N490" s="108"/>
      <c r="O490" s="110"/>
      <c r="P490" s="110"/>
      <c r="Q490" s="108"/>
      <c r="R490" s="297"/>
      <c r="S490" s="108"/>
      <c r="T490" s="108"/>
      <c r="U490" s="108"/>
      <c r="V490" s="266"/>
      <c r="W490" s="266"/>
      <c r="X490" s="110"/>
      <c r="Y490" s="110"/>
      <c r="Z490" s="222"/>
      <c r="AA490" s="300"/>
    </row>
    <row r="491" spans="1:27" x14ac:dyDescent="0.2">
      <c r="A491" s="5"/>
      <c r="B491" s="5"/>
      <c r="C491" s="5"/>
      <c r="D491" s="5"/>
      <c r="E491" s="5"/>
      <c r="F491" s="108"/>
      <c r="G491" s="108"/>
      <c r="H491" s="109"/>
      <c r="I491" s="108"/>
      <c r="J491" s="108"/>
      <c r="K491" s="108"/>
      <c r="L491" s="108"/>
      <c r="M491" s="108"/>
      <c r="N491" s="108"/>
      <c r="O491" s="110"/>
      <c r="P491" s="110"/>
      <c r="Q491" s="108"/>
      <c r="R491" s="297"/>
      <c r="S491" s="108"/>
      <c r="T491" s="108"/>
      <c r="U491" s="108"/>
      <c r="V491" s="266"/>
      <c r="W491" s="266"/>
      <c r="X491" s="110"/>
      <c r="Y491" s="110"/>
      <c r="Z491" s="222"/>
      <c r="AA491" s="300"/>
    </row>
    <row r="492" spans="1:27" x14ac:dyDescent="0.2">
      <c r="A492" s="5"/>
      <c r="B492" s="5"/>
      <c r="C492" s="5"/>
      <c r="D492" s="5"/>
      <c r="E492" s="5"/>
      <c r="F492" s="108"/>
      <c r="G492" s="108"/>
      <c r="H492" s="109"/>
      <c r="I492" s="108"/>
      <c r="J492" s="108"/>
      <c r="K492" s="108"/>
      <c r="L492" s="108"/>
      <c r="M492" s="108"/>
      <c r="N492" s="108"/>
      <c r="O492" s="110"/>
      <c r="P492" s="110"/>
      <c r="Q492" s="108"/>
      <c r="R492" s="297"/>
      <c r="S492" s="108"/>
      <c r="T492" s="108"/>
      <c r="U492" s="108"/>
      <c r="V492" s="266"/>
      <c r="W492" s="266"/>
      <c r="X492" s="110"/>
      <c r="Y492" s="110"/>
      <c r="Z492" s="222"/>
      <c r="AA492" s="300"/>
    </row>
    <row r="493" spans="1:27" x14ac:dyDescent="0.2">
      <c r="A493" s="5"/>
      <c r="B493" s="5"/>
      <c r="C493" s="5"/>
      <c r="D493" s="5"/>
      <c r="E493" s="5"/>
      <c r="F493" s="108"/>
      <c r="G493" s="108"/>
      <c r="H493" s="109"/>
      <c r="I493" s="108"/>
      <c r="J493" s="108"/>
      <c r="K493" s="108"/>
      <c r="L493" s="108"/>
      <c r="M493" s="108"/>
      <c r="N493" s="108"/>
      <c r="O493" s="110"/>
      <c r="P493" s="110"/>
      <c r="Q493" s="108"/>
      <c r="R493" s="297"/>
      <c r="S493" s="108"/>
      <c r="T493" s="108"/>
      <c r="U493" s="108"/>
      <c r="V493" s="266"/>
      <c r="W493" s="266"/>
      <c r="X493" s="110"/>
      <c r="Y493" s="110"/>
      <c r="Z493" s="222"/>
      <c r="AA493" s="300"/>
    </row>
    <row r="494" spans="1:27" x14ac:dyDescent="0.2">
      <c r="A494" s="5"/>
      <c r="B494" s="5"/>
      <c r="C494" s="5"/>
      <c r="D494" s="5"/>
      <c r="E494" s="5"/>
      <c r="F494" s="108"/>
      <c r="G494" s="108"/>
      <c r="H494" s="109"/>
      <c r="I494" s="108"/>
      <c r="J494" s="108"/>
      <c r="K494" s="108"/>
      <c r="L494" s="108"/>
      <c r="M494" s="108"/>
      <c r="N494" s="108"/>
      <c r="O494" s="110"/>
      <c r="P494" s="110"/>
      <c r="Q494" s="108"/>
      <c r="R494" s="297"/>
      <c r="S494" s="108"/>
      <c r="T494" s="108"/>
      <c r="U494" s="108"/>
      <c r="V494" s="266"/>
      <c r="W494" s="266"/>
      <c r="X494" s="110"/>
      <c r="Y494" s="110"/>
      <c r="Z494" s="222"/>
      <c r="AA494" s="300"/>
    </row>
    <row r="495" spans="1:27" x14ac:dyDescent="0.2">
      <c r="A495" s="5"/>
      <c r="B495" s="5"/>
      <c r="C495" s="5"/>
      <c r="D495" s="5"/>
      <c r="E495" s="5"/>
      <c r="F495" s="108"/>
      <c r="G495" s="108"/>
      <c r="H495" s="109"/>
      <c r="I495" s="108"/>
      <c r="J495" s="108"/>
      <c r="K495" s="108"/>
      <c r="L495" s="108"/>
      <c r="M495" s="108"/>
      <c r="N495" s="108"/>
      <c r="O495" s="110"/>
      <c r="P495" s="110"/>
      <c r="Q495" s="108"/>
      <c r="R495" s="297"/>
      <c r="S495" s="108"/>
      <c r="T495" s="108"/>
      <c r="U495" s="108"/>
      <c r="V495" s="266"/>
      <c r="W495" s="266"/>
      <c r="X495" s="110"/>
      <c r="Y495" s="110"/>
      <c r="Z495" s="222"/>
      <c r="AA495" s="300"/>
    </row>
    <row r="496" spans="1:27" x14ac:dyDescent="0.2">
      <c r="A496" s="5"/>
      <c r="B496" s="5"/>
      <c r="C496" s="5"/>
      <c r="D496" s="5"/>
      <c r="E496" s="5"/>
      <c r="F496" s="108"/>
      <c r="G496" s="108"/>
      <c r="H496" s="109"/>
      <c r="I496" s="108"/>
      <c r="J496" s="108"/>
      <c r="K496" s="108"/>
      <c r="L496" s="108"/>
      <c r="M496" s="108"/>
      <c r="N496" s="108"/>
      <c r="O496" s="110"/>
      <c r="P496" s="110"/>
      <c r="Q496" s="108"/>
      <c r="R496" s="297"/>
      <c r="S496" s="108"/>
      <c r="T496" s="108"/>
      <c r="U496" s="108"/>
      <c r="V496" s="266"/>
      <c r="W496" s="266"/>
      <c r="X496" s="110"/>
      <c r="Y496" s="110"/>
      <c r="Z496" s="222"/>
      <c r="AA496" s="300"/>
    </row>
    <row r="497" spans="1:27" x14ac:dyDescent="0.2">
      <c r="A497" s="5"/>
      <c r="B497" s="5"/>
      <c r="C497" s="5"/>
      <c r="D497" s="5"/>
      <c r="E497" s="5"/>
      <c r="F497" s="108"/>
      <c r="G497" s="108"/>
      <c r="H497" s="109"/>
      <c r="I497" s="108"/>
      <c r="J497" s="108"/>
      <c r="K497" s="108"/>
      <c r="L497" s="108"/>
      <c r="M497" s="108"/>
      <c r="N497" s="108"/>
      <c r="O497" s="110"/>
      <c r="P497" s="110"/>
      <c r="Q497" s="108"/>
      <c r="R497" s="297"/>
      <c r="S497" s="108"/>
      <c r="T497" s="108"/>
      <c r="U497" s="108"/>
      <c r="V497" s="266"/>
      <c r="W497" s="266"/>
      <c r="X497" s="110"/>
      <c r="Y497" s="110"/>
      <c r="Z497" s="222"/>
      <c r="AA497" s="300"/>
    </row>
    <row r="498" spans="1:27" x14ac:dyDescent="0.2">
      <c r="A498" s="5"/>
      <c r="B498" s="5"/>
      <c r="C498" s="5"/>
      <c r="D498" s="5"/>
      <c r="E498" s="5"/>
      <c r="F498" s="108"/>
      <c r="G498" s="108"/>
      <c r="H498" s="109"/>
      <c r="I498" s="108"/>
      <c r="J498" s="108"/>
      <c r="K498" s="108"/>
      <c r="L498" s="108"/>
      <c r="M498" s="108"/>
      <c r="N498" s="108"/>
      <c r="O498" s="110"/>
      <c r="P498" s="110"/>
      <c r="Q498" s="108"/>
      <c r="R498" s="297"/>
      <c r="S498" s="108"/>
      <c r="T498" s="108"/>
      <c r="U498" s="108"/>
      <c r="V498" s="266"/>
      <c r="W498" s="266"/>
      <c r="X498" s="110"/>
      <c r="Y498" s="110"/>
      <c r="Z498" s="222"/>
      <c r="AA498" s="300"/>
    </row>
    <row r="499" spans="1:27" x14ac:dyDescent="0.2">
      <c r="A499" s="5"/>
      <c r="B499" s="5"/>
      <c r="C499" s="5"/>
      <c r="D499" s="5"/>
      <c r="E499" s="5"/>
      <c r="F499" s="108"/>
      <c r="G499" s="108"/>
      <c r="H499" s="109"/>
      <c r="I499" s="108"/>
      <c r="J499" s="108"/>
      <c r="K499" s="108"/>
      <c r="L499" s="108"/>
      <c r="M499" s="108"/>
      <c r="N499" s="108"/>
      <c r="O499" s="110"/>
      <c r="P499" s="110"/>
      <c r="Q499" s="108"/>
      <c r="R499" s="297"/>
      <c r="S499" s="108"/>
      <c r="T499" s="108"/>
      <c r="U499" s="108"/>
      <c r="V499" s="266"/>
      <c r="W499" s="266"/>
      <c r="X499" s="110"/>
      <c r="Y499" s="110"/>
      <c r="Z499" s="222"/>
      <c r="AA499" s="300"/>
    </row>
    <row r="500" spans="1:27" x14ac:dyDescent="0.2">
      <c r="A500" s="5"/>
      <c r="B500" s="5"/>
      <c r="C500" s="5"/>
      <c r="D500" s="5"/>
      <c r="E500" s="5"/>
      <c r="F500" s="108"/>
      <c r="G500" s="108"/>
      <c r="H500" s="109"/>
      <c r="I500" s="108"/>
      <c r="J500" s="108"/>
      <c r="K500" s="108"/>
      <c r="L500" s="108"/>
      <c r="M500" s="108"/>
      <c r="N500" s="108"/>
      <c r="O500" s="110"/>
      <c r="P500" s="110"/>
      <c r="Q500" s="108"/>
      <c r="R500" s="297"/>
      <c r="S500" s="108"/>
      <c r="T500" s="108"/>
      <c r="U500" s="108"/>
      <c r="V500" s="266"/>
      <c r="W500" s="266"/>
      <c r="X500" s="110"/>
      <c r="Y500" s="110"/>
      <c r="Z500" s="222"/>
      <c r="AA500" s="300"/>
    </row>
    <row r="501" spans="1:27" x14ac:dyDescent="0.2">
      <c r="A501" s="5"/>
      <c r="B501" s="5"/>
      <c r="C501" s="5"/>
      <c r="D501" s="5"/>
      <c r="E501" s="5"/>
      <c r="F501" s="108"/>
      <c r="G501" s="108"/>
      <c r="H501" s="109"/>
      <c r="I501" s="108"/>
      <c r="J501" s="108"/>
      <c r="K501" s="108"/>
      <c r="L501" s="108"/>
      <c r="M501" s="108"/>
      <c r="N501" s="108"/>
      <c r="O501" s="110"/>
      <c r="P501" s="110"/>
      <c r="Q501" s="108"/>
      <c r="R501" s="297"/>
      <c r="S501" s="108"/>
      <c r="T501" s="108"/>
      <c r="U501" s="108"/>
      <c r="V501" s="266"/>
      <c r="W501" s="266"/>
      <c r="X501" s="110"/>
      <c r="Y501" s="110"/>
      <c r="Z501" s="222"/>
      <c r="AA501" s="300"/>
    </row>
    <row r="502" spans="1:27" x14ac:dyDescent="0.2">
      <c r="A502" s="5"/>
      <c r="B502" s="5"/>
      <c r="C502" s="5"/>
      <c r="D502" s="5"/>
      <c r="E502" s="5"/>
      <c r="F502" s="108"/>
      <c r="G502" s="108"/>
      <c r="H502" s="109"/>
      <c r="I502" s="108"/>
      <c r="J502" s="108"/>
      <c r="K502" s="108"/>
      <c r="L502" s="108"/>
      <c r="M502" s="108"/>
      <c r="N502" s="108"/>
      <c r="O502" s="110"/>
      <c r="P502" s="110"/>
      <c r="Q502" s="108"/>
      <c r="R502" s="297"/>
      <c r="S502" s="108"/>
      <c r="T502" s="108"/>
      <c r="U502" s="108"/>
      <c r="V502" s="266"/>
      <c r="W502" s="266"/>
      <c r="X502" s="110"/>
      <c r="Y502" s="110"/>
      <c r="Z502" s="222"/>
      <c r="AA502" s="300"/>
    </row>
    <row r="503" spans="1:27" x14ac:dyDescent="0.2">
      <c r="A503" s="5"/>
      <c r="B503" s="5"/>
      <c r="C503" s="5"/>
      <c r="D503" s="5"/>
      <c r="E503" s="5"/>
      <c r="F503" s="108"/>
      <c r="G503" s="108"/>
      <c r="H503" s="109"/>
      <c r="I503" s="108"/>
      <c r="J503" s="108"/>
      <c r="K503" s="108"/>
      <c r="L503" s="108"/>
      <c r="M503" s="108"/>
      <c r="N503" s="108"/>
      <c r="O503" s="110"/>
      <c r="P503" s="110"/>
      <c r="Q503" s="108"/>
      <c r="R503" s="297"/>
      <c r="S503" s="108"/>
      <c r="T503" s="108"/>
      <c r="U503" s="108"/>
      <c r="V503" s="266"/>
      <c r="W503" s="266"/>
      <c r="X503" s="110"/>
      <c r="Y503" s="110"/>
      <c r="Z503" s="222"/>
      <c r="AA503" s="300"/>
    </row>
    <row r="504" spans="1:27" x14ac:dyDescent="0.2">
      <c r="A504" s="5"/>
      <c r="B504" s="5"/>
      <c r="C504" s="5"/>
      <c r="D504" s="5"/>
      <c r="E504" s="5"/>
      <c r="F504" s="108"/>
      <c r="G504" s="108"/>
      <c r="H504" s="109"/>
      <c r="I504" s="108"/>
      <c r="J504" s="108"/>
      <c r="K504" s="108"/>
      <c r="L504" s="108"/>
      <c r="M504" s="108"/>
      <c r="N504" s="108"/>
      <c r="O504" s="110"/>
      <c r="P504" s="110"/>
      <c r="Q504" s="108"/>
      <c r="R504" s="297"/>
      <c r="S504" s="108"/>
      <c r="T504" s="108"/>
      <c r="U504" s="108"/>
      <c r="V504" s="266"/>
      <c r="W504" s="266"/>
      <c r="X504" s="110"/>
      <c r="Y504" s="110"/>
      <c r="Z504" s="222"/>
      <c r="AA504" s="300"/>
    </row>
    <row r="505" spans="1:27" x14ac:dyDescent="0.2">
      <c r="A505" s="5"/>
      <c r="B505" s="5"/>
      <c r="C505" s="5"/>
      <c r="D505" s="5"/>
      <c r="E505" s="5"/>
      <c r="F505" s="108"/>
      <c r="G505" s="108"/>
      <c r="H505" s="109"/>
      <c r="I505" s="108"/>
      <c r="J505" s="108"/>
      <c r="K505" s="108"/>
      <c r="L505" s="108"/>
      <c r="M505" s="108"/>
      <c r="N505" s="108"/>
      <c r="O505" s="110"/>
      <c r="P505" s="110"/>
      <c r="Q505" s="108"/>
      <c r="R505" s="297"/>
      <c r="S505" s="108"/>
      <c r="T505" s="108"/>
      <c r="U505" s="108"/>
      <c r="V505" s="266"/>
      <c r="W505" s="266"/>
      <c r="X505" s="110"/>
      <c r="Y505" s="110"/>
      <c r="Z505" s="222"/>
      <c r="AA505" s="300"/>
    </row>
    <row r="506" spans="1:27" x14ac:dyDescent="0.2">
      <c r="A506" s="5"/>
      <c r="B506" s="5"/>
      <c r="C506" s="5"/>
      <c r="D506" s="5"/>
      <c r="E506" s="5"/>
      <c r="F506" s="108"/>
      <c r="G506" s="108"/>
      <c r="H506" s="109"/>
      <c r="I506" s="108"/>
      <c r="J506" s="108"/>
      <c r="K506" s="108"/>
      <c r="L506" s="108"/>
      <c r="M506" s="108"/>
      <c r="N506" s="108"/>
      <c r="O506" s="110"/>
      <c r="P506" s="110"/>
      <c r="Q506" s="108"/>
      <c r="R506" s="297"/>
      <c r="S506" s="108"/>
      <c r="T506" s="108"/>
      <c r="U506" s="108"/>
      <c r="V506" s="266"/>
      <c r="W506" s="266"/>
      <c r="X506" s="110"/>
      <c r="Y506" s="110"/>
      <c r="Z506" s="222"/>
      <c r="AA506" s="300"/>
    </row>
    <row r="507" spans="1:27" x14ac:dyDescent="0.2">
      <c r="A507" s="5"/>
      <c r="B507" s="5"/>
      <c r="C507" s="5"/>
      <c r="D507" s="5"/>
      <c r="E507" s="5"/>
      <c r="F507" s="108"/>
      <c r="G507" s="108"/>
      <c r="H507" s="109"/>
      <c r="I507" s="108"/>
      <c r="J507" s="108"/>
      <c r="K507" s="108"/>
      <c r="L507" s="108"/>
      <c r="M507" s="108"/>
      <c r="N507" s="108"/>
      <c r="O507" s="110"/>
      <c r="P507" s="110"/>
      <c r="Q507" s="108"/>
      <c r="R507" s="297"/>
      <c r="S507" s="108"/>
      <c r="T507" s="108"/>
      <c r="U507" s="108"/>
      <c r="V507" s="266"/>
      <c r="W507" s="266"/>
      <c r="X507" s="110"/>
      <c r="Y507" s="110"/>
      <c r="Z507" s="222"/>
      <c r="AA507" s="300"/>
    </row>
    <row r="508" spans="1:27" x14ac:dyDescent="0.2">
      <c r="A508" s="5"/>
      <c r="B508" s="5"/>
      <c r="C508" s="5"/>
      <c r="D508" s="5"/>
      <c r="E508" s="5"/>
      <c r="F508" s="108"/>
      <c r="G508" s="108"/>
      <c r="H508" s="109"/>
      <c r="I508" s="108"/>
      <c r="J508" s="108"/>
      <c r="K508" s="108"/>
      <c r="L508" s="108"/>
      <c r="M508" s="108"/>
      <c r="N508" s="108"/>
      <c r="O508" s="110"/>
      <c r="P508" s="110"/>
      <c r="Q508" s="108"/>
      <c r="R508" s="297"/>
      <c r="S508" s="108"/>
      <c r="T508" s="108"/>
      <c r="U508" s="108"/>
      <c r="V508" s="266"/>
      <c r="W508" s="266"/>
      <c r="X508" s="110"/>
      <c r="Y508" s="110"/>
      <c r="Z508" s="222"/>
      <c r="AA508" s="300"/>
    </row>
    <row r="509" spans="1:27" x14ac:dyDescent="0.2">
      <c r="A509" s="5"/>
      <c r="B509" s="5"/>
      <c r="C509" s="5"/>
      <c r="D509" s="5"/>
      <c r="E509" s="5"/>
      <c r="F509" s="108"/>
      <c r="G509" s="108"/>
      <c r="H509" s="109"/>
      <c r="I509" s="108"/>
      <c r="J509" s="108"/>
      <c r="K509" s="108"/>
      <c r="L509" s="108"/>
      <c r="M509" s="108"/>
      <c r="N509" s="108"/>
      <c r="O509" s="110"/>
      <c r="P509" s="110"/>
      <c r="Q509" s="108"/>
      <c r="R509" s="297"/>
      <c r="S509" s="108"/>
      <c r="T509" s="108"/>
      <c r="U509" s="108"/>
      <c r="V509" s="266"/>
      <c r="W509" s="266"/>
      <c r="X509" s="110"/>
      <c r="Y509" s="110"/>
      <c r="Z509" s="222"/>
      <c r="AA509" s="300"/>
    </row>
    <row r="510" spans="1:27" x14ac:dyDescent="0.2">
      <c r="A510" s="5"/>
      <c r="B510" s="5"/>
      <c r="C510" s="5"/>
      <c r="D510" s="5"/>
      <c r="E510" s="5"/>
      <c r="F510" s="108"/>
      <c r="G510" s="108"/>
      <c r="H510" s="109"/>
      <c r="I510" s="108"/>
      <c r="J510" s="108"/>
      <c r="K510" s="108"/>
      <c r="L510" s="108"/>
      <c r="M510" s="108"/>
      <c r="N510" s="108"/>
      <c r="O510" s="110"/>
      <c r="P510" s="110"/>
      <c r="Q510" s="108"/>
      <c r="R510" s="297"/>
      <c r="S510" s="108"/>
      <c r="T510" s="108"/>
      <c r="U510" s="108"/>
      <c r="V510" s="266"/>
      <c r="W510" s="266"/>
      <c r="X510" s="110"/>
      <c r="Y510" s="110"/>
      <c r="Z510" s="222"/>
      <c r="AA510" s="300"/>
    </row>
    <row r="511" spans="1:27" x14ac:dyDescent="0.2">
      <c r="A511" s="5"/>
      <c r="B511" s="5"/>
      <c r="C511" s="5"/>
      <c r="D511" s="5"/>
      <c r="E511" s="5"/>
      <c r="F511" s="108"/>
      <c r="G511" s="108"/>
      <c r="H511" s="109"/>
      <c r="I511" s="108"/>
      <c r="J511" s="108"/>
      <c r="K511" s="108"/>
      <c r="L511" s="108"/>
      <c r="M511" s="108"/>
      <c r="N511" s="108"/>
      <c r="O511" s="110"/>
      <c r="P511" s="110"/>
      <c r="Q511" s="108"/>
      <c r="R511" s="297"/>
      <c r="S511" s="108"/>
      <c r="T511" s="108"/>
      <c r="U511" s="108"/>
      <c r="V511" s="266"/>
      <c r="W511" s="266"/>
      <c r="X511" s="110"/>
      <c r="Y511" s="110"/>
      <c r="Z511" s="222"/>
      <c r="AA511" s="300"/>
    </row>
    <row r="512" spans="1:27" x14ac:dyDescent="0.2">
      <c r="A512" s="5"/>
      <c r="B512" s="5"/>
      <c r="C512" s="5"/>
      <c r="D512" s="5"/>
      <c r="E512" s="5"/>
      <c r="F512" s="108"/>
      <c r="G512" s="108"/>
      <c r="H512" s="109"/>
      <c r="I512" s="108"/>
      <c r="J512" s="108"/>
      <c r="K512" s="108"/>
      <c r="L512" s="108"/>
      <c r="M512" s="108"/>
      <c r="N512" s="108"/>
      <c r="O512" s="110"/>
      <c r="P512" s="110"/>
      <c r="Q512" s="108"/>
      <c r="R512" s="297"/>
      <c r="S512" s="108"/>
      <c r="T512" s="108"/>
      <c r="U512" s="108"/>
      <c r="V512" s="266"/>
      <c r="W512" s="266"/>
      <c r="X512" s="110"/>
      <c r="Y512" s="110"/>
      <c r="Z512" s="222"/>
      <c r="AA512" s="300"/>
    </row>
    <row r="513" spans="1:27" x14ac:dyDescent="0.2">
      <c r="A513" s="5"/>
      <c r="B513" s="5"/>
      <c r="C513" s="5"/>
      <c r="D513" s="5"/>
      <c r="E513" s="5"/>
      <c r="F513" s="108"/>
      <c r="G513" s="108"/>
      <c r="H513" s="109"/>
      <c r="I513" s="108"/>
      <c r="J513" s="108"/>
      <c r="K513" s="108"/>
      <c r="L513" s="108"/>
      <c r="M513" s="108"/>
      <c r="N513" s="108"/>
      <c r="O513" s="110"/>
      <c r="P513" s="110"/>
      <c r="Q513" s="108"/>
      <c r="R513" s="297"/>
      <c r="S513" s="108"/>
      <c r="T513" s="108"/>
      <c r="U513" s="108"/>
      <c r="V513" s="266"/>
      <c r="W513" s="266"/>
      <c r="X513" s="110"/>
      <c r="Y513" s="110"/>
      <c r="Z513" s="222"/>
      <c r="AA513" s="300"/>
    </row>
    <row r="514" spans="1:27" x14ac:dyDescent="0.2">
      <c r="A514" s="5"/>
      <c r="B514" s="5"/>
      <c r="C514" s="5"/>
      <c r="D514" s="5"/>
      <c r="E514" s="5"/>
      <c r="F514" s="108"/>
      <c r="G514" s="108"/>
      <c r="H514" s="109"/>
      <c r="I514" s="108"/>
      <c r="J514" s="108"/>
      <c r="K514" s="108"/>
      <c r="L514" s="108"/>
      <c r="M514" s="108"/>
      <c r="N514" s="108"/>
      <c r="O514" s="110"/>
      <c r="P514" s="110"/>
      <c r="Q514" s="108"/>
      <c r="R514" s="297"/>
      <c r="S514" s="108"/>
      <c r="T514" s="108"/>
      <c r="U514" s="108"/>
      <c r="V514" s="266"/>
      <c r="W514" s="266"/>
      <c r="X514" s="110"/>
      <c r="Y514" s="110"/>
      <c r="Z514" s="222"/>
      <c r="AA514" s="300"/>
    </row>
    <row r="515" spans="1:27" x14ac:dyDescent="0.2">
      <c r="A515" s="5"/>
      <c r="B515" s="5"/>
      <c r="C515" s="5"/>
      <c r="D515" s="5"/>
      <c r="E515" s="5"/>
      <c r="F515" s="108"/>
      <c r="G515" s="108"/>
      <c r="H515" s="109"/>
      <c r="I515" s="108"/>
      <c r="J515" s="108"/>
      <c r="K515" s="108"/>
      <c r="L515" s="108"/>
      <c r="M515" s="108"/>
      <c r="N515" s="108"/>
      <c r="O515" s="110"/>
      <c r="P515" s="110"/>
      <c r="Q515" s="108"/>
      <c r="R515" s="297"/>
      <c r="S515" s="108"/>
      <c r="T515" s="108"/>
      <c r="U515" s="108"/>
      <c r="V515" s="266"/>
      <c r="W515" s="266"/>
      <c r="X515" s="110"/>
      <c r="Y515" s="110"/>
      <c r="Z515" s="222"/>
      <c r="AA515" s="300"/>
    </row>
    <row r="516" spans="1:27" x14ac:dyDescent="0.2">
      <c r="A516" s="5"/>
      <c r="B516" s="5"/>
      <c r="C516" s="5"/>
      <c r="D516" s="5"/>
      <c r="E516" s="5"/>
      <c r="F516" s="108"/>
      <c r="G516" s="108"/>
      <c r="H516" s="109"/>
      <c r="I516" s="108"/>
      <c r="J516" s="108"/>
      <c r="K516" s="108"/>
      <c r="L516" s="108"/>
      <c r="M516" s="108"/>
      <c r="N516" s="108"/>
      <c r="O516" s="110"/>
      <c r="P516" s="110"/>
      <c r="Q516" s="108"/>
      <c r="R516" s="297"/>
      <c r="S516" s="108"/>
      <c r="T516" s="108"/>
      <c r="U516" s="108"/>
      <c r="V516" s="266"/>
      <c r="W516" s="266"/>
      <c r="X516" s="110"/>
      <c r="Y516" s="110"/>
      <c r="Z516" s="222"/>
      <c r="AA516" s="300"/>
    </row>
    <row r="517" spans="1:27" x14ac:dyDescent="0.2">
      <c r="A517" s="5"/>
      <c r="B517" s="5"/>
      <c r="C517" s="5"/>
      <c r="D517" s="5"/>
      <c r="E517" s="5"/>
      <c r="F517" s="108"/>
      <c r="G517" s="108"/>
      <c r="H517" s="109"/>
      <c r="I517" s="108"/>
      <c r="J517" s="108"/>
      <c r="K517" s="108"/>
      <c r="L517" s="108"/>
      <c r="M517" s="108"/>
      <c r="N517" s="108"/>
      <c r="O517" s="110"/>
      <c r="P517" s="110"/>
      <c r="Q517" s="108"/>
      <c r="R517" s="297"/>
      <c r="S517" s="108"/>
      <c r="T517" s="108"/>
      <c r="U517" s="108"/>
      <c r="V517" s="266"/>
      <c r="W517" s="266"/>
      <c r="X517" s="110"/>
      <c r="Y517" s="110"/>
      <c r="Z517" s="222"/>
      <c r="AA517" s="300"/>
    </row>
    <row r="518" spans="1:27" x14ac:dyDescent="0.2">
      <c r="A518" s="5"/>
      <c r="B518" s="5"/>
      <c r="C518" s="5"/>
      <c r="D518" s="5"/>
      <c r="E518" s="5"/>
      <c r="F518" s="108"/>
      <c r="G518" s="108"/>
      <c r="H518" s="109"/>
      <c r="I518" s="108"/>
      <c r="J518" s="108"/>
      <c r="K518" s="108"/>
      <c r="L518" s="108"/>
      <c r="M518" s="108"/>
      <c r="N518" s="108"/>
      <c r="O518" s="110"/>
      <c r="P518" s="110"/>
      <c r="Q518" s="108"/>
      <c r="R518" s="297"/>
      <c r="S518" s="108"/>
      <c r="T518" s="108"/>
      <c r="U518" s="108"/>
      <c r="V518" s="266"/>
      <c r="W518" s="266"/>
      <c r="X518" s="110"/>
      <c r="Y518" s="110"/>
      <c r="Z518" s="222"/>
      <c r="AA518" s="300"/>
    </row>
    <row r="519" spans="1:27" x14ac:dyDescent="0.2">
      <c r="A519" s="5"/>
      <c r="B519" s="5"/>
      <c r="C519" s="5"/>
      <c r="D519" s="5"/>
      <c r="E519" s="5"/>
      <c r="F519" s="108"/>
      <c r="G519" s="108"/>
      <c r="H519" s="109"/>
      <c r="I519" s="108"/>
      <c r="J519" s="108"/>
      <c r="K519" s="108"/>
      <c r="L519" s="108"/>
      <c r="M519" s="108"/>
      <c r="N519" s="108"/>
      <c r="O519" s="110"/>
      <c r="P519" s="110"/>
      <c r="Q519" s="108"/>
      <c r="R519" s="297"/>
      <c r="S519" s="108"/>
      <c r="T519" s="108"/>
      <c r="U519" s="108"/>
      <c r="V519" s="266"/>
      <c r="W519" s="266"/>
      <c r="X519" s="110"/>
      <c r="Y519" s="110"/>
      <c r="Z519" s="222"/>
      <c r="AA519" s="300"/>
    </row>
    <row r="520" spans="1:27" x14ac:dyDescent="0.2">
      <c r="A520" s="5"/>
      <c r="B520" s="5"/>
      <c r="C520" s="5"/>
      <c r="D520" s="5"/>
      <c r="E520" s="5"/>
      <c r="F520" s="108"/>
      <c r="G520" s="108"/>
      <c r="H520" s="109"/>
      <c r="I520" s="108"/>
      <c r="J520" s="108"/>
      <c r="K520" s="108"/>
      <c r="L520" s="108"/>
      <c r="M520" s="108"/>
      <c r="N520" s="108"/>
      <c r="O520" s="110"/>
      <c r="P520" s="110"/>
      <c r="Q520" s="108"/>
      <c r="R520" s="297"/>
      <c r="S520" s="108"/>
      <c r="T520" s="108"/>
      <c r="U520" s="108"/>
      <c r="V520" s="266"/>
      <c r="W520" s="266"/>
      <c r="X520" s="110"/>
      <c r="Y520" s="110"/>
      <c r="Z520" s="222"/>
      <c r="AA520" s="300"/>
    </row>
    <row r="521" spans="1:27" x14ac:dyDescent="0.2">
      <c r="A521" s="5"/>
      <c r="B521" s="5"/>
      <c r="C521" s="5"/>
      <c r="D521" s="5"/>
      <c r="E521" s="5"/>
      <c r="F521" s="108"/>
      <c r="G521" s="108"/>
      <c r="H521" s="109"/>
      <c r="I521" s="108"/>
      <c r="J521" s="108"/>
      <c r="K521" s="108"/>
      <c r="L521" s="108"/>
      <c r="M521" s="108"/>
      <c r="N521" s="108"/>
      <c r="O521" s="110"/>
      <c r="P521" s="110"/>
      <c r="Q521" s="108"/>
      <c r="R521" s="297"/>
      <c r="S521" s="108"/>
      <c r="T521" s="108"/>
      <c r="U521" s="108"/>
      <c r="V521" s="266"/>
      <c r="W521" s="266"/>
      <c r="X521" s="110"/>
      <c r="Y521" s="110"/>
      <c r="Z521" s="222"/>
      <c r="AA521" s="300"/>
    </row>
    <row r="522" spans="1:27" x14ac:dyDescent="0.2">
      <c r="A522" s="5"/>
      <c r="B522" s="5"/>
      <c r="C522" s="5"/>
      <c r="D522" s="5"/>
      <c r="E522" s="5"/>
      <c r="F522" s="108"/>
      <c r="G522" s="108"/>
      <c r="H522" s="109"/>
      <c r="I522" s="108"/>
      <c r="J522" s="108"/>
      <c r="K522" s="108"/>
      <c r="L522" s="108"/>
      <c r="M522" s="108"/>
      <c r="N522" s="108"/>
      <c r="O522" s="110"/>
      <c r="P522" s="110"/>
      <c r="Q522" s="108"/>
      <c r="R522" s="297"/>
      <c r="S522" s="108"/>
      <c r="T522" s="108"/>
      <c r="U522" s="108"/>
      <c r="V522" s="266"/>
      <c r="W522" s="266"/>
      <c r="X522" s="110"/>
      <c r="Y522" s="110"/>
      <c r="Z522" s="222"/>
      <c r="AA522" s="300"/>
    </row>
    <row r="523" spans="1:27" x14ac:dyDescent="0.2">
      <c r="A523" s="5"/>
      <c r="B523" s="5"/>
      <c r="C523" s="5"/>
      <c r="D523" s="5"/>
      <c r="E523" s="5"/>
      <c r="F523" s="108"/>
      <c r="G523" s="108"/>
      <c r="H523" s="109"/>
      <c r="I523" s="108"/>
      <c r="J523" s="108"/>
      <c r="K523" s="108"/>
      <c r="L523" s="108"/>
      <c r="M523" s="108"/>
      <c r="N523" s="108"/>
      <c r="O523" s="110"/>
      <c r="P523" s="110"/>
      <c r="Q523" s="108"/>
      <c r="R523" s="297"/>
      <c r="S523" s="108"/>
      <c r="T523" s="108"/>
      <c r="U523" s="108"/>
      <c r="V523" s="266"/>
      <c r="W523" s="266"/>
      <c r="X523" s="110"/>
      <c r="Y523" s="110"/>
      <c r="Z523" s="222"/>
      <c r="AA523" s="300"/>
    </row>
    <row r="524" spans="1:27" x14ac:dyDescent="0.2">
      <c r="A524" s="5"/>
      <c r="B524" s="5"/>
      <c r="C524" s="5"/>
      <c r="D524" s="5"/>
      <c r="E524" s="5"/>
      <c r="F524" s="108"/>
      <c r="G524" s="108"/>
      <c r="H524" s="109"/>
      <c r="I524" s="108"/>
      <c r="J524" s="108"/>
      <c r="K524" s="108"/>
      <c r="L524" s="108"/>
      <c r="M524" s="108"/>
      <c r="N524" s="108"/>
      <c r="O524" s="110"/>
      <c r="P524" s="110"/>
      <c r="Q524" s="108"/>
      <c r="R524" s="297"/>
      <c r="S524" s="108"/>
      <c r="T524" s="108"/>
      <c r="U524" s="108"/>
      <c r="V524" s="266"/>
      <c r="W524" s="266"/>
      <c r="X524" s="110"/>
      <c r="Y524" s="110"/>
      <c r="Z524" s="222"/>
      <c r="AA524" s="300"/>
    </row>
    <row r="525" spans="1:27" x14ac:dyDescent="0.2">
      <c r="A525" s="5"/>
      <c r="B525" s="5"/>
      <c r="C525" s="5"/>
      <c r="D525" s="5"/>
      <c r="E525" s="5"/>
      <c r="F525" s="108"/>
      <c r="G525" s="108"/>
      <c r="H525" s="109"/>
      <c r="I525" s="108"/>
      <c r="J525" s="108"/>
      <c r="K525" s="108"/>
      <c r="L525" s="108"/>
      <c r="M525" s="108"/>
      <c r="N525" s="108"/>
      <c r="O525" s="110"/>
      <c r="P525" s="110"/>
      <c r="Q525" s="108"/>
      <c r="R525" s="297"/>
      <c r="S525" s="108"/>
      <c r="T525" s="108"/>
      <c r="U525" s="108"/>
      <c r="V525" s="266"/>
      <c r="W525" s="266"/>
      <c r="X525" s="110"/>
      <c r="Y525" s="110"/>
      <c r="Z525" s="222"/>
      <c r="AA525" s="300"/>
    </row>
    <row r="526" spans="1:27" x14ac:dyDescent="0.2">
      <c r="A526" s="5"/>
      <c r="B526" s="5"/>
      <c r="C526" s="5"/>
      <c r="D526" s="5"/>
      <c r="E526" s="5"/>
      <c r="F526" s="108"/>
      <c r="G526" s="108"/>
      <c r="H526" s="109"/>
      <c r="I526" s="108"/>
      <c r="J526" s="108"/>
      <c r="K526" s="108"/>
      <c r="L526" s="108"/>
      <c r="M526" s="108"/>
      <c r="N526" s="108"/>
      <c r="O526" s="110"/>
      <c r="P526" s="110"/>
      <c r="Q526" s="108"/>
      <c r="R526" s="297"/>
      <c r="S526" s="108"/>
      <c r="T526" s="108"/>
      <c r="U526" s="108"/>
      <c r="V526" s="266"/>
      <c r="W526" s="266"/>
      <c r="X526" s="110"/>
      <c r="Y526" s="110"/>
      <c r="Z526" s="222"/>
      <c r="AA526" s="300"/>
    </row>
    <row r="527" spans="1:27" x14ac:dyDescent="0.2">
      <c r="A527" s="5"/>
      <c r="B527" s="5"/>
      <c r="C527" s="5"/>
      <c r="D527" s="5"/>
      <c r="E527" s="5"/>
      <c r="F527" s="108"/>
      <c r="G527" s="108"/>
      <c r="H527" s="109"/>
      <c r="I527" s="108"/>
      <c r="J527" s="108"/>
      <c r="K527" s="108"/>
      <c r="L527" s="108"/>
      <c r="M527" s="108"/>
      <c r="N527" s="108"/>
      <c r="O527" s="110"/>
      <c r="P527" s="110"/>
      <c r="Q527" s="108"/>
      <c r="R527" s="297"/>
      <c r="S527" s="108"/>
      <c r="T527" s="108"/>
      <c r="U527" s="108"/>
      <c r="V527" s="266"/>
      <c r="W527" s="266"/>
      <c r="X527" s="110"/>
      <c r="Y527" s="110"/>
      <c r="Z527" s="222"/>
      <c r="AA527" s="300"/>
    </row>
    <row r="528" spans="1:27" x14ac:dyDescent="0.2">
      <c r="A528" s="5"/>
      <c r="B528" s="5"/>
      <c r="C528" s="5"/>
      <c r="D528" s="5"/>
      <c r="E528" s="5"/>
      <c r="F528" s="108"/>
      <c r="G528" s="108"/>
      <c r="H528" s="109"/>
      <c r="I528" s="108"/>
      <c r="J528" s="108"/>
      <c r="K528" s="108"/>
      <c r="L528" s="108"/>
      <c r="M528" s="108"/>
      <c r="N528" s="108"/>
      <c r="O528" s="110"/>
      <c r="P528" s="110"/>
      <c r="Q528" s="108"/>
      <c r="R528" s="297"/>
      <c r="S528" s="108"/>
      <c r="T528" s="108"/>
      <c r="U528" s="108"/>
      <c r="V528" s="266"/>
      <c r="W528" s="266"/>
      <c r="X528" s="110"/>
      <c r="Y528" s="110"/>
      <c r="Z528" s="222"/>
      <c r="AA528" s="300"/>
    </row>
    <row r="529" spans="1:27" x14ac:dyDescent="0.2">
      <c r="A529" s="5"/>
      <c r="B529" s="5"/>
      <c r="C529" s="5"/>
      <c r="D529" s="5"/>
      <c r="E529" s="5"/>
      <c r="F529" s="108"/>
      <c r="G529" s="108"/>
      <c r="H529" s="109"/>
      <c r="I529" s="108"/>
      <c r="J529" s="108"/>
      <c r="K529" s="108"/>
      <c r="L529" s="108"/>
      <c r="M529" s="108"/>
      <c r="N529" s="108"/>
      <c r="O529" s="110"/>
      <c r="P529" s="110"/>
      <c r="Q529" s="108"/>
      <c r="R529" s="297"/>
      <c r="S529" s="108"/>
      <c r="T529" s="108"/>
      <c r="U529" s="108"/>
      <c r="V529" s="266"/>
      <c r="W529" s="266"/>
      <c r="X529" s="110"/>
      <c r="Y529" s="110"/>
      <c r="Z529" s="222"/>
      <c r="AA529" s="300"/>
    </row>
    <row r="530" spans="1:27" x14ac:dyDescent="0.2">
      <c r="A530" s="5"/>
      <c r="B530" s="5"/>
      <c r="C530" s="5"/>
      <c r="D530" s="5"/>
      <c r="E530" s="5"/>
      <c r="F530" s="108"/>
      <c r="G530" s="108"/>
      <c r="H530" s="109"/>
      <c r="I530" s="108"/>
      <c r="J530" s="108"/>
      <c r="K530" s="108"/>
      <c r="L530" s="108"/>
      <c r="M530" s="108"/>
      <c r="N530" s="108"/>
      <c r="O530" s="110"/>
      <c r="P530" s="110"/>
      <c r="Q530" s="108"/>
      <c r="R530" s="297"/>
      <c r="S530" s="108"/>
      <c r="T530" s="108"/>
      <c r="U530" s="108"/>
      <c r="V530" s="266"/>
      <c r="W530" s="266"/>
      <c r="X530" s="110"/>
      <c r="Y530" s="110"/>
      <c r="Z530" s="222"/>
      <c r="AA530" s="300"/>
    </row>
    <row r="531" spans="1:27" x14ac:dyDescent="0.2">
      <c r="A531" s="5"/>
      <c r="B531" s="5"/>
      <c r="C531" s="5"/>
      <c r="D531" s="5"/>
      <c r="E531" s="5"/>
      <c r="F531" s="108"/>
      <c r="G531" s="108"/>
      <c r="H531" s="109"/>
      <c r="I531" s="108"/>
      <c r="J531" s="108"/>
      <c r="K531" s="108"/>
      <c r="L531" s="108"/>
      <c r="M531" s="108"/>
      <c r="N531" s="108"/>
      <c r="O531" s="110"/>
      <c r="P531" s="110"/>
      <c r="Q531" s="108"/>
      <c r="R531" s="297"/>
      <c r="S531" s="108"/>
      <c r="T531" s="108"/>
      <c r="U531" s="108"/>
      <c r="V531" s="266"/>
      <c r="W531" s="266"/>
      <c r="X531" s="110"/>
      <c r="Y531" s="110"/>
      <c r="Z531" s="222"/>
      <c r="AA531" s="300"/>
    </row>
    <row r="532" spans="1:27" x14ac:dyDescent="0.2">
      <c r="A532" s="5"/>
      <c r="B532" s="5"/>
      <c r="C532" s="5"/>
      <c r="D532" s="5"/>
      <c r="E532" s="5"/>
      <c r="F532" s="108"/>
      <c r="G532" s="108"/>
      <c r="H532" s="109"/>
      <c r="I532" s="108"/>
      <c r="J532" s="108"/>
      <c r="K532" s="108"/>
      <c r="L532" s="108"/>
      <c r="M532" s="108"/>
      <c r="N532" s="108"/>
      <c r="O532" s="110"/>
      <c r="P532" s="110"/>
      <c r="Q532" s="108"/>
      <c r="R532" s="297"/>
      <c r="S532" s="108"/>
      <c r="T532" s="108"/>
      <c r="U532" s="108"/>
      <c r="V532" s="266"/>
      <c r="W532" s="266"/>
      <c r="X532" s="110"/>
      <c r="Y532" s="110"/>
      <c r="Z532" s="222"/>
      <c r="AA532" s="300"/>
    </row>
    <row r="533" spans="1:27" x14ac:dyDescent="0.2">
      <c r="A533" s="5"/>
      <c r="B533" s="5"/>
      <c r="C533" s="5"/>
      <c r="D533" s="5"/>
      <c r="E533" s="5"/>
      <c r="F533" s="108"/>
      <c r="G533" s="108"/>
      <c r="H533" s="109"/>
      <c r="I533" s="108"/>
      <c r="J533" s="108"/>
      <c r="K533" s="108"/>
      <c r="L533" s="108"/>
      <c r="M533" s="108"/>
      <c r="N533" s="108"/>
      <c r="O533" s="110"/>
      <c r="P533" s="110"/>
      <c r="Q533" s="108"/>
      <c r="R533" s="297"/>
      <c r="S533" s="108"/>
      <c r="T533" s="108"/>
      <c r="U533" s="108"/>
      <c r="V533" s="266"/>
      <c r="W533" s="266"/>
      <c r="X533" s="110"/>
      <c r="Y533" s="110"/>
      <c r="Z533" s="222"/>
      <c r="AA533" s="300"/>
    </row>
    <row r="534" spans="1:27" x14ac:dyDescent="0.2">
      <c r="A534" s="5"/>
      <c r="B534" s="5"/>
      <c r="C534" s="5"/>
      <c r="D534" s="5"/>
      <c r="E534" s="5"/>
      <c r="F534" s="108"/>
      <c r="G534" s="108"/>
      <c r="H534" s="109"/>
      <c r="I534" s="108"/>
      <c r="J534" s="108"/>
      <c r="K534" s="108"/>
      <c r="L534" s="108"/>
      <c r="M534" s="108"/>
      <c r="N534" s="108"/>
      <c r="O534" s="110"/>
      <c r="P534" s="110"/>
      <c r="Q534" s="108"/>
      <c r="R534" s="297"/>
      <c r="S534" s="108"/>
      <c r="T534" s="108"/>
      <c r="U534" s="108"/>
      <c r="V534" s="266"/>
      <c r="W534" s="266"/>
      <c r="X534" s="110"/>
      <c r="Y534" s="110"/>
      <c r="Z534" s="222"/>
      <c r="AA534" s="300"/>
    </row>
    <row r="535" spans="1:27" x14ac:dyDescent="0.2">
      <c r="A535" s="5"/>
      <c r="B535" s="5"/>
      <c r="C535" s="5"/>
      <c r="D535" s="5"/>
      <c r="E535" s="5"/>
      <c r="F535" s="108"/>
      <c r="G535" s="108"/>
      <c r="H535" s="109"/>
      <c r="I535" s="108"/>
      <c r="J535" s="108"/>
      <c r="K535" s="108"/>
      <c r="L535" s="108"/>
      <c r="M535" s="108"/>
      <c r="N535" s="108"/>
      <c r="O535" s="110"/>
      <c r="P535" s="110"/>
      <c r="Q535" s="108"/>
      <c r="R535" s="297"/>
      <c r="S535" s="108"/>
      <c r="T535" s="108"/>
      <c r="U535" s="108"/>
      <c r="V535" s="266"/>
      <c r="W535" s="266"/>
      <c r="X535" s="110"/>
      <c r="Y535" s="110"/>
      <c r="Z535" s="222"/>
      <c r="AA535" s="300"/>
    </row>
    <row r="536" spans="1:27" x14ac:dyDescent="0.2">
      <c r="A536" s="5"/>
      <c r="B536" s="5"/>
      <c r="C536" s="5"/>
      <c r="D536" s="5"/>
      <c r="E536" s="5"/>
      <c r="F536" s="108"/>
      <c r="G536" s="108"/>
      <c r="H536" s="109"/>
      <c r="I536" s="108"/>
      <c r="J536" s="108"/>
      <c r="K536" s="108"/>
      <c r="L536" s="108"/>
      <c r="M536" s="108"/>
      <c r="N536" s="108"/>
      <c r="O536" s="110"/>
      <c r="P536" s="110"/>
      <c r="Q536" s="108"/>
      <c r="R536" s="297"/>
      <c r="S536" s="108"/>
      <c r="T536" s="108"/>
      <c r="U536" s="108"/>
      <c r="V536" s="266"/>
      <c r="W536" s="266"/>
      <c r="X536" s="110"/>
      <c r="Y536" s="110"/>
      <c r="Z536" s="222"/>
      <c r="AA536" s="300"/>
    </row>
    <row r="537" spans="1:27" x14ac:dyDescent="0.2">
      <c r="A537" s="5"/>
      <c r="B537" s="5"/>
      <c r="C537" s="5"/>
      <c r="D537" s="5"/>
      <c r="E537" s="5"/>
      <c r="F537" s="108"/>
      <c r="G537" s="108"/>
      <c r="H537" s="109"/>
      <c r="I537" s="108"/>
      <c r="J537" s="108"/>
      <c r="K537" s="108"/>
      <c r="L537" s="108"/>
      <c r="M537" s="108"/>
      <c r="N537" s="108"/>
      <c r="O537" s="110"/>
      <c r="P537" s="110"/>
      <c r="Q537" s="108"/>
      <c r="R537" s="297"/>
      <c r="S537" s="108"/>
      <c r="T537" s="108"/>
      <c r="U537" s="108"/>
      <c r="V537" s="266"/>
      <c r="W537" s="266"/>
      <c r="X537" s="110"/>
      <c r="Y537" s="110"/>
      <c r="Z537" s="222"/>
      <c r="AA537" s="300"/>
    </row>
    <row r="538" spans="1:27" x14ac:dyDescent="0.2">
      <c r="A538" s="5"/>
      <c r="B538" s="5"/>
      <c r="C538" s="5"/>
      <c r="D538" s="5"/>
      <c r="E538" s="5"/>
      <c r="F538" s="108"/>
      <c r="G538" s="108"/>
      <c r="H538" s="109"/>
      <c r="I538" s="108"/>
      <c r="J538" s="108"/>
      <c r="K538" s="108"/>
      <c r="L538" s="108"/>
      <c r="M538" s="108"/>
      <c r="N538" s="108"/>
      <c r="O538" s="110"/>
      <c r="P538" s="110"/>
      <c r="Q538" s="108"/>
      <c r="R538" s="297"/>
      <c r="S538" s="108"/>
      <c r="T538" s="108"/>
      <c r="U538" s="108"/>
      <c r="V538" s="266"/>
      <c r="W538" s="266"/>
      <c r="X538" s="110"/>
      <c r="Y538" s="110"/>
      <c r="Z538" s="222"/>
      <c r="AA538" s="300"/>
    </row>
    <row r="539" spans="1:27" x14ac:dyDescent="0.2">
      <c r="A539" s="5"/>
      <c r="B539" s="5"/>
      <c r="C539" s="5"/>
      <c r="D539" s="5"/>
      <c r="E539" s="5"/>
      <c r="F539" s="108"/>
      <c r="G539" s="108"/>
      <c r="H539" s="109"/>
      <c r="I539" s="108"/>
      <c r="J539" s="108"/>
      <c r="K539" s="108"/>
      <c r="L539" s="108"/>
      <c r="M539" s="108"/>
      <c r="N539" s="108"/>
      <c r="O539" s="110"/>
      <c r="P539" s="110"/>
      <c r="Q539" s="108"/>
      <c r="R539" s="297"/>
      <c r="S539" s="108"/>
      <c r="T539" s="108"/>
      <c r="U539" s="108"/>
      <c r="V539" s="266"/>
      <c r="W539" s="266"/>
      <c r="X539" s="110"/>
      <c r="Y539" s="110"/>
      <c r="Z539" s="222"/>
      <c r="AA539" s="300"/>
    </row>
    <row r="540" spans="1:27" x14ac:dyDescent="0.2">
      <c r="A540" s="5"/>
      <c r="B540" s="5"/>
      <c r="C540" s="5"/>
      <c r="D540" s="5"/>
      <c r="E540" s="5"/>
      <c r="F540" s="108"/>
      <c r="G540" s="108"/>
      <c r="H540" s="109"/>
      <c r="I540" s="108"/>
      <c r="J540" s="108"/>
      <c r="K540" s="108"/>
      <c r="L540" s="108"/>
      <c r="M540" s="108"/>
      <c r="N540" s="108"/>
      <c r="O540" s="110"/>
      <c r="P540" s="110"/>
      <c r="Q540" s="108"/>
      <c r="R540" s="297"/>
      <c r="S540" s="108"/>
      <c r="T540" s="108"/>
      <c r="U540" s="108"/>
      <c r="V540" s="266"/>
      <c r="W540" s="266"/>
      <c r="X540" s="110"/>
      <c r="Y540" s="110"/>
      <c r="Z540" s="222"/>
      <c r="AA540" s="300"/>
    </row>
    <row r="541" spans="1:27" x14ac:dyDescent="0.2">
      <c r="A541" s="5"/>
      <c r="B541" s="5"/>
      <c r="C541" s="5"/>
      <c r="D541" s="5"/>
      <c r="E541" s="5"/>
      <c r="F541" s="108"/>
      <c r="G541" s="108"/>
      <c r="H541" s="109"/>
      <c r="I541" s="108"/>
      <c r="J541" s="108"/>
      <c r="K541" s="108"/>
      <c r="L541" s="108"/>
      <c r="M541" s="108"/>
      <c r="N541" s="108"/>
      <c r="O541" s="110"/>
      <c r="P541" s="110"/>
      <c r="Q541" s="108"/>
      <c r="R541" s="297"/>
      <c r="S541" s="108"/>
      <c r="T541" s="108"/>
      <c r="U541" s="108"/>
      <c r="V541" s="266"/>
      <c r="W541" s="266"/>
      <c r="X541" s="110"/>
      <c r="Y541" s="110"/>
      <c r="Z541" s="222"/>
      <c r="AA541" s="300"/>
    </row>
    <row r="542" spans="1:27" x14ac:dyDescent="0.2">
      <c r="A542" s="5"/>
      <c r="B542" s="5"/>
      <c r="C542" s="5"/>
      <c r="D542" s="5"/>
      <c r="E542" s="5"/>
      <c r="F542" s="108"/>
      <c r="G542" s="108"/>
      <c r="H542" s="109"/>
      <c r="I542" s="108"/>
      <c r="J542" s="108"/>
      <c r="K542" s="108"/>
      <c r="L542" s="108"/>
      <c r="M542" s="108"/>
      <c r="N542" s="108"/>
      <c r="O542" s="110"/>
      <c r="P542" s="110"/>
      <c r="Q542" s="108"/>
      <c r="R542" s="297"/>
      <c r="S542" s="108"/>
      <c r="T542" s="108"/>
      <c r="U542" s="108"/>
      <c r="V542" s="266"/>
      <c r="W542" s="266"/>
      <c r="X542" s="110"/>
      <c r="Y542" s="110"/>
      <c r="Z542" s="222"/>
      <c r="AA542" s="300"/>
    </row>
    <row r="543" spans="1:27" x14ac:dyDescent="0.2">
      <c r="A543" s="5"/>
      <c r="B543" s="5"/>
      <c r="C543" s="5"/>
      <c r="D543" s="5"/>
      <c r="E543" s="5"/>
      <c r="F543" s="108"/>
      <c r="G543" s="108"/>
      <c r="H543" s="109"/>
      <c r="I543" s="108"/>
      <c r="J543" s="108"/>
      <c r="K543" s="108"/>
      <c r="L543" s="108"/>
      <c r="M543" s="108"/>
      <c r="N543" s="108"/>
      <c r="O543" s="110"/>
      <c r="P543" s="110"/>
      <c r="Q543" s="108"/>
      <c r="R543" s="297"/>
      <c r="S543" s="108"/>
      <c r="T543" s="108"/>
      <c r="U543" s="108"/>
      <c r="V543" s="266"/>
      <c r="W543" s="266"/>
      <c r="X543" s="110"/>
      <c r="Y543" s="110"/>
      <c r="Z543" s="222"/>
      <c r="AA543" s="300"/>
    </row>
    <row r="544" spans="1:27" x14ac:dyDescent="0.2">
      <c r="A544" s="5"/>
      <c r="B544" s="5"/>
      <c r="C544" s="5"/>
      <c r="D544" s="5"/>
      <c r="E544" s="5"/>
      <c r="F544" s="108"/>
      <c r="G544" s="108"/>
      <c r="H544" s="109"/>
      <c r="I544" s="108"/>
      <c r="J544" s="108"/>
      <c r="K544" s="108"/>
      <c r="L544" s="108"/>
      <c r="M544" s="108"/>
      <c r="N544" s="108"/>
      <c r="O544" s="110"/>
      <c r="P544" s="110"/>
      <c r="Q544" s="108"/>
      <c r="R544" s="297"/>
      <c r="S544" s="108"/>
      <c r="T544" s="108"/>
      <c r="U544" s="108"/>
      <c r="V544" s="266"/>
      <c r="W544" s="266"/>
      <c r="X544" s="110"/>
      <c r="Y544" s="110"/>
      <c r="Z544" s="222"/>
      <c r="AA544" s="300"/>
    </row>
    <row r="545" spans="1:27" x14ac:dyDescent="0.2">
      <c r="A545" s="5"/>
      <c r="B545" s="5"/>
      <c r="C545" s="5"/>
      <c r="D545" s="5"/>
      <c r="E545" s="5"/>
      <c r="F545" s="108"/>
      <c r="G545" s="108"/>
      <c r="H545" s="109"/>
      <c r="I545" s="108"/>
      <c r="J545" s="108"/>
      <c r="K545" s="108"/>
      <c r="L545" s="108"/>
      <c r="M545" s="108"/>
      <c r="N545" s="108"/>
      <c r="O545" s="110"/>
      <c r="P545" s="110"/>
      <c r="Q545" s="108"/>
      <c r="R545" s="297"/>
      <c r="S545" s="108"/>
      <c r="T545" s="108"/>
      <c r="U545" s="108"/>
      <c r="V545" s="266"/>
      <c r="W545" s="266"/>
      <c r="X545" s="110"/>
      <c r="Y545" s="110"/>
      <c r="Z545" s="222"/>
      <c r="AA545" s="300"/>
    </row>
    <row r="546" spans="1:27" x14ac:dyDescent="0.2">
      <c r="A546" s="5"/>
      <c r="B546" s="5"/>
      <c r="C546" s="5"/>
      <c r="D546" s="5"/>
      <c r="E546" s="5"/>
      <c r="F546" s="108"/>
      <c r="G546" s="108"/>
      <c r="H546" s="109"/>
      <c r="I546" s="108"/>
      <c r="J546" s="108"/>
      <c r="K546" s="108"/>
      <c r="L546" s="108"/>
      <c r="M546" s="108"/>
      <c r="N546" s="108"/>
      <c r="O546" s="110"/>
      <c r="P546" s="110"/>
      <c r="Q546" s="108"/>
      <c r="R546" s="297"/>
      <c r="S546" s="108"/>
      <c r="T546" s="108"/>
      <c r="U546" s="108"/>
      <c r="V546" s="266"/>
      <c r="W546" s="266"/>
      <c r="X546" s="110"/>
      <c r="Y546" s="110"/>
      <c r="Z546" s="222"/>
      <c r="AA546" s="300"/>
    </row>
    <row r="547" spans="1:27" x14ac:dyDescent="0.2">
      <c r="A547" s="5"/>
      <c r="B547" s="5"/>
      <c r="C547" s="5"/>
      <c r="D547" s="5"/>
      <c r="E547" s="5"/>
      <c r="F547" s="108"/>
      <c r="G547" s="108"/>
      <c r="H547" s="109"/>
      <c r="I547" s="108"/>
      <c r="J547" s="108"/>
      <c r="K547" s="108"/>
      <c r="L547" s="108"/>
      <c r="M547" s="108"/>
      <c r="N547" s="108"/>
      <c r="O547" s="110"/>
      <c r="P547" s="110"/>
      <c r="Q547" s="108"/>
      <c r="R547" s="297"/>
      <c r="S547" s="108"/>
      <c r="T547" s="108"/>
      <c r="U547" s="108"/>
      <c r="V547" s="266"/>
      <c r="W547" s="266"/>
      <c r="X547" s="110"/>
      <c r="Y547" s="110"/>
      <c r="Z547" s="222"/>
      <c r="AA547" s="300"/>
    </row>
    <row r="548" spans="1:27" x14ac:dyDescent="0.2">
      <c r="A548" s="5"/>
      <c r="B548" s="5"/>
      <c r="C548" s="5"/>
      <c r="D548" s="5"/>
      <c r="E548" s="5"/>
      <c r="F548" s="108"/>
      <c r="G548" s="108"/>
      <c r="H548" s="109"/>
      <c r="I548" s="108"/>
      <c r="J548" s="108"/>
      <c r="K548" s="108"/>
      <c r="L548" s="108"/>
      <c r="M548" s="108"/>
      <c r="N548" s="108"/>
      <c r="O548" s="110"/>
      <c r="P548" s="110"/>
      <c r="Q548" s="108"/>
      <c r="R548" s="297"/>
      <c r="S548" s="108"/>
      <c r="T548" s="108"/>
      <c r="U548" s="108"/>
      <c r="V548" s="266"/>
      <c r="W548" s="266"/>
      <c r="X548" s="110"/>
      <c r="Y548" s="110"/>
      <c r="Z548" s="222"/>
      <c r="AA548" s="300"/>
    </row>
    <row r="549" spans="1:27" x14ac:dyDescent="0.2">
      <c r="A549" s="5"/>
      <c r="B549" s="5"/>
      <c r="C549" s="5"/>
      <c r="D549" s="5"/>
      <c r="E549" s="5"/>
      <c r="F549" s="108"/>
      <c r="G549" s="108"/>
      <c r="H549" s="109"/>
      <c r="I549" s="108"/>
      <c r="J549" s="108"/>
      <c r="K549" s="108"/>
      <c r="L549" s="108"/>
      <c r="M549" s="108"/>
      <c r="N549" s="108"/>
      <c r="O549" s="110"/>
      <c r="P549" s="110"/>
      <c r="Q549" s="108"/>
      <c r="R549" s="297"/>
      <c r="S549" s="108"/>
      <c r="T549" s="108"/>
      <c r="U549" s="108"/>
      <c r="V549" s="266"/>
      <c r="W549" s="266"/>
      <c r="X549" s="110"/>
      <c r="Y549" s="110"/>
      <c r="Z549" s="222"/>
      <c r="AA549" s="300"/>
    </row>
    <row r="550" spans="1:27" x14ac:dyDescent="0.2">
      <c r="A550" s="5"/>
      <c r="B550" s="5"/>
      <c r="C550" s="5"/>
      <c r="D550" s="5"/>
      <c r="E550" s="5"/>
      <c r="F550" s="108"/>
      <c r="G550" s="108"/>
      <c r="H550" s="109"/>
      <c r="I550" s="108"/>
      <c r="J550" s="108"/>
      <c r="K550" s="108"/>
      <c r="L550" s="108"/>
      <c r="M550" s="108"/>
      <c r="N550" s="108"/>
      <c r="O550" s="110"/>
      <c r="P550" s="110"/>
      <c r="Q550" s="108"/>
      <c r="R550" s="297"/>
      <c r="S550" s="108"/>
      <c r="T550" s="108"/>
      <c r="U550" s="108"/>
      <c r="V550" s="266"/>
      <c r="W550" s="266"/>
      <c r="X550" s="110"/>
      <c r="Y550" s="110"/>
      <c r="Z550" s="222"/>
      <c r="AA550" s="300"/>
    </row>
    <row r="551" spans="1:27" x14ac:dyDescent="0.2">
      <c r="A551" s="5"/>
      <c r="B551" s="5"/>
      <c r="C551" s="5"/>
      <c r="D551" s="5"/>
      <c r="E551" s="5"/>
      <c r="F551" s="108"/>
      <c r="G551" s="108"/>
      <c r="H551" s="109"/>
      <c r="I551" s="108"/>
      <c r="J551" s="108"/>
      <c r="K551" s="108"/>
      <c r="L551" s="108"/>
      <c r="M551" s="108"/>
      <c r="N551" s="108"/>
      <c r="O551" s="110"/>
      <c r="P551" s="110"/>
      <c r="Q551" s="108"/>
      <c r="R551" s="297"/>
      <c r="S551" s="108"/>
      <c r="T551" s="108"/>
      <c r="U551" s="108"/>
      <c r="V551" s="266"/>
      <c r="W551" s="266"/>
      <c r="X551" s="110"/>
      <c r="Y551" s="110"/>
      <c r="Z551" s="222"/>
      <c r="AA551" s="300"/>
    </row>
    <row r="552" spans="1:27" x14ac:dyDescent="0.2">
      <c r="A552" s="5"/>
      <c r="B552" s="5"/>
      <c r="C552" s="5"/>
      <c r="D552" s="5"/>
      <c r="E552" s="5"/>
      <c r="F552" s="108"/>
      <c r="G552" s="108"/>
      <c r="H552" s="109"/>
      <c r="I552" s="108"/>
      <c r="J552" s="108"/>
      <c r="K552" s="108"/>
      <c r="L552" s="108"/>
      <c r="M552" s="108"/>
      <c r="N552" s="108"/>
      <c r="O552" s="110"/>
      <c r="P552" s="110"/>
      <c r="Q552" s="108"/>
      <c r="R552" s="297"/>
      <c r="S552" s="108"/>
      <c r="T552" s="108"/>
      <c r="U552" s="108"/>
      <c r="V552" s="266"/>
      <c r="W552" s="266"/>
      <c r="X552" s="110"/>
      <c r="Y552" s="110"/>
      <c r="Z552" s="222"/>
      <c r="AA552" s="300"/>
    </row>
    <row r="553" spans="1:27" x14ac:dyDescent="0.2">
      <c r="A553" s="5"/>
      <c r="B553" s="5"/>
      <c r="C553" s="5"/>
      <c r="D553" s="5"/>
      <c r="E553" s="5"/>
      <c r="F553" s="108"/>
      <c r="G553" s="108"/>
      <c r="H553" s="109"/>
      <c r="I553" s="108"/>
      <c r="J553" s="108"/>
      <c r="K553" s="108"/>
      <c r="L553" s="108"/>
      <c r="M553" s="108"/>
      <c r="N553" s="108"/>
      <c r="O553" s="110"/>
      <c r="P553" s="110"/>
      <c r="Q553" s="108"/>
      <c r="R553" s="297"/>
      <c r="S553" s="108"/>
      <c r="T553" s="108"/>
      <c r="U553" s="108"/>
      <c r="V553" s="266"/>
      <c r="W553" s="266"/>
      <c r="X553" s="110"/>
      <c r="Y553" s="110"/>
      <c r="Z553" s="222"/>
      <c r="AA553" s="300"/>
    </row>
    <row r="554" spans="1:27" x14ac:dyDescent="0.2">
      <c r="A554" s="5"/>
      <c r="B554" s="5"/>
      <c r="C554" s="5"/>
      <c r="D554" s="5"/>
      <c r="E554" s="5"/>
      <c r="F554" s="108"/>
      <c r="G554" s="108"/>
      <c r="H554" s="109"/>
      <c r="I554" s="108"/>
      <c r="J554" s="108"/>
      <c r="K554" s="108"/>
      <c r="L554" s="108"/>
      <c r="M554" s="108"/>
      <c r="N554" s="108"/>
      <c r="O554" s="110"/>
      <c r="P554" s="110"/>
      <c r="Q554" s="108"/>
      <c r="R554" s="297"/>
      <c r="S554" s="108"/>
      <c r="T554" s="108"/>
      <c r="U554" s="108"/>
      <c r="V554" s="266"/>
      <c r="W554" s="266"/>
      <c r="X554" s="110"/>
      <c r="Y554" s="110"/>
      <c r="Z554" s="222"/>
      <c r="AA554" s="300"/>
    </row>
    <row r="555" spans="1:27" x14ac:dyDescent="0.2">
      <c r="A555" s="5"/>
      <c r="B555" s="5"/>
      <c r="C555" s="5"/>
      <c r="D555" s="5"/>
      <c r="E555" s="5"/>
      <c r="F555" s="108"/>
      <c r="G555" s="108"/>
      <c r="H555" s="109"/>
      <c r="I555" s="108"/>
      <c r="J555" s="108"/>
      <c r="K555" s="108"/>
      <c r="L555" s="108"/>
      <c r="M555" s="108"/>
      <c r="N555" s="108"/>
      <c r="O555" s="110"/>
      <c r="P555" s="110"/>
      <c r="Q555" s="108"/>
      <c r="R555" s="297"/>
      <c r="S555" s="108"/>
      <c r="T555" s="108"/>
      <c r="U555" s="108"/>
      <c r="V555" s="266"/>
      <c r="W555" s="266"/>
      <c r="X555" s="110"/>
      <c r="Y555" s="110"/>
      <c r="Z555" s="222"/>
      <c r="AA555" s="300"/>
    </row>
    <row r="556" spans="1:27" x14ac:dyDescent="0.2">
      <c r="A556" s="5"/>
      <c r="B556" s="5"/>
      <c r="C556" s="5"/>
      <c r="D556" s="5"/>
      <c r="E556" s="5"/>
      <c r="F556" s="108"/>
      <c r="G556" s="108"/>
      <c r="H556" s="109"/>
      <c r="I556" s="108"/>
      <c r="J556" s="108"/>
      <c r="K556" s="108"/>
      <c r="L556" s="108"/>
      <c r="M556" s="108"/>
      <c r="N556" s="108"/>
      <c r="O556" s="110"/>
      <c r="P556" s="110"/>
      <c r="Q556" s="108"/>
      <c r="R556" s="297"/>
      <c r="S556" s="108"/>
      <c r="T556" s="108"/>
      <c r="U556" s="108"/>
      <c r="V556" s="266"/>
      <c r="W556" s="266"/>
      <c r="X556" s="110"/>
      <c r="Y556" s="110"/>
      <c r="Z556" s="222"/>
      <c r="AA556" s="300"/>
    </row>
    <row r="557" spans="1:27" x14ac:dyDescent="0.2">
      <c r="A557" s="5"/>
      <c r="B557" s="5"/>
      <c r="C557" s="5"/>
      <c r="D557" s="5"/>
      <c r="E557" s="5"/>
      <c r="F557" s="108"/>
      <c r="G557" s="108"/>
      <c r="H557" s="109"/>
      <c r="I557" s="108"/>
      <c r="J557" s="108"/>
      <c r="K557" s="108"/>
      <c r="L557" s="108"/>
      <c r="M557" s="108"/>
      <c r="N557" s="108"/>
      <c r="O557" s="110"/>
      <c r="P557" s="110"/>
      <c r="Q557" s="108"/>
      <c r="R557" s="297"/>
      <c r="S557" s="108"/>
      <c r="T557" s="108"/>
      <c r="U557" s="108"/>
      <c r="V557" s="266"/>
      <c r="W557" s="266"/>
      <c r="X557" s="110"/>
      <c r="Y557" s="110"/>
      <c r="Z557" s="222"/>
      <c r="AA557" s="300"/>
    </row>
    <row r="558" spans="1:27" x14ac:dyDescent="0.2">
      <c r="A558" s="5"/>
      <c r="B558" s="5"/>
      <c r="C558" s="5"/>
      <c r="D558" s="5"/>
      <c r="E558" s="5"/>
      <c r="F558" s="108"/>
      <c r="G558" s="108"/>
      <c r="H558" s="109"/>
      <c r="I558" s="108"/>
      <c r="J558" s="108"/>
      <c r="K558" s="108"/>
      <c r="L558" s="108"/>
      <c r="M558" s="108"/>
      <c r="N558" s="108"/>
      <c r="O558" s="110"/>
      <c r="P558" s="110"/>
      <c r="Q558" s="108"/>
      <c r="R558" s="297"/>
      <c r="S558" s="108"/>
      <c r="T558" s="108"/>
      <c r="U558" s="108"/>
      <c r="V558" s="266"/>
      <c r="W558" s="266"/>
      <c r="X558" s="110"/>
      <c r="Y558" s="110"/>
      <c r="Z558" s="222"/>
      <c r="AA558" s="300"/>
    </row>
    <row r="559" spans="1:27" x14ac:dyDescent="0.2">
      <c r="A559" s="5"/>
      <c r="B559" s="5"/>
      <c r="C559" s="5"/>
      <c r="D559" s="5"/>
      <c r="E559" s="5"/>
      <c r="F559" s="108"/>
      <c r="G559" s="108"/>
      <c r="H559" s="109"/>
      <c r="I559" s="108"/>
      <c r="J559" s="108"/>
      <c r="K559" s="108"/>
      <c r="L559" s="108"/>
      <c r="M559" s="108"/>
      <c r="N559" s="108"/>
      <c r="O559" s="110"/>
      <c r="P559" s="110"/>
      <c r="Q559" s="108"/>
      <c r="R559" s="297"/>
      <c r="S559" s="108"/>
      <c r="T559" s="108"/>
      <c r="U559" s="108"/>
      <c r="V559" s="266"/>
      <c r="W559" s="266"/>
      <c r="X559" s="110"/>
      <c r="Y559" s="110"/>
      <c r="Z559" s="222"/>
      <c r="AA559" s="300"/>
    </row>
    <row r="560" spans="1:27" x14ac:dyDescent="0.2">
      <c r="A560" s="5"/>
      <c r="B560" s="5"/>
      <c r="C560" s="5"/>
      <c r="D560" s="5"/>
      <c r="E560" s="5"/>
      <c r="F560" s="108"/>
      <c r="G560" s="108"/>
      <c r="H560" s="109"/>
      <c r="I560" s="108"/>
      <c r="J560" s="108"/>
      <c r="K560" s="108"/>
      <c r="L560" s="108"/>
      <c r="M560" s="108"/>
      <c r="N560" s="108"/>
      <c r="O560" s="110"/>
      <c r="P560" s="110"/>
      <c r="Q560" s="108"/>
      <c r="R560" s="297"/>
      <c r="S560" s="108"/>
      <c r="T560" s="108"/>
      <c r="U560" s="108"/>
      <c r="V560" s="266"/>
      <c r="W560" s="266"/>
      <c r="X560" s="110"/>
      <c r="Y560" s="110"/>
      <c r="Z560" s="222"/>
      <c r="AA560" s="300"/>
    </row>
    <row r="561" spans="1:27" x14ac:dyDescent="0.2">
      <c r="A561" s="5"/>
      <c r="B561" s="5"/>
      <c r="C561" s="5"/>
      <c r="D561" s="5"/>
      <c r="E561" s="5"/>
      <c r="F561" s="108"/>
      <c r="G561" s="108"/>
      <c r="H561" s="109"/>
      <c r="I561" s="108"/>
      <c r="J561" s="108"/>
      <c r="K561" s="108"/>
      <c r="L561" s="108"/>
      <c r="M561" s="108"/>
      <c r="N561" s="108"/>
      <c r="O561" s="110"/>
      <c r="P561" s="110"/>
      <c r="Q561" s="108"/>
      <c r="R561" s="297"/>
      <c r="S561" s="108"/>
      <c r="T561" s="108"/>
      <c r="U561" s="108"/>
      <c r="V561" s="266"/>
      <c r="W561" s="266"/>
      <c r="X561" s="110"/>
      <c r="Y561" s="110"/>
      <c r="Z561" s="222"/>
      <c r="AA561" s="300"/>
    </row>
    <row r="562" spans="1:27" x14ac:dyDescent="0.2">
      <c r="A562" s="5"/>
      <c r="B562" s="5"/>
      <c r="C562" s="5"/>
      <c r="D562" s="5"/>
      <c r="E562" s="5"/>
      <c r="F562" s="108"/>
      <c r="G562" s="108"/>
      <c r="H562" s="109"/>
      <c r="I562" s="108"/>
      <c r="J562" s="108"/>
      <c r="K562" s="108"/>
      <c r="L562" s="108"/>
      <c r="M562" s="108"/>
      <c r="N562" s="108"/>
      <c r="O562" s="110"/>
      <c r="P562" s="110"/>
      <c r="Q562" s="108"/>
      <c r="R562" s="297"/>
      <c r="S562" s="108"/>
      <c r="T562" s="108"/>
      <c r="U562" s="108"/>
      <c r="V562" s="266"/>
      <c r="W562" s="266"/>
      <c r="X562" s="110"/>
      <c r="Y562" s="110"/>
      <c r="Z562" s="222"/>
      <c r="AA562" s="300"/>
    </row>
    <row r="563" spans="1:27" x14ac:dyDescent="0.2">
      <c r="A563" s="5"/>
      <c r="B563" s="5"/>
      <c r="C563" s="5"/>
      <c r="D563" s="5"/>
      <c r="E563" s="5"/>
      <c r="F563" s="108"/>
      <c r="G563" s="108"/>
      <c r="H563" s="109"/>
      <c r="I563" s="108"/>
      <c r="J563" s="108"/>
      <c r="K563" s="108"/>
      <c r="L563" s="108"/>
      <c r="M563" s="108"/>
      <c r="N563" s="108"/>
      <c r="O563" s="110"/>
      <c r="P563" s="110"/>
      <c r="Q563" s="108"/>
      <c r="R563" s="297"/>
      <c r="S563" s="108"/>
      <c r="T563" s="108"/>
      <c r="U563" s="108"/>
      <c r="V563" s="266"/>
      <c r="W563" s="266"/>
      <c r="X563" s="110"/>
      <c r="Y563" s="110"/>
      <c r="Z563" s="222"/>
      <c r="AA563" s="300"/>
    </row>
    <row r="564" spans="1:27" x14ac:dyDescent="0.2">
      <c r="A564" s="5"/>
      <c r="B564" s="5"/>
      <c r="C564" s="5"/>
      <c r="D564" s="5"/>
      <c r="E564" s="5"/>
      <c r="F564" s="108"/>
      <c r="G564" s="108"/>
      <c r="H564" s="109"/>
      <c r="I564" s="108"/>
      <c r="J564" s="108"/>
      <c r="K564" s="108"/>
      <c r="L564" s="108"/>
      <c r="M564" s="108"/>
      <c r="N564" s="108"/>
      <c r="O564" s="110"/>
      <c r="P564" s="110"/>
      <c r="Q564" s="108"/>
      <c r="R564" s="297"/>
      <c r="S564" s="108"/>
      <c r="T564" s="108"/>
      <c r="U564" s="108"/>
      <c r="V564" s="266"/>
      <c r="W564" s="266"/>
      <c r="X564" s="110"/>
      <c r="Y564" s="110"/>
      <c r="Z564" s="222"/>
      <c r="AA564" s="300"/>
    </row>
    <row r="565" spans="1:27" x14ac:dyDescent="0.2">
      <c r="A565" s="5"/>
      <c r="B565" s="5"/>
      <c r="C565" s="5"/>
      <c r="D565" s="5"/>
      <c r="E565" s="5"/>
      <c r="F565" s="108"/>
      <c r="G565" s="108"/>
      <c r="H565" s="109"/>
      <c r="I565" s="108"/>
      <c r="J565" s="108"/>
      <c r="K565" s="108"/>
      <c r="L565" s="108"/>
      <c r="M565" s="108"/>
      <c r="N565" s="108"/>
      <c r="O565" s="110"/>
      <c r="P565" s="110"/>
      <c r="Q565" s="108"/>
      <c r="R565" s="297"/>
      <c r="S565" s="108"/>
      <c r="T565" s="108"/>
      <c r="U565" s="108"/>
      <c r="V565" s="266"/>
      <c r="W565" s="266"/>
      <c r="X565" s="110"/>
      <c r="Y565" s="110"/>
      <c r="Z565" s="222"/>
      <c r="AA565" s="300"/>
    </row>
    <row r="566" spans="1:27" x14ac:dyDescent="0.2">
      <c r="A566" s="5"/>
      <c r="B566" s="5"/>
      <c r="C566" s="5"/>
      <c r="D566" s="5"/>
      <c r="E566" s="5"/>
      <c r="F566" s="108"/>
      <c r="G566" s="108"/>
      <c r="H566" s="109"/>
      <c r="I566" s="108"/>
      <c r="J566" s="108"/>
      <c r="K566" s="108"/>
      <c r="L566" s="108"/>
      <c r="M566" s="108"/>
      <c r="N566" s="108"/>
      <c r="O566" s="110"/>
      <c r="P566" s="110"/>
      <c r="Q566" s="108"/>
      <c r="R566" s="297"/>
      <c r="S566" s="108"/>
      <c r="T566" s="108"/>
      <c r="U566" s="108"/>
      <c r="V566" s="266"/>
      <c r="W566" s="266"/>
      <c r="X566" s="110"/>
      <c r="Y566" s="110"/>
      <c r="Z566" s="222"/>
      <c r="AA566" s="300"/>
    </row>
    <row r="567" spans="1:27" x14ac:dyDescent="0.2">
      <c r="A567" s="5"/>
      <c r="B567" s="5"/>
      <c r="C567" s="5"/>
      <c r="D567" s="5"/>
      <c r="E567" s="5"/>
      <c r="F567" s="108"/>
      <c r="G567" s="108"/>
      <c r="H567" s="109"/>
      <c r="I567" s="108"/>
      <c r="J567" s="108"/>
      <c r="K567" s="108"/>
      <c r="L567" s="108"/>
      <c r="M567" s="108"/>
      <c r="N567" s="108"/>
      <c r="O567" s="110"/>
      <c r="P567" s="110"/>
      <c r="Q567" s="108"/>
      <c r="R567" s="297"/>
      <c r="S567" s="108"/>
      <c r="T567" s="108"/>
      <c r="U567" s="108"/>
      <c r="V567" s="266"/>
      <c r="W567" s="266"/>
      <c r="X567" s="110"/>
      <c r="Y567" s="110"/>
      <c r="Z567" s="222"/>
      <c r="AA567" s="300"/>
    </row>
    <row r="568" spans="1:27" x14ac:dyDescent="0.2">
      <c r="A568" s="5"/>
      <c r="B568" s="5"/>
      <c r="C568" s="5"/>
      <c r="D568" s="5"/>
      <c r="E568" s="5"/>
      <c r="F568" s="108"/>
      <c r="G568" s="108"/>
      <c r="H568" s="109"/>
      <c r="I568" s="108"/>
      <c r="J568" s="108"/>
      <c r="K568" s="108"/>
      <c r="L568" s="108"/>
      <c r="M568" s="108"/>
      <c r="N568" s="108"/>
      <c r="O568" s="110"/>
      <c r="P568" s="110"/>
      <c r="Q568" s="108"/>
      <c r="R568" s="297"/>
      <c r="S568" s="108"/>
      <c r="T568" s="108"/>
      <c r="U568" s="108"/>
      <c r="V568" s="266"/>
      <c r="W568" s="266"/>
      <c r="X568" s="110"/>
      <c r="Y568" s="110"/>
      <c r="Z568" s="222"/>
      <c r="AA568" s="300"/>
    </row>
    <row r="569" spans="1:27" x14ac:dyDescent="0.2">
      <c r="A569" s="5"/>
      <c r="B569" s="5"/>
      <c r="C569" s="5"/>
      <c r="D569" s="5"/>
      <c r="E569" s="5"/>
      <c r="F569" s="108"/>
      <c r="G569" s="108"/>
      <c r="H569" s="109"/>
      <c r="I569" s="108"/>
      <c r="J569" s="108"/>
      <c r="K569" s="108"/>
      <c r="L569" s="108"/>
      <c r="M569" s="108"/>
      <c r="N569" s="108"/>
      <c r="O569" s="110"/>
      <c r="P569" s="110"/>
      <c r="Q569" s="108"/>
      <c r="R569" s="297"/>
      <c r="S569" s="108"/>
      <c r="T569" s="108"/>
      <c r="U569" s="108"/>
      <c r="V569" s="266"/>
      <c r="W569" s="266"/>
      <c r="X569" s="110"/>
      <c r="Y569" s="110"/>
      <c r="Z569" s="222"/>
      <c r="AA569" s="300"/>
    </row>
    <row r="570" spans="1:27" x14ac:dyDescent="0.2">
      <c r="A570" s="5"/>
      <c r="B570" s="5"/>
      <c r="C570" s="5"/>
      <c r="D570" s="5"/>
      <c r="E570" s="5"/>
      <c r="F570" s="108"/>
      <c r="G570" s="108"/>
      <c r="H570" s="109"/>
      <c r="I570" s="108"/>
      <c r="J570" s="108"/>
      <c r="K570" s="108"/>
      <c r="L570" s="108"/>
      <c r="M570" s="108"/>
      <c r="N570" s="108"/>
      <c r="O570" s="110"/>
      <c r="P570" s="110"/>
      <c r="Q570" s="108"/>
      <c r="R570" s="297"/>
      <c r="S570" s="108"/>
      <c r="T570" s="108"/>
      <c r="U570" s="108"/>
      <c r="V570" s="266"/>
      <c r="W570" s="266"/>
      <c r="X570" s="110"/>
      <c r="Y570" s="110"/>
      <c r="Z570" s="222"/>
      <c r="AA570" s="300"/>
    </row>
    <row r="571" spans="1:27" x14ac:dyDescent="0.2">
      <c r="A571" s="5"/>
      <c r="B571" s="5"/>
      <c r="C571" s="5"/>
      <c r="D571" s="5"/>
      <c r="E571" s="5"/>
      <c r="F571" s="108"/>
      <c r="G571" s="108"/>
      <c r="H571" s="109"/>
      <c r="I571" s="108"/>
      <c r="J571" s="108"/>
      <c r="K571" s="108"/>
      <c r="L571" s="108"/>
      <c r="M571" s="108"/>
      <c r="N571" s="108"/>
      <c r="O571" s="110"/>
      <c r="P571" s="110"/>
      <c r="Q571" s="108"/>
      <c r="R571" s="297"/>
      <c r="S571" s="108"/>
      <c r="T571" s="108"/>
      <c r="U571" s="108"/>
      <c r="V571" s="266"/>
      <c r="W571" s="266"/>
      <c r="X571" s="110"/>
      <c r="Y571" s="110"/>
      <c r="Z571" s="222"/>
      <c r="AA571" s="300"/>
    </row>
    <row r="572" spans="1:27" x14ac:dyDescent="0.2">
      <c r="A572" s="5"/>
      <c r="B572" s="5"/>
      <c r="C572" s="5"/>
      <c r="D572" s="5"/>
      <c r="E572" s="5"/>
      <c r="F572" s="108"/>
      <c r="G572" s="108"/>
      <c r="H572" s="109"/>
      <c r="I572" s="108"/>
      <c r="J572" s="108"/>
      <c r="K572" s="108"/>
      <c r="L572" s="108"/>
      <c r="M572" s="108"/>
      <c r="N572" s="108"/>
      <c r="O572" s="110"/>
      <c r="P572" s="110"/>
      <c r="Q572" s="108"/>
      <c r="R572" s="297"/>
      <c r="S572" s="108"/>
      <c r="T572" s="108"/>
      <c r="U572" s="108"/>
      <c r="V572" s="266"/>
      <c r="W572" s="266"/>
      <c r="X572" s="110"/>
      <c r="Y572" s="110"/>
      <c r="Z572" s="222"/>
      <c r="AA572" s="300"/>
    </row>
    <row r="573" spans="1:27" x14ac:dyDescent="0.2">
      <c r="A573" s="5"/>
      <c r="B573" s="5"/>
      <c r="C573" s="5"/>
      <c r="D573" s="5"/>
      <c r="E573" s="5"/>
      <c r="F573" s="108"/>
      <c r="G573" s="108"/>
      <c r="H573" s="109"/>
      <c r="I573" s="108"/>
      <c r="J573" s="108"/>
      <c r="K573" s="108"/>
      <c r="L573" s="108"/>
      <c r="M573" s="108"/>
      <c r="N573" s="108"/>
      <c r="O573" s="110"/>
      <c r="P573" s="110"/>
      <c r="Q573" s="108"/>
      <c r="R573" s="297"/>
      <c r="S573" s="108"/>
      <c r="T573" s="108"/>
      <c r="U573" s="108"/>
      <c r="V573" s="266"/>
      <c r="W573" s="266"/>
      <c r="X573" s="110"/>
      <c r="Y573" s="110"/>
      <c r="Z573" s="222"/>
      <c r="AA573" s="300"/>
    </row>
    <row r="574" spans="1:27" x14ac:dyDescent="0.2">
      <c r="A574" s="5"/>
      <c r="B574" s="5"/>
      <c r="C574" s="5"/>
      <c r="D574" s="5"/>
      <c r="E574" s="5"/>
      <c r="F574" s="108"/>
      <c r="G574" s="108"/>
      <c r="H574" s="109"/>
      <c r="I574" s="108"/>
      <c r="J574" s="108"/>
      <c r="K574" s="108"/>
      <c r="L574" s="108"/>
      <c r="M574" s="108"/>
      <c r="N574" s="108"/>
      <c r="O574" s="110"/>
      <c r="P574" s="110"/>
      <c r="Q574" s="108"/>
      <c r="R574" s="297"/>
      <c r="S574" s="108"/>
      <c r="T574" s="108"/>
      <c r="U574" s="108"/>
      <c r="V574" s="266"/>
      <c r="W574" s="266"/>
      <c r="X574" s="110"/>
      <c r="Y574" s="110"/>
      <c r="Z574" s="222"/>
      <c r="AA574" s="300"/>
    </row>
    <row r="575" spans="1:27" x14ac:dyDescent="0.2">
      <c r="A575" s="5"/>
      <c r="B575" s="5"/>
      <c r="C575" s="5"/>
      <c r="D575" s="5"/>
      <c r="E575" s="5"/>
      <c r="F575" s="108"/>
      <c r="G575" s="108"/>
      <c r="H575" s="109"/>
      <c r="I575" s="108"/>
      <c r="J575" s="108"/>
      <c r="K575" s="108"/>
      <c r="L575" s="108"/>
      <c r="M575" s="108"/>
      <c r="N575" s="108"/>
      <c r="O575" s="110"/>
      <c r="P575" s="110"/>
      <c r="Q575" s="108"/>
      <c r="R575" s="297"/>
      <c r="S575" s="108"/>
      <c r="T575" s="108"/>
      <c r="U575" s="108"/>
      <c r="V575" s="266"/>
      <c r="W575" s="266"/>
      <c r="X575" s="110"/>
      <c r="Y575" s="110"/>
      <c r="Z575" s="222"/>
      <c r="AA575" s="300"/>
    </row>
    <row r="576" spans="1:27" x14ac:dyDescent="0.2">
      <c r="A576" s="5"/>
      <c r="B576" s="5"/>
      <c r="C576" s="5"/>
      <c r="D576" s="5"/>
      <c r="E576" s="5"/>
      <c r="F576" s="108"/>
      <c r="G576" s="108"/>
      <c r="H576" s="109"/>
      <c r="I576" s="108"/>
      <c r="J576" s="108"/>
      <c r="K576" s="108"/>
      <c r="L576" s="108"/>
      <c r="M576" s="108"/>
      <c r="N576" s="108"/>
      <c r="O576" s="110"/>
      <c r="P576" s="110"/>
      <c r="Q576" s="108"/>
      <c r="R576" s="297"/>
      <c r="S576" s="108"/>
      <c r="T576" s="108"/>
      <c r="U576" s="108"/>
      <c r="V576" s="266"/>
      <c r="W576" s="266"/>
      <c r="X576" s="110"/>
      <c r="Y576" s="110"/>
      <c r="Z576" s="222"/>
      <c r="AA576" s="300"/>
    </row>
    <row r="577" spans="1:27" x14ac:dyDescent="0.2">
      <c r="A577" s="5"/>
      <c r="B577" s="5"/>
      <c r="C577" s="5"/>
      <c r="D577" s="5"/>
      <c r="E577" s="5"/>
      <c r="F577" s="108"/>
      <c r="G577" s="108"/>
      <c r="H577" s="109"/>
      <c r="I577" s="108"/>
      <c r="J577" s="108"/>
      <c r="K577" s="108"/>
      <c r="L577" s="108"/>
      <c r="M577" s="108"/>
      <c r="N577" s="108"/>
      <c r="O577" s="110"/>
      <c r="P577" s="110"/>
      <c r="Q577" s="108"/>
      <c r="R577" s="297"/>
      <c r="S577" s="108"/>
      <c r="T577" s="108"/>
      <c r="U577" s="108"/>
      <c r="V577" s="266"/>
      <c r="W577" s="266"/>
      <c r="X577" s="110"/>
      <c r="Y577" s="110"/>
      <c r="Z577" s="222"/>
      <c r="AA577" s="300"/>
    </row>
    <row r="578" spans="1:27" x14ac:dyDescent="0.2">
      <c r="A578" s="5"/>
      <c r="B578" s="5"/>
      <c r="C578" s="5"/>
      <c r="D578" s="5"/>
      <c r="E578" s="5"/>
      <c r="F578" s="108"/>
      <c r="G578" s="108"/>
      <c r="H578" s="109"/>
      <c r="I578" s="108"/>
      <c r="J578" s="108"/>
      <c r="K578" s="108"/>
      <c r="L578" s="108"/>
      <c r="M578" s="108"/>
      <c r="N578" s="108"/>
      <c r="O578" s="110"/>
      <c r="P578" s="110"/>
      <c r="Q578" s="108"/>
      <c r="R578" s="297"/>
      <c r="S578" s="108"/>
      <c r="T578" s="108"/>
      <c r="U578" s="108"/>
      <c r="V578" s="266"/>
      <c r="W578" s="266"/>
      <c r="X578" s="110"/>
      <c r="Y578" s="110"/>
      <c r="Z578" s="222"/>
      <c r="AA578" s="300"/>
    </row>
    <row r="579" spans="1:27" x14ac:dyDescent="0.2">
      <c r="A579" s="5"/>
      <c r="B579" s="5"/>
      <c r="C579" s="5"/>
      <c r="D579" s="5"/>
      <c r="E579" s="5"/>
      <c r="F579" s="108"/>
      <c r="G579" s="108"/>
      <c r="H579" s="109"/>
      <c r="I579" s="108"/>
      <c r="J579" s="108"/>
      <c r="K579" s="108"/>
      <c r="L579" s="108"/>
      <c r="M579" s="108"/>
      <c r="N579" s="108"/>
      <c r="O579" s="110"/>
      <c r="P579" s="110"/>
      <c r="Q579" s="108"/>
      <c r="R579" s="297"/>
      <c r="S579" s="108"/>
      <c r="T579" s="108"/>
      <c r="U579" s="108"/>
      <c r="V579" s="266"/>
      <c r="W579" s="266"/>
      <c r="X579" s="110"/>
      <c r="Y579" s="110"/>
      <c r="Z579" s="222"/>
      <c r="AA579" s="300"/>
    </row>
    <row r="580" spans="1:27" x14ac:dyDescent="0.2">
      <c r="A580" s="5"/>
      <c r="B580" s="5"/>
      <c r="C580" s="5"/>
      <c r="D580" s="5"/>
      <c r="E580" s="5"/>
      <c r="F580" s="108"/>
      <c r="G580" s="108"/>
      <c r="H580" s="109"/>
      <c r="I580" s="108"/>
      <c r="J580" s="108"/>
      <c r="K580" s="108"/>
      <c r="L580" s="108"/>
      <c r="M580" s="108"/>
      <c r="N580" s="108"/>
      <c r="O580" s="110"/>
      <c r="P580" s="110"/>
      <c r="Q580" s="108"/>
      <c r="R580" s="297"/>
      <c r="S580" s="108"/>
      <c r="T580" s="108"/>
      <c r="U580" s="108"/>
      <c r="V580" s="266"/>
      <c r="W580" s="266"/>
      <c r="X580" s="110"/>
      <c r="Y580" s="110"/>
      <c r="Z580" s="222"/>
      <c r="AA580" s="300"/>
    </row>
    <row r="581" spans="1:27" x14ac:dyDescent="0.2">
      <c r="A581" s="5"/>
      <c r="B581" s="5"/>
      <c r="C581" s="5"/>
      <c r="D581" s="5"/>
      <c r="E581" s="5"/>
      <c r="F581" s="108"/>
      <c r="G581" s="108"/>
      <c r="H581" s="109"/>
      <c r="I581" s="108"/>
      <c r="J581" s="108"/>
      <c r="K581" s="108"/>
      <c r="L581" s="108"/>
      <c r="M581" s="108"/>
      <c r="N581" s="108"/>
      <c r="O581" s="110"/>
      <c r="P581" s="110"/>
      <c r="Q581" s="108"/>
      <c r="R581" s="297"/>
      <c r="S581" s="108"/>
      <c r="T581" s="108"/>
      <c r="U581" s="108"/>
      <c r="V581" s="266"/>
      <c r="W581" s="266"/>
      <c r="X581" s="110"/>
      <c r="Y581" s="110"/>
      <c r="Z581" s="222"/>
      <c r="AA581" s="300"/>
    </row>
    <row r="582" spans="1:27" x14ac:dyDescent="0.2">
      <c r="A582" s="5"/>
      <c r="B582" s="5"/>
      <c r="C582" s="5"/>
      <c r="D582" s="5"/>
      <c r="E582" s="5"/>
      <c r="F582" s="108"/>
      <c r="G582" s="108"/>
      <c r="H582" s="109"/>
      <c r="I582" s="108"/>
      <c r="J582" s="108"/>
      <c r="K582" s="108"/>
      <c r="L582" s="108"/>
      <c r="M582" s="108"/>
      <c r="N582" s="108"/>
      <c r="O582" s="110"/>
      <c r="P582" s="110"/>
      <c r="Q582" s="108"/>
      <c r="R582" s="297"/>
      <c r="S582" s="108"/>
      <c r="T582" s="108"/>
      <c r="U582" s="108"/>
      <c r="V582" s="266"/>
      <c r="W582" s="266"/>
      <c r="X582" s="110"/>
      <c r="Y582" s="110"/>
      <c r="Z582" s="222"/>
      <c r="AA582" s="300"/>
    </row>
    <row r="583" spans="1:27" x14ac:dyDescent="0.2">
      <c r="A583" s="5"/>
      <c r="B583" s="5"/>
      <c r="C583" s="5"/>
      <c r="D583" s="5"/>
      <c r="E583" s="5"/>
      <c r="F583" s="108"/>
      <c r="G583" s="108"/>
      <c r="H583" s="109"/>
      <c r="I583" s="108"/>
      <c r="J583" s="108"/>
      <c r="K583" s="108"/>
      <c r="L583" s="108"/>
      <c r="M583" s="108"/>
      <c r="N583" s="108"/>
      <c r="O583" s="110"/>
      <c r="P583" s="110"/>
      <c r="Q583" s="108"/>
      <c r="R583" s="297"/>
      <c r="S583" s="108"/>
      <c r="T583" s="108"/>
      <c r="U583" s="108"/>
      <c r="V583" s="266"/>
      <c r="W583" s="266"/>
      <c r="X583" s="110"/>
      <c r="Y583" s="110"/>
      <c r="Z583" s="222"/>
      <c r="AA583" s="300"/>
    </row>
    <row r="584" spans="1:27" x14ac:dyDescent="0.2">
      <c r="A584" s="5"/>
      <c r="B584" s="5"/>
      <c r="C584" s="5"/>
      <c r="D584" s="5"/>
      <c r="E584" s="5"/>
      <c r="F584" s="108"/>
      <c r="G584" s="108"/>
      <c r="H584" s="109"/>
      <c r="I584" s="108"/>
      <c r="J584" s="108"/>
      <c r="K584" s="108"/>
      <c r="L584" s="108"/>
      <c r="M584" s="108"/>
      <c r="N584" s="108"/>
      <c r="O584" s="110"/>
      <c r="P584" s="110"/>
      <c r="Q584" s="108"/>
      <c r="R584" s="297"/>
      <c r="S584" s="108"/>
      <c r="T584" s="108"/>
      <c r="U584" s="108"/>
      <c r="V584" s="266"/>
      <c r="W584" s="266"/>
      <c r="X584" s="110"/>
      <c r="Y584" s="110"/>
      <c r="Z584" s="222"/>
      <c r="AA584" s="300"/>
    </row>
    <row r="585" spans="1:27" x14ac:dyDescent="0.2">
      <c r="A585" s="5"/>
      <c r="B585" s="5"/>
      <c r="C585" s="5"/>
      <c r="D585" s="5"/>
      <c r="E585" s="5"/>
      <c r="F585" s="108"/>
      <c r="G585" s="108"/>
      <c r="H585" s="109"/>
      <c r="I585" s="108"/>
      <c r="J585" s="108"/>
      <c r="K585" s="108"/>
      <c r="L585" s="108"/>
      <c r="M585" s="108"/>
      <c r="N585" s="108"/>
      <c r="O585" s="110"/>
      <c r="P585" s="110"/>
      <c r="Q585" s="108"/>
      <c r="R585" s="297"/>
      <c r="S585" s="108"/>
      <c r="T585" s="108"/>
      <c r="U585" s="108"/>
      <c r="V585" s="266"/>
      <c r="W585" s="266"/>
      <c r="X585" s="110"/>
      <c r="Y585" s="110"/>
      <c r="Z585" s="222"/>
      <c r="AA585" s="300"/>
    </row>
    <row r="586" spans="1:27" x14ac:dyDescent="0.2">
      <c r="A586" s="5"/>
      <c r="B586" s="5"/>
      <c r="C586" s="5"/>
      <c r="D586" s="5"/>
      <c r="E586" s="5"/>
      <c r="F586" s="108"/>
      <c r="G586" s="108"/>
      <c r="H586" s="109"/>
      <c r="I586" s="108"/>
      <c r="J586" s="108"/>
      <c r="K586" s="108"/>
      <c r="L586" s="108"/>
      <c r="M586" s="108"/>
      <c r="N586" s="108"/>
      <c r="O586" s="110"/>
      <c r="P586" s="110"/>
      <c r="Q586" s="108"/>
      <c r="R586" s="297"/>
      <c r="S586" s="108"/>
      <c r="T586" s="108"/>
      <c r="U586" s="108"/>
      <c r="V586" s="266"/>
      <c r="W586" s="266"/>
      <c r="X586" s="110"/>
      <c r="Y586" s="110"/>
      <c r="Z586" s="222"/>
      <c r="AA586" s="300"/>
    </row>
    <row r="587" spans="1:27" x14ac:dyDescent="0.2">
      <c r="A587" s="5"/>
      <c r="B587" s="5"/>
      <c r="C587" s="5"/>
      <c r="D587" s="5"/>
      <c r="E587" s="5"/>
      <c r="F587" s="108"/>
      <c r="G587" s="108"/>
      <c r="H587" s="109"/>
      <c r="I587" s="108"/>
      <c r="J587" s="108"/>
      <c r="K587" s="108"/>
      <c r="L587" s="108"/>
      <c r="M587" s="108"/>
      <c r="N587" s="108"/>
      <c r="O587" s="110"/>
      <c r="P587" s="110"/>
      <c r="Q587" s="108"/>
      <c r="R587" s="297"/>
      <c r="S587" s="108"/>
      <c r="T587" s="108"/>
      <c r="U587" s="108"/>
      <c r="V587" s="266"/>
      <c r="W587" s="266"/>
      <c r="X587" s="110"/>
      <c r="Y587" s="110"/>
      <c r="Z587" s="222"/>
      <c r="AA587" s="300"/>
    </row>
    <row r="588" spans="1:27" x14ac:dyDescent="0.2">
      <c r="A588" s="5"/>
      <c r="B588" s="5"/>
      <c r="C588" s="5"/>
      <c r="D588" s="5"/>
      <c r="E588" s="5"/>
      <c r="F588" s="108"/>
      <c r="G588" s="108"/>
      <c r="H588" s="109"/>
      <c r="I588" s="108"/>
      <c r="J588" s="108"/>
      <c r="K588" s="108"/>
      <c r="L588" s="108"/>
      <c r="M588" s="108"/>
      <c r="N588" s="108"/>
      <c r="O588" s="110"/>
      <c r="P588" s="110"/>
      <c r="Q588" s="108"/>
      <c r="R588" s="297"/>
      <c r="S588" s="108"/>
      <c r="T588" s="108"/>
      <c r="U588" s="108"/>
      <c r="V588" s="266"/>
      <c r="W588" s="266"/>
      <c r="X588" s="110"/>
      <c r="Y588" s="110"/>
      <c r="Z588" s="222"/>
      <c r="AA588" s="300"/>
    </row>
    <row r="589" spans="1:27" x14ac:dyDescent="0.2">
      <c r="A589" s="5"/>
      <c r="B589" s="5"/>
      <c r="C589" s="5"/>
      <c r="D589" s="5"/>
      <c r="E589" s="5"/>
      <c r="F589" s="108"/>
      <c r="G589" s="108"/>
      <c r="H589" s="109"/>
      <c r="I589" s="108"/>
      <c r="J589" s="108"/>
      <c r="K589" s="108"/>
      <c r="L589" s="108"/>
      <c r="M589" s="108"/>
      <c r="N589" s="108"/>
      <c r="O589" s="110"/>
      <c r="P589" s="110"/>
      <c r="Q589" s="108"/>
      <c r="R589" s="297"/>
      <c r="S589" s="108"/>
      <c r="T589" s="108"/>
      <c r="U589" s="108"/>
      <c r="V589" s="266"/>
      <c r="W589" s="266"/>
      <c r="X589" s="110"/>
      <c r="Y589" s="110"/>
      <c r="Z589" s="222"/>
      <c r="AA589" s="300"/>
    </row>
    <row r="590" spans="1:27" x14ac:dyDescent="0.2">
      <c r="A590" s="5"/>
      <c r="B590" s="5"/>
      <c r="C590" s="5"/>
      <c r="D590" s="5"/>
      <c r="E590" s="5"/>
      <c r="F590" s="108"/>
      <c r="G590" s="108"/>
      <c r="H590" s="109"/>
      <c r="I590" s="108"/>
      <c r="J590" s="108"/>
      <c r="K590" s="108"/>
      <c r="L590" s="108"/>
      <c r="M590" s="108"/>
      <c r="N590" s="108"/>
      <c r="O590" s="110"/>
      <c r="P590" s="110"/>
      <c r="Q590" s="108"/>
      <c r="R590" s="297"/>
      <c r="S590" s="108"/>
      <c r="T590" s="108"/>
      <c r="U590" s="108"/>
      <c r="V590" s="266"/>
      <c r="W590" s="266"/>
      <c r="X590" s="110"/>
      <c r="Y590" s="110"/>
      <c r="Z590" s="222"/>
      <c r="AA590" s="300"/>
    </row>
    <row r="591" spans="1:27" x14ac:dyDescent="0.2">
      <c r="A591" s="5"/>
      <c r="B591" s="5"/>
      <c r="C591" s="5"/>
      <c r="D591" s="5"/>
      <c r="E591" s="5"/>
      <c r="F591" s="108"/>
      <c r="G591" s="108"/>
      <c r="H591" s="109"/>
      <c r="I591" s="108"/>
      <c r="J591" s="108"/>
      <c r="K591" s="108"/>
      <c r="L591" s="108"/>
      <c r="M591" s="108"/>
      <c r="N591" s="108"/>
      <c r="O591" s="110"/>
      <c r="P591" s="110"/>
      <c r="Q591" s="108"/>
      <c r="R591" s="297"/>
      <c r="S591" s="108"/>
      <c r="T591" s="108"/>
      <c r="U591" s="108"/>
      <c r="V591" s="266"/>
      <c r="W591" s="266"/>
      <c r="X591" s="110"/>
      <c r="Y591" s="110"/>
      <c r="Z591" s="222"/>
      <c r="AA591" s="300"/>
    </row>
    <row r="592" spans="1:27" x14ac:dyDescent="0.2">
      <c r="A592" s="5"/>
      <c r="B592" s="5"/>
      <c r="C592" s="5"/>
      <c r="D592" s="5"/>
      <c r="E592" s="5"/>
      <c r="F592" s="108"/>
      <c r="G592" s="108"/>
      <c r="H592" s="109"/>
      <c r="I592" s="108"/>
      <c r="J592" s="108"/>
      <c r="K592" s="108"/>
      <c r="L592" s="108"/>
      <c r="M592" s="108"/>
      <c r="N592" s="108"/>
      <c r="O592" s="110"/>
      <c r="P592" s="110"/>
      <c r="Q592" s="108"/>
      <c r="R592" s="297"/>
      <c r="S592" s="108"/>
      <c r="T592" s="108"/>
      <c r="U592" s="108"/>
      <c r="V592" s="266"/>
      <c r="W592" s="266"/>
      <c r="X592" s="110"/>
      <c r="Y592" s="110"/>
      <c r="Z592" s="222"/>
      <c r="AA592" s="300"/>
    </row>
    <row r="593" spans="1:27" x14ac:dyDescent="0.2">
      <c r="A593" s="5"/>
      <c r="B593" s="5"/>
      <c r="C593" s="5"/>
      <c r="D593" s="5"/>
      <c r="E593" s="5"/>
      <c r="F593" s="108"/>
      <c r="G593" s="108"/>
      <c r="H593" s="109"/>
      <c r="I593" s="108"/>
      <c r="J593" s="108"/>
      <c r="K593" s="108"/>
      <c r="L593" s="108"/>
      <c r="M593" s="108"/>
      <c r="N593" s="108"/>
      <c r="O593" s="110"/>
      <c r="P593" s="110"/>
      <c r="Q593" s="108"/>
      <c r="R593" s="297"/>
      <c r="S593" s="108"/>
      <c r="T593" s="108"/>
      <c r="U593" s="108"/>
      <c r="V593" s="266"/>
      <c r="W593" s="266"/>
      <c r="X593" s="110"/>
      <c r="Y593" s="110"/>
      <c r="Z593" s="222"/>
      <c r="AA593" s="300"/>
    </row>
    <row r="594" spans="1:27" x14ac:dyDescent="0.2">
      <c r="A594" s="5"/>
      <c r="B594" s="5"/>
      <c r="C594" s="5"/>
      <c r="D594" s="5"/>
      <c r="E594" s="5"/>
      <c r="F594" s="108"/>
      <c r="G594" s="108"/>
      <c r="H594" s="109"/>
      <c r="I594" s="108"/>
      <c r="J594" s="108"/>
      <c r="K594" s="108"/>
      <c r="L594" s="108"/>
      <c r="M594" s="108"/>
      <c r="N594" s="108"/>
      <c r="O594" s="110"/>
      <c r="P594" s="110"/>
      <c r="Q594" s="108"/>
      <c r="R594" s="297"/>
      <c r="S594" s="108"/>
      <c r="T594" s="108"/>
      <c r="U594" s="108"/>
      <c r="V594" s="266"/>
      <c r="W594" s="266"/>
      <c r="X594" s="110"/>
      <c r="Y594" s="110"/>
      <c r="Z594" s="222"/>
      <c r="AA594" s="300"/>
    </row>
    <row r="595" spans="1:27" x14ac:dyDescent="0.2">
      <c r="A595" s="5"/>
      <c r="B595" s="5"/>
      <c r="C595" s="5"/>
      <c r="D595" s="5"/>
      <c r="E595" s="5"/>
      <c r="F595" s="108"/>
      <c r="G595" s="108"/>
      <c r="H595" s="109"/>
      <c r="I595" s="108"/>
      <c r="J595" s="108"/>
      <c r="K595" s="108"/>
      <c r="L595" s="108"/>
      <c r="M595" s="108"/>
      <c r="N595" s="108"/>
      <c r="O595" s="110"/>
      <c r="P595" s="110"/>
      <c r="Q595" s="108"/>
      <c r="R595" s="297"/>
      <c r="S595" s="108"/>
      <c r="T595" s="108"/>
      <c r="U595" s="108"/>
      <c r="V595" s="266"/>
      <c r="W595" s="266"/>
      <c r="X595" s="110"/>
      <c r="Y595" s="110"/>
      <c r="Z595" s="222"/>
      <c r="AA595" s="300"/>
    </row>
    <row r="596" spans="1:27" x14ac:dyDescent="0.2">
      <c r="A596" s="5"/>
      <c r="B596" s="5"/>
      <c r="C596" s="5"/>
      <c r="D596" s="5"/>
      <c r="E596" s="5"/>
      <c r="F596" s="108"/>
      <c r="G596" s="108"/>
      <c r="H596" s="109"/>
      <c r="I596" s="108"/>
      <c r="J596" s="108"/>
      <c r="K596" s="108"/>
      <c r="L596" s="108"/>
      <c r="M596" s="108"/>
      <c r="N596" s="108"/>
      <c r="O596" s="110"/>
      <c r="P596" s="110"/>
      <c r="Q596" s="108"/>
      <c r="R596" s="297"/>
      <c r="S596" s="108"/>
      <c r="T596" s="108"/>
      <c r="U596" s="108"/>
      <c r="V596" s="266"/>
      <c r="W596" s="266"/>
      <c r="X596" s="110"/>
      <c r="Y596" s="110"/>
      <c r="Z596" s="222"/>
      <c r="AA596" s="300"/>
    </row>
    <row r="597" spans="1:27" x14ac:dyDescent="0.2">
      <c r="A597" s="5"/>
      <c r="B597" s="5"/>
      <c r="C597" s="5"/>
      <c r="D597" s="5"/>
      <c r="E597" s="5"/>
      <c r="F597" s="108"/>
      <c r="G597" s="108"/>
      <c r="H597" s="109"/>
      <c r="I597" s="108"/>
      <c r="J597" s="108"/>
      <c r="K597" s="108"/>
      <c r="L597" s="108"/>
      <c r="M597" s="108"/>
      <c r="N597" s="108"/>
      <c r="O597" s="110"/>
      <c r="P597" s="110"/>
      <c r="Q597" s="108"/>
      <c r="R597" s="297"/>
      <c r="S597" s="108"/>
      <c r="T597" s="108"/>
      <c r="U597" s="108"/>
      <c r="V597" s="266"/>
      <c r="W597" s="266"/>
      <c r="X597" s="110"/>
      <c r="Y597" s="110"/>
      <c r="Z597" s="222"/>
      <c r="AA597" s="300"/>
    </row>
    <row r="598" spans="1:27" x14ac:dyDescent="0.2">
      <c r="A598" s="5"/>
      <c r="B598" s="5"/>
      <c r="C598" s="5"/>
      <c r="D598" s="5"/>
      <c r="E598" s="5"/>
      <c r="F598" s="108"/>
      <c r="G598" s="108"/>
      <c r="H598" s="109"/>
      <c r="I598" s="108"/>
      <c r="J598" s="108"/>
      <c r="K598" s="108"/>
      <c r="L598" s="108"/>
      <c r="M598" s="108"/>
      <c r="N598" s="108"/>
      <c r="O598" s="110"/>
      <c r="P598" s="110"/>
      <c r="Q598" s="108"/>
      <c r="R598" s="297"/>
      <c r="S598" s="108"/>
      <c r="T598" s="108"/>
      <c r="U598" s="108"/>
      <c r="V598" s="266"/>
      <c r="W598" s="266"/>
      <c r="X598" s="110"/>
      <c r="Y598" s="110"/>
      <c r="Z598" s="222"/>
      <c r="AA598" s="300"/>
    </row>
    <row r="599" spans="1:27" x14ac:dyDescent="0.2">
      <c r="A599" s="5"/>
      <c r="B599" s="5"/>
      <c r="C599" s="5"/>
      <c r="D599" s="5"/>
      <c r="E599" s="5"/>
      <c r="F599" s="108"/>
      <c r="G599" s="108"/>
      <c r="H599" s="109"/>
      <c r="I599" s="108"/>
      <c r="J599" s="108"/>
      <c r="K599" s="108"/>
      <c r="L599" s="108"/>
      <c r="M599" s="108"/>
      <c r="N599" s="108"/>
      <c r="O599" s="110"/>
      <c r="P599" s="110"/>
      <c r="Q599" s="108"/>
      <c r="R599" s="297"/>
      <c r="S599" s="108"/>
      <c r="T599" s="108"/>
      <c r="U599" s="108"/>
      <c r="V599" s="266"/>
      <c r="W599" s="266"/>
      <c r="X599" s="110"/>
      <c r="Y599" s="110"/>
      <c r="Z599" s="222"/>
      <c r="AA599" s="300"/>
    </row>
    <row r="600" spans="1:27" x14ac:dyDescent="0.2">
      <c r="A600" s="5"/>
      <c r="B600" s="5"/>
      <c r="C600" s="5"/>
      <c r="D600" s="5"/>
      <c r="E600" s="5"/>
      <c r="F600" s="108"/>
      <c r="G600" s="108"/>
      <c r="H600" s="109"/>
      <c r="I600" s="108"/>
      <c r="J600" s="108"/>
      <c r="K600" s="108"/>
      <c r="L600" s="108"/>
      <c r="M600" s="108"/>
      <c r="N600" s="108"/>
      <c r="O600" s="110"/>
      <c r="P600" s="110"/>
      <c r="Q600" s="108"/>
      <c r="R600" s="297"/>
      <c r="S600" s="108"/>
      <c r="T600" s="108"/>
      <c r="U600" s="108"/>
      <c r="V600" s="266"/>
      <c r="W600" s="266"/>
      <c r="X600" s="110"/>
      <c r="Y600" s="110"/>
      <c r="Z600" s="222"/>
      <c r="AA600" s="300"/>
    </row>
    <row r="601" spans="1:27" x14ac:dyDescent="0.2">
      <c r="A601" s="5"/>
      <c r="B601" s="5"/>
      <c r="C601" s="5"/>
      <c r="D601" s="5"/>
      <c r="E601" s="5"/>
      <c r="F601" s="108"/>
      <c r="G601" s="108"/>
      <c r="H601" s="109"/>
      <c r="I601" s="108"/>
      <c r="J601" s="108"/>
      <c r="K601" s="108"/>
      <c r="L601" s="108"/>
      <c r="M601" s="108"/>
      <c r="N601" s="108"/>
      <c r="O601" s="110"/>
      <c r="P601" s="110"/>
      <c r="Q601" s="108"/>
      <c r="R601" s="297"/>
      <c r="S601" s="108"/>
      <c r="T601" s="108"/>
      <c r="U601" s="108"/>
      <c r="V601" s="266"/>
      <c r="W601" s="266"/>
      <c r="X601" s="110"/>
      <c r="Y601" s="110"/>
      <c r="Z601" s="222"/>
      <c r="AA601" s="300"/>
    </row>
    <row r="602" spans="1:27" x14ac:dyDescent="0.2">
      <c r="A602" s="5"/>
      <c r="B602" s="5"/>
      <c r="C602" s="5"/>
      <c r="D602" s="5"/>
      <c r="E602" s="5"/>
      <c r="F602" s="108"/>
      <c r="G602" s="108"/>
      <c r="H602" s="109"/>
      <c r="I602" s="108"/>
      <c r="J602" s="108"/>
      <c r="K602" s="108"/>
      <c r="L602" s="108"/>
      <c r="M602" s="108"/>
      <c r="N602" s="108"/>
      <c r="O602" s="110"/>
      <c r="P602" s="110"/>
      <c r="Q602" s="108"/>
      <c r="R602" s="297"/>
      <c r="S602" s="108"/>
      <c r="T602" s="108"/>
      <c r="U602" s="108"/>
      <c r="V602" s="266"/>
      <c r="W602" s="266"/>
      <c r="X602" s="110"/>
      <c r="Y602" s="110"/>
      <c r="Z602" s="222"/>
      <c r="AA602" s="300"/>
    </row>
    <row r="603" spans="1:27" x14ac:dyDescent="0.2">
      <c r="A603" s="5"/>
      <c r="B603" s="5"/>
      <c r="C603" s="5"/>
      <c r="D603" s="5"/>
      <c r="E603" s="5"/>
      <c r="F603" s="108"/>
      <c r="G603" s="108"/>
      <c r="H603" s="109"/>
      <c r="I603" s="108"/>
      <c r="J603" s="108"/>
      <c r="K603" s="108"/>
      <c r="L603" s="108"/>
      <c r="M603" s="108"/>
      <c r="N603" s="108"/>
      <c r="O603" s="110"/>
      <c r="P603" s="110"/>
      <c r="Q603" s="108"/>
      <c r="R603" s="297"/>
      <c r="S603" s="108"/>
      <c r="T603" s="108"/>
      <c r="U603" s="108"/>
      <c r="V603" s="266"/>
      <c r="W603" s="266"/>
      <c r="X603" s="110"/>
      <c r="Y603" s="110"/>
      <c r="Z603" s="222"/>
      <c r="AA603" s="300"/>
    </row>
    <row r="604" spans="1:27" x14ac:dyDescent="0.2">
      <c r="A604" s="5"/>
      <c r="B604" s="5"/>
      <c r="C604" s="5"/>
      <c r="D604" s="5"/>
      <c r="E604" s="5"/>
      <c r="F604" s="108"/>
      <c r="G604" s="108"/>
      <c r="H604" s="109"/>
      <c r="I604" s="108"/>
      <c r="J604" s="108"/>
      <c r="K604" s="108"/>
      <c r="L604" s="108"/>
      <c r="M604" s="108"/>
      <c r="N604" s="108"/>
      <c r="O604" s="110"/>
      <c r="P604" s="110"/>
      <c r="Q604" s="108"/>
      <c r="R604" s="297"/>
      <c r="S604" s="108"/>
      <c r="T604" s="108"/>
      <c r="U604" s="108"/>
      <c r="V604" s="266"/>
      <c r="W604" s="266"/>
      <c r="X604" s="110"/>
      <c r="Y604" s="110"/>
      <c r="Z604" s="222"/>
      <c r="AA604" s="300"/>
    </row>
    <row r="605" spans="1:27" x14ac:dyDescent="0.2">
      <c r="A605" s="5"/>
      <c r="B605" s="5"/>
      <c r="C605" s="5"/>
      <c r="D605" s="5"/>
      <c r="E605" s="5"/>
      <c r="F605" s="108"/>
      <c r="G605" s="108"/>
      <c r="H605" s="109"/>
      <c r="I605" s="108"/>
      <c r="J605" s="108"/>
      <c r="K605" s="108"/>
      <c r="L605" s="108"/>
      <c r="M605" s="108"/>
      <c r="N605" s="108"/>
      <c r="O605" s="110"/>
      <c r="P605" s="110"/>
      <c r="Q605" s="108"/>
      <c r="R605" s="297"/>
      <c r="S605" s="108"/>
      <c r="T605" s="108"/>
      <c r="U605" s="108"/>
      <c r="V605" s="266"/>
      <c r="W605" s="266"/>
      <c r="X605" s="110"/>
      <c r="Y605" s="110"/>
      <c r="Z605" s="222"/>
      <c r="AA605" s="300"/>
    </row>
    <row r="606" spans="1:27" x14ac:dyDescent="0.2">
      <c r="A606" s="5"/>
      <c r="B606" s="5"/>
      <c r="C606" s="5"/>
      <c r="D606" s="5"/>
      <c r="E606" s="5"/>
      <c r="F606" s="108"/>
      <c r="G606" s="108"/>
      <c r="H606" s="109"/>
      <c r="I606" s="108"/>
      <c r="J606" s="108"/>
      <c r="K606" s="108"/>
      <c r="L606" s="108"/>
      <c r="M606" s="108"/>
      <c r="N606" s="108"/>
      <c r="O606" s="110"/>
      <c r="P606" s="110"/>
      <c r="Q606" s="108"/>
      <c r="R606" s="297"/>
      <c r="S606" s="108"/>
      <c r="T606" s="108"/>
      <c r="U606" s="108"/>
      <c r="V606" s="266"/>
      <c r="W606" s="266"/>
      <c r="X606" s="110"/>
      <c r="Y606" s="110"/>
      <c r="Z606" s="222"/>
      <c r="AA606" s="300"/>
    </row>
    <row r="607" spans="1:27" x14ac:dyDescent="0.2">
      <c r="A607" s="5"/>
      <c r="B607" s="5"/>
      <c r="C607" s="5"/>
      <c r="D607" s="5"/>
      <c r="E607" s="5"/>
      <c r="F607" s="108"/>
      <c r="G607" s="108"/>
      <c r="H607" s="109"/>
      <c r="I607" s="108"/>
      <c r="J607" s="108"/>
      <c r="K607" s="108"/>
      <c r="L607" s="108"/>
      <c r="M607" s="108"/>
      <c r="N607" s="108"/>
      <c r="O607" s="110"/>
      <c r="P607" s="110"/>
      <c r="Q607" s="108"/>
      <c r="R607" s="297"/>
      <c r="S607" s="108"/>
      <c r="T607" s="108"/>
      <c r="U607" s="108"/>
      <c r="V607" s="266"/>
      <c r="W607" s="266"/>
      <c r="X607" s="110"/>
      <c r="Y607" s="110"/>
      <c r="Z607" s="222"/>
      <c r="AA607" s="300"/>
    </row>
    <row r="608" spans="1:27" x14ac:dyDescent="0.2">
      <c r="A608" s="5"/>
      <c r="B608" s="5"/>
      <c r="C608" s="5"/>
      <c r="D608" s="5"/>
      <c r="E608" s="5"/>
      <c r="F608" s="108"/>
      <c r="G608" s="108"/>
      <c r="H608" s="109"/>
      <c r="I608" s="108"/>
      <c r="J608" s="108"/>
      <c r="K608" s="108"/>
      <c r="L608" s="108"/>
      <c r="M608" s="108"/>
      <c r="N608" s="108"/>
      <c r="O608" s="110"/>
      <c r="P608" s="110"/>
      <c r="Q608" s="108"/>
      <c r="R608" s="297"/>
      <c r="S608" s="108"/>
      <c r="T608" s="108"/>
      <c r="U608" s="108"/>
      <c r="V608" s="266"/>
      <c r="W608" s="266"/>
      <c r="X608" s="110"/>
      <c r="Y608" s="110"/>
      <c r="Z608" s="222"/>
      <c r="AA608" s="300"/>
    </row>
    <row r="609" spans="1:27" x14ac:dyDescent="0.2">
      <c r="A609" s="5"/>
      <c r="B609" s="5"/>
      <c r="C609" s="5"/>
      <c r="D609" s="5"/>
      <c r="E609" s="5"/>
      <c r="F609" s="108"/>
      <c r="G609" s="108"/>
      <c r="H609" s="109"/>
      <c r="I609" s="108"/>
      <c r="J609" s="108"/>
      <c r="K609" s="108"/>
      <c r="L609" s="108"/>
      <c r="M609" s="108"/>
      <c r="N609" s="108"/>
      <c r="O609" s="110"/>
      <c r="P609" s="110"/>
      <c r="Q609" s="108"/>
      <c r="R609" s="297"/>
      <c r="S609" s="108"/>
      <c r="T609" s="108"/>
      <c r="U609" s="108"/>
      <c r="V609" s="266"/>
      <c r="W609" s="266"/>
      <c r="X609" s="110"/>
      <c r="Y609" s="110"/>
      <c r="Z609" s="222"/>
      <c r="AA609" s="300"/>
    </row>
    <row r="610" spans="1:27" x14ac:dyDescent="0.2">
      <c r="A610" s="5"/>
      <c r="B610" s="5"/>
      <c r="C610" s="5"/>
      <c r="D610" s="5"/>
      <c r="E610" s="5"/>
      <c r="F610" s="108"/>
      <c r="G610" s="108"/>
      <c r="H610" s="109"/>
      <c r="I610" s="108"/>
      <c r="J610" s="108"/>
      <c r="K610" s="108"/>
      <c r="L610" s="108"/>
      <c r="M610" s="108"/>
      <c r="N610" s="108"/>
      <c r="O610" s="110"/>
      <c r="P610" s="110"/>
      <c r="Q610" s="108"/>
      <c r="R610" s="297"/>
      <c r="S610" s="108"/>
      <c r="T610" s="108"/>
      <c r="U610" s="108"/>
      <c r="V610" s="266"/>
      <c r="W610" s="266"/>
      <c r="X610" s="110"/>
      <c r="Y610" s="110"/>
      <c r="Z610" s="222"/>
      <c r="AA610" s="300"/>
    </row>
    <row r="611" spans="1:27" x14ac:dyDescent="0.2">
      <c r="A611" s="5"/>
      <c r="B611" s="5"/>
      <c r="C611" s="5"/>
      <c r="D611" s="5"/>
      <c r="E611" s="5"/>
      <c r="F611" s="108"/>
      <c r="G611" s="108"/>
      <c r="H611" s="109"/>
      <c r="I611" s="108"/>
      <c r="J611" s="108"/>
      <c r="K611" s="108"/>
      <c r="L611" s="108"/>
      <c r="M611" s="108"/>
      <c r="N611" s="108"/>
      <c r="O611" s="110"/>
      <c r="P611" s="110"/>
      <c r="Q611" s="108"/>
      <c r="R611" s="297"/>
      <c r="S611" s="108"/>
      <c r="T611" s="108"/>
      <c r="U611" s="108"/>
      <c r="V611" s="266"/>
      <c r="W611" s="266"/>
      <c r="X611" s="110"/>
      <c r="Y611" s="110"/>
      <c r="Z611" s="222"/>
      <c r="AA611" s="300"/>
    </row>
    <row r="612" spans="1:27" x14ac:dyDescent="0.2">
      <c r="A612" s="5"/>
      <c r="B612" s="5"/>
      <c r="C612" s="5"/>
      <c r="D612" s="5"/>
      <c r="E612" s="5"/>
      <c r="F612" s="108"/>
      <c r="G612" s="108"/>
      <c r="H612" s="109"/>
      <c r="I612" s="108"/>
      <c r="J612" s="108"/>
      <c r="K612" s="108"/>
      <c r="L612" s="108"/>
      <c r="M612" s="108"/>
      <c r="N612" s="108"/>
      <c r="O612" s="110"/>
      <c r="P612" s="110"/>
      <c r="Q612" s="108"/>
      <c r="R612" s="297"/>
      <c r="S612" s="108"/>
      <c r="T612" s="108"/>
      <c r="U612" s="108"/>
      <c r="V612" s="266"/>
      <c r="W612" s="266"/>
      <c r="X612" s="110"/>
      <c r="Y612" s="110"/>
      <c r="Z612" s="222"/>
      <c r="AA612" s="300"/>
    </row>
    <row r="613" spans="1:27" x14ac:dyDescent="0.2">
      <c r="A613" s="5"/>
      <c r="B613" s="5"/>
      <c r="C613" s="5"/>
      <c r="D613" s="5"/>
      <c r="E613" s="5"/>
      <c r="F613" s="108"/>
      <c r="G613" s="108"/>
      <c r="H613" s="109"/>
      <c r="I613" s="108"/>
      <c r="J613" s="108"/>
      <c r="K613" s="108"/>
      <c r="L613" s="108"/>
      <c r="M613" s="108"/>
      <c r="N613" s="108"/>
      <c r="O613" s="110"/>
      <c r="P613" s="110"/>
      <c r="Q613" s="108"/>
      <c r="R613" s="297"/>
      <c r="S613" s="108"/>
      <c r="T613" s="108"/>
      <c r="U613" s="108"/>
      <c r="V613" s="266"/>
      <c r="W613" s="266"/>
      <c r="X613" s="110"/>
      <c r="Y613" s="110"/>
      <c r="Z613" s="222"/>
      <c r="AA613" s="300"/>
    </row>
    <row r="614" spans="1:27" x14ac:dyDescent="0.2">
      <c r="A614" s="5"/>
      <c r="B614" s="5"/>
      <c r="C614" s="5"/>
      <c r="D614" s="5"/>
      <c r="E614" s="5"/>
      <c r="F614" s="108"/>
      <c r="G614" s="108"/>
      <c r="H614" s="109"/>
      <c r="I614" s="108"/>
      <c r="J614" s="108"/>
      <c r="K614" s="108"/>
      <c r="L614" s="108"/>
      <c r="M614" s="108"/>
      <c r="N614" s="108"/>
      <c r="O614" s="110"/>
      <c r="P614" s="110"/>
      <c r="Q614" s="108"/>
      <c r="R614" s="297"/>
      <c r="S614" s="108"/>
      <c r="T614" s="108"/>
      <c r="U614" s="108"/>
      <c r="V614" s="266"/>
      <c r="W614" s="266"/>
      <c r="X614" s="110"/>
      <c r="Y614" s="110"/>
      <c r="Z614" s="222"/>
      <c r="AA614" s="300"/>
    </row>
    <row r="615" spans="1:27" x14ac:dyDescent="0.2">
      <c r="A615" s="5"/>
      <c r="B615" s="5"/>
      <c r="C615" s="5"/>
      <c r="D615" s="5"/>
      <c r="E615" s="5"/>
      <c r="F615" s="108"/>
      <c r="G615" s="108"/>
      <c r="H615" s="109"/>
      <c r="I615" s="108"/>
      <c r="J615" s="108"/>
      <c r="K615" s="108"/>
      <c r="L615" s="108"/>
      <c r="M615" s="108"/>
      <c r="N615" s="108"/>
      <c r="O615" s="110"/>
      <c r="P615" s="110"/>
      <c r="Q615" s="108"/>
      <c r="R615" s="297"/>
      <c r="S615" s="108"/>
      <c r="T615" s="108"/>
      <c r="U615" s="108"/>
      <c r="V615" s="266"/>
      <c r="W615" s="266"/>
      <c r="X615" s="110"/>
      <c r="Y615" s="110"/>
      <c r="Z615" s="222"/>
      <c r="AA615" s="300"/>
    </row>
    <row r="616" spans="1:27" x14ac:dyDescent="0.2">
      <c r="A616" s="5"/>
      <c r="B616" s="5"/>
      <c r="C616" s="5"/>
      <c r="D616" s="5"/>
      <c r="E616" s="5"/>
      <c r="F616" s="108"/>
      <c r="G616" s="108"/>
      <c r="H616" s="109"/>
      <c r="I616" s="108"/>
      <c r="J616" s="108"/>
      <c r="K616" s="108"/>
      <c r="L616" s="108"/>
      <c r="M616" s="108"/>
      <c r="N616" s="108"/>
      <c r="O616" s="110"/>
      <c r="P616" s="110"/>
      <c r="Q616" s="108"/>
      <c r="R616" s="297"/>
      <c r="S616" s="108"/>
      <c r="T616" s="108"/>
      <c r="U616" s="108"/>
      <c r="V616" s="266"/>
      <c r="W616" s="266"/>
      <c r="X616" s="110"/>
      <c r="Y616" s="110"/>
      <c r="Z616" s="222"/>
      <c r="AA616" s="300"/>
    </row>
    <row r="617" spans="1:27" x14ac:dyDescent="0.2">
      <c r="A617" s="5"/>
      <c r="B617" s="5"/>
      <c r="C617" s="5"/>
      <c r="D617" s="5"/>
      <c r="E617" s="5"/>
      <c r="F617" s="108"/>
      <c r="G617" s="108"/>
      <c r="H617" s="109"/>
      <c r="I617" s="108"/>
      <c r="J617" s="108"/>
      <c r="K617" s="108"/>
      <c r="L617" s="108"/>
      <c r="M617" s="108"/>
      <c r="N617" s="108"/>
      <c r="O617" s="110"/>
      <c r="P617" s="110"/>
      <c r="Q617" s="108"/>
      <c r="R617" s="297"/>
      <c r="S617" s="108"/>
      <c r="T617" s="108"/>
      <c r="U617" s="108"/>
      <c r="V617" s="266"/>
      <c r="W617" s="266"/>
      <c r="X617" s="110"/>
      <c r="Y617" s="110"/>
      <c r="Z617" s="222"/>
      <c r="AA617" s="300"/>
    </row>
    <row r="618" spans="1:27" x14ac:dyDescent="0.2">
      <c r="A618" s="5"/>
      <c r="B618" s="5"/>
      <c r="C618" s="5"/>
      <c r="D618" s="5"/>
      <c r="E618" s="5"/>
      <c r="F618" s="108"/>
      <c r="G618" s="108"/>
      <c r="H618" s="109"/>
      <c r="I618" s="108"/>
      <c r="J618" s="108"/>
      <c r="K618" s="108"/>
      <c r="L618" s="108"/>
      <c r="M618" s="108"/>
      <c r="N618" s="108"/>
      <c r="O618" s="110"/>
      <c r="P618" s="110"/>
      <c r="Q618" s="108"/>
      <c r="R618" s="297"/>
      <c r="S618" s="108"/>
      <c r="T618" s="108"/>
      <c r="U618" s="108"/>
      <c r="V618" s="266"/>
      <c r="W618" s="266"/>
      <c r="X618" s="110"/>
      <c r="Y618" s="110"/>
      <c r="Z618" s="222"/>
      <c r="AA618" s="300"/>
    </row>
    <row r="619" spans="1:27" x14ac:dyDescent="0.2">
      <c r="A619" s="5"/>
      <c r="B619" s="5"/>
      <c r="C619" s="5"/>
      <c r="D619" s="5"/>
      <c r="E619" s="5"/>
      <c r="F619" s="108"/>
      <c r="G619" s="108"/>
      <c r="H619" s="109"/>
      <c r="I619" s="108"/>
      <c r="J619" s="108"/>
      <c r="K619" s="108"/>
      <c r="L619" s="108"/>
      <c r="M619" s="108"/>
      <c r="N619" s="108"/>
      <c r="O619" s="110"/>
      <c r="P619" s="110"/>
      <c r="Q619" s="108"/>
      <c r="R619" s="297"/>
      <c r="S619" s="108"/>
      <c r="T619" s="108"/>
      <c r="U619" s="108"/>
      <c r="V619" s="266"/>
      <c r="W619" s="266"/>
      <c r="X619" s="110"/>
      <c r="Y619" s="110"/>
      <c r="Z619" s="222"/>
      <c r="AA619" s="300"/>
    </row>
    <row r="620" spans="1:27" x14ac:dyDescent="0.2">
      <c r="A620" s="5"/>
      <c r="B620" s="5"/>
      <c r="C620" s="5"/>
      <c r="D620" s="5"/>
      <c r="E620" s="5"/>
      <c r="F620" s="108"/>
      <c r="G620" s="108"/>
      <c r="H620" s="109"/>
      <c r="I620" s="108"/>
      <c r="J620" s="108"/>
      <c r="K620" s="108"/>
      <c r="L620" s="108"/>
      <c r="M620" s="108"/>
      <c r="N620" s="108"/>
      <c r="O620" s="110"/>
      <c r="P620" s="110"/>
      <c r="Q620" s="108"/>
      <c r="R620" s="297"/>
      <c r="S620" s="108"/>
      <c r="T620" s="108"/>
      <c r="U620" s="108"/>
      <c r="V620" s="266"/>
      <c r="W620" s="266"/>
      <c r="X620" s="110"/>
      <c r="Y620" s="110"/>
      <c r="Z620" s="222"/>
      <c r="AA620" s="300"/>
    </row>
    <row r="621" spans="1:27" x14ac:dyDescent="0.2">
      <c r="A621" s="5"/>
      <c r="B621" s="5"/>
      <c r="C621" s="5"/>
      <c r="D621" s="5"/>
      <c r="E621" s="5"/>
      <c r="F621" s="108"/>
      <c r="G621" s="108"/>
      <c r="H621" s="109"/>
      <c r="I621" s="108"/>
      <c r="J621" s="108"/>
      <c r="K621" s="108"/>
      <c r="L621" s="108"/>
      <c r="M621" s="108"/>
      <c r="N621" s="108"/>
      <c r="O621" s="110"/>
      <c r="P621" s="110"/>
      <c r="Q621" s="108"/>
      <c r="R621" s="297"/>
      <c r="S621" s="108"/>
      <c r="T621" s="108"/>
      <c r="U621" s="108"/>
      <c r="V621" s="266"/>
      <c r="W621" s="266"/>
      <c r="X621" s="110"/>
      <c r="Y621" s="110"/>
      <c r="Z621" s="222"/>
      <c r="AA621" s="300"/>
    </row>
    <row r="622" spans="1:27" x14ac:dyDescent="0.2">
      <c r="A622" s="5"/>
      <c r="B622" s="5"/>
      <c r="C622" s="5"/>
      <c r="D622" s="5"/>
      <c r="E622" s="5"/>
      <c r="F622" s="108"/>
      <c r="G622" s="108"/>
      <c r="H622" s="109"/>
      <c r="I622" s="108"/>
      <c r="J622" s="108"/>
      <c r="K622" s="108"/>
      <c r="L622" s="108"/>
      <c r="M622" s="108"/>
      <c r="N622" s="108"/>
      <c r="O622" s="110"/>
      <c r="P622" s="110"/>
      <c r="Q622" s="108"/>
      <c r="R622" s="297"/>
      <c r="S622" s="108"/>
      <c r="T622" s="108"/>
      <c r="U622" s="108"/>
      <c r="V622" s="266"/>
      <c r="W622" s="266"/>
      <c r="X622" s="110"/>
      <c r="Y622" s="110"/>
      <c r="Z622" s="222"/>
      <c r="AA622" s="300"/>
    </row>
    <row r="623" spans="1:27" x14ac:dyDescent="0.2">
      <c r="A623" s="5"/>
      <c r="B623" s="5"/>
      <c r="C623" s="5"/>
      <c r="D623" s="5"/>
      <c r="E623" s="5"/>
      <c r="F623" s="108"/>
      <c r="G623" s="108"/>
      <c r="H623" s="109"/>
      <c r="I623" s="108"/>
      <c r="J623" s="108"/>
      <c r="K623" s="108"/>
      <c r="L623" s="108"/>
      <c r="M623" s="108"/>
      <c r="N623" s="108"/>
      <c r="O623" s="110"/>
      <c r="P623" s="110"/>
      <c r="Q623" s="108"/>
      <c r="R623" s="297"/>
      <c r="S623" s="108"/>
      <c r="T623" s="108"/>
      <c r="U623" s="108"/>
      <c r="V623" s="266"/>
      <c r="W623" s="266"/>
      <c r="X623" s="110"/>
      <c r="Y623" s="110"/>
      <c r="Z623" s="222"/>
      <c r="AA623" s="300"/>
    </row>
    <row r="624" spans="1:27" x14ac:dyDescent="0.2">
      <c r="A624" s="5"/>
      <c r="B624" s="5"/>
      <c r="C624" s="5"/>
      <c r="D624" s="5"/>
      <c r="E624" s="5"/>
      <c r="F624" s="108"/>
      <c r="G624" s="108"/>
      <c r="H624" s="109"/>
      <c r="I624" s="108"/>
      <c r="J624" s="108"/>
      <c r="K624" s="108"/>
      <c r="L624" s="108"/>
      <c r="M624" s="108"/>
      <c r="N624" s="108"/>
      <c r="O624" s="110"/>
      <c r="P624" s="110"/>
      <c r="Q624" s="108"/>
      <c r="R624" s="297"/>
      <c r="S624" s="108"/>
      <c r="T624" s="108"/>
      <c r="U624" s="108"/>
      <c r="V624" s="266"/>
      <c r="W624" s="266"/>
      <c r="X624" s="110"/>
      <c r="Y624" s="110"/>
      <c r="Z624" s="222"/>
      <c r="AA624" s="300"/>
    </row>
    <row r="625" spans="1:27" x14ac:dyDescent="0.2">
      <c r="A625" s="5"/>
      <c r="B625" s="5"/>
      <c r="C625" s="5"/>
      <c r="D625" s="5"/>
      <c r="E625" s="5"/>
      <c r="F625" s="108"/>
      <c r="G625" s="108"/>
      <c r="H625" s="109"/>
      <c r="I625" s="108"/>
      <c r="J625" s="108"/>
      <c r="K625" s="108"/>
      <c r="L625" s="108"/>
      <c r="M625" s="108"/>
      <c r="N625" s="108"/>
      <c r="O625" s="110"/>
      <c r="P625" s="110"/>
      <c r="Q625" s="108"/>
      <c r="R625" s="297"/>
      <c r="S625" s="108"/>
      <c r="T625" s="108"/>
      <c r="U625" s="108"/>
      <c r="V625" s="266"/>
      <c r="W625" s="266"/>
      <c r="X625" s="110"/>
      <c r="Y625" s="110"/>
      <c r="Z625" s="222"/>
      <c r="AA625" s="300"/>
    </row>
    <row r="626" spans="1:27" x14ac:dyDescent="0.2">
      <c r="A626" s="5"/>
      <c r="B626" s="5"/>
      <c r="C626" s="5"/>
      <c r="D626" s="5"/>
      <c r="E626" s="5"/>
      <c r="F626" s="108"/>
      <c r="G626" s="108"/>
      <c r="H626" s="109"/>
      <c r="I626" s="108"/>
      <c r="J626" s="108"/>
      <c r="K626" s="108"/>
      <c r="L626" s="108"/>
      <c r="M626" s="108"/>
      <c r="N626" s="108"/>
      <c r="O626" s="110"/>
      <c r="P626" s="110"/>
      <c r="Q626" s="108"/>
      <c r="R626" s="297"/>
      <c r="S626" s="108"/>
      <c r="T626" s="108"/>
      <c r="U626" s="108"/>
      <c r="V626" s="266"/>
      <c r="W626" s="266"/>
      <c r="X626" s="110"/>
      <c r="Y626" s="110"/>
      <c r="Z626" s="222"/>
      <c r="AA626" s="300"/>
    </row>
    <row r="627" spans="1:27" x14ac:dyDescent="0.2">
      <c r="A627" s="5"/>
      <c r="B627" s="5"/>
      <c r="C627" s="5"/>
      <c r="D627" s="5"/>
      <c r="E627" s="5"/>
      <c r="F627" s="108"/>
      <c r="G627" s="108"/>
      <c r="H627" s="109"/>
      <c r="I627" s="108"/>
      <c r="J627" s="108"/>
      <c r="K627" s="108"/>
      <c r="L627" s="108"/>
      <c r="M627" s="108"/>
      <c r="N627" s="108"/>
      <c r="O627" s="110"/>
      <c r="P627" s="110"/>
      <c r="Q627" s="108"/>
      <c r="R627" s="297"/>
      <c r="S627" s="108"/>
      <c r="T627" s="108"/>
      <c r="U627" s="108"/>
      <c r="V627" s="266"/>
      <c r="W627" s="266"/>
      <c r="X627" s="110"/>
      <c r="Y627" s="110"/>
      <c r="Z627" s="222"/>
      <c r="AA627" s="300"/>
    </row>
    <row r="628" spans="1:27" x14ac:dyDescent="0.2">
      <c r="A628" s="5"/>
      <c r="B628" s="5"/>
      <c r="C628" s="5"/>
      <c r="D628" s="5"/>
      <c r="E628" s="5"/>
      <c r="F628" s="108"/>
      <c r="G628" s="108"/>
      <c r="H628" s="109"/>
      <c r="I628" s="108"/>
      <c r="J628" s="108"/>
      <c r="K628" s="108"/>
      <c r="L628" s="108"/>
      <c r="M628" s="108"/>
      <c r="N628" s="108"/>
      <c r="O628" s="110"/>
      <c r="P628" s="110"/>
      <c r="Q628" s="108"/>
      <c r="R628" s="297"/>
      <c r="S628" s="108"/>
      <c r="T628" s="108"/>
      <c r="U628" s="108"/>
      <c r="V628" s="266"/>
      <c r="W628" s="266"/>
      <c r="X628" s="110"/>
      <c r="Y628" s="110"/>
      <c r="Z628" s="222"/>
      <c r="AA628" s="300"/>
    </row>
    <row r="629" spans="1:27" x14ac:dyDescent="0.2">
      <c r="A629" s="5"/>
      <c r="B629" s="5"/>
      <c r="C629" s="5"/>
      <c r="D629" s="5"/>
      <c r="E629" s="5"/>
      <c r="F629" s="108"/>
      <c r="G629" s="108"/>
      <c r="H629" s="109"/>
      <c r="I629" s="108"/>
      <c r="J629" s="108"/>
      <c r="K629" s="108"/>
      <c r="L629" s="108"/>
      <c r="M629" s="108"/>
      <c r="N629" s="108"/>
      <c r="O629" s="110"/>
      <c r="P629" s="110"/>
      <c r="Q629" s="108"/>
      <c r="R629" s="297"/>
      <c r="S629" s="108"/>
      <c r="T629" s="108"/>
      <c r="U629" s="108"/>
      <c r="V629" s="266"/>
      <c r="W629" s="266"/>
      <c r="X629" s="110"/>
      <c r="Y629" s="110"/>
      <c r="Z629" s="222"/>
      <c r="AA629" s="300"/>
    </row>
    <row r="630" spans="1:27" x14ac:dyDescent="0.2">
      <c r="A630" s="5"/>
      <c r="B630" s="5"/>
      <c r="C630" s="5"/>
      <c r="D630" s="5"/>
      <c r="E630" s="5"/>
      <c r="F630" s="108"/>
      <c r="G630" s="108"/>
      <c r="H630" s="109"/>
      <c r="I630" s="108"/>
      <c r="J630" s="108"/>
      <c r="K630" s="108"/>
      <c r="L630" s="108"/>
      <c r="M630" s="108"/>
      <c r="N630" s="108"/>
      <c r="O630" s="110"/>
      <c r="P630" s="110"/>
      <c r="Q630" s="108"/>
      <c r="R630" s="297"/>
      <c r="S630" s="108"/>
      <c r="T630" s="108"/>
      <c r="U630" s="108"/>
      <c r="V630" s="266"/>
      <c r="W630" s="266"/>
      <c r="X630" s="110"/>
      <c r="Y630" s="110"/>
      <c r="Z630" s="222"/>
      <c r="AA630" s="300"/>
    </row>
    <row r="631" spans="1:27" x14ac:dyDescent="0.2">
      <c r="A631" s="5"/>
      <c r="B631" s="5"/>
      <c r="C631" s="5"/>
      <c r="D631" s="5"/>
      <c r="E631" s="5"/>
      <c r="F631" s="108"/>
      <c r="G631" s="108"/>
      <c r="H631" s="109"/>
      <c r="I631" s="108"/>
      <c r="J631" s="108"/>
      <c r="K631" s="108"/>
      <c r="L631" s="108"/>
      <c r="M631" s="108"/>
      <c r="N631" s="108"/>
      <c r="O631" s="110"/>
      <c r="P631" s="110"/>
      <c r="Q631" s="108"/>
      <c r="R631" s="297"/>
      <c r="S631" s="108"/>
      <c r="T631" s="108"/>
      <c r="U631" s="108"/>
      <c r="V631" s="266"/>
      <c r="W631" s="266"/>
      <c r="X631" s="110"/>
      <c r="Y631" s="110"/>
      <c r="Z631" s="222"/>
      <c r="AA631" s="300"/>
    </row>
    <row r="632" spans="1:27" x14ac:dyDescent="0.2">
      <c r="A632" s="5"/>
      <c r="B632" s="5"/>
      <c r="C632" s="5"/>
      <c r="D632" s="5"/>
      <c r="E632" s="5"/>
      <c r="F632" s="108"/>
      <c r="G632" s="108"/>
      <c r="H632" s="109"/>
      <c r="I632" s="108"/>
      <c r="J632" s="108"/>
      <c r="K632" s="108"/>
      <c r="L632" s="108"/>
      <c r="M632" s="108"/>
      <c r="N632" s="108"/>
      <c r="O632" s="110"/>
      <c r="P632" s="110"/>
      <c r="Q632" s="108"/>
      <c r="R632" s="297"/>
      <c r="S632" s="108"/>
      <c r="T632" s="108"/>
      <c r="U632" s="108"/>
      <c r="V632" s="266"/>
      <c r="W632" s="266"/>
      <c r="X632" s="110"/>
      <c r="Y632" s="110"/>
      <c r="Z632" s="222"/>
      <c r="AA632" s="300"/>
    </row>
    <row r="633" spans="1:27" x14ac:dyDescent="0.2">
      <c r="A633" s="5"/>
      <c r="B633" s="5"/>
      <c r="C633" s="5"/>
      <c r="D633" s="5"/>
      <c r="E633" s="5"/>
      <c r="F633" s="108"/>
      <c r="G633" s="108"/>
      <c r="H633" s="109"/>
      <c r="I633" s="108"/>
      <c r="J633" s="108"/>
      <c r="K633" s="108"/>
      <c r="L633" s="108"/>
      <c r="M633" s="108"/>
      <c r="N633" s="108"/>
      <c r="O633" s="110"/>
      <c r="P633" s="110"/>
      <c r="Q633" s="108"/>
      <c r="R633" s="297"/>
      <c r="S633" s="108"/>
      <c r="T633" s="108"/>
      <c r="U633" s="108"/>
      <c r="V633" s="266"/>
      <c r="W633" s="266"/>
      <c r="X633" s="110"/>
      <c r="Y633" s="110"/>
      <c r="Z633" s="222"/>
      <c r="AA633" s="300"/>
    </row>
    <row r="634" spans="1:27" x14ac:dyDescent="0.2">
      <c r="A634" s="5"/>
      <c r="B634" s="5"/>
      <c r="C634" s="5"/>
      <c r="D634" s="5"/>
      <c r="E634" s="5"/>
      <c r="F634" s="108"/>
      <c r="G634" s="108"/>
      <c r="H634" s="109"/>
      <c r="I634" s="108"/>
      <c r="J634" s="108"/>
      <c r="K634" s="108"/>
      <c r="L634" s="108"/>
      <c r="M634" s="108"/>
      <c r="N634" s="108"/>
      <c r="O634" s="110"/>
      <c r="P634" s="110"/>
      <c r="Q634" s="108"/>
      <c r="R634" s="297"/>
      <c r="S634" s="108"/>
      <c r="T634" s="108"/>
      <c r="U634" s="108"/>
      <c r="V634" s="266"/>
      <c r="W634" s="266"/>
      <c r="X634" s="110"/>
      <c r="Y634" s="110"/>
      <c r="Z634" s="222"/>
      <c r="AA634" s="300"/>
    </row>
    <row r="635" spans="1:27" x14ac:dyDescent="0.2">
      <c r="A635" s="5"/>
      <c r="B635" s="5"/>
      <c r="C635" s="5"/>
      <c r="D635" s="5"/>
      <c r="E635" s="5"/>
      <c r="F635" s="108"/>
      <c r="G635" s="108"/>
      <c r="H635" s="109"/>
      <c r="I635" s="108"/>
      <c r="J635" s="108"/>
      <c r="K635" s="108"/>
      <c r="L635" s="108"/>
      <c r="M635" s="108"/>
      <c r="N635" s="108"/>
      <c r="O635" s="110"/>
      <c r="P635" s="110"/>
      <c r="Q635" s="108"/>
      <c r="R635" s="297"/>
      <c r="S635" s="108"/>
      <c r="T635" s="108"/>
      <c r="U635" s="108"/>
      <c r="V635" s="266"/>
      <c r="W635" s="266"/>
      <c r="X635" s="110"/>
      <c r="Y635" s="110"/>
      <c r="Z635" s="222"/>
      <c r="AA635" s="300"/>
    </row>
    <row r="636" spans="1:27" x14ac:dyDescent="0.2">
      <c r="A636" s="5"/>
      <c r="B636" s="5"/>
      <c r="C636" s="5"/>
      <c r="D636" s="5"/>
      <c r="E636" s="5"/>
      <c r="F636" s="108"/>
      <c r="G636" s="108"/>
      <c r="H636" s="109"/>
      <c r="I636" s="108"/>
      <c r="J636" s="108"/>
      <c r="K636" s="108"/>
      <c r="L636" s="108"/>
      <c r="M636" s="108"/>
      <c r="N636" s="108"/>
      <c r="O636" s="110"/>
      <c r="P636" s="110"/>
      <c r="Q636" s="108"/>
      <c r="R636" s="297"/>
      <c r="S636" s="108"/>
      <c r="T636" s="108"/>
      <c r="U636" s="108"/>
      <c r="V636" s="266"/>
      <c r="W636" s="266"/>
      <c r="X636" s="110"/>
      <c r="Y636" s="110"/>
      <c r="Z636" s="222"/>
      <c r="AA636" s="300"/>
    </row>
    <row r="637" spans="1:27" x14ac:dyDescent="0.2">
      <c r="A637" s="5"/>
      <c r="B637" s="5"/>
      <c r="C637" s="5"/>
      <c r="D637" s="5"/>
      <c r="E637" s="5"/>
      <c r="F637" s="108"/>
      <c r="G637" s="108"/>
      <c r="H637" s="109"/>
      <c r="I637" s="108"/>
      <c r="J637" s="108"/>
      <c r="K637" s="108"/>
      <c r="L637" s="108"/>
      <c r="M637" s="108"/>
      <c r="N637" s="108"/>
      <c r="O637" s="110"/>
      <c r="P637" s="110"/>
      <c r="Q637" s="108"/>
      <c r="R637" s="297"/>
      <c r="S637" s="108"/>
      <c r="T637" s="108"/>
      <c r="U637" s="108"/>
      <c r="V637" s="266"/>
      <c r="W637" s="266"/>
      <c r="X637" s="110"/>
      <c r="Y637" s="110"/>
      <c r="Z637" s="222"/>
      <c r="AA637" s="300"/>
    </row>
    <row r="638" spans="1:27" x14ac:dyDescent="0.2">
      <c r="A638" s="5"/>
      <c r="B638" s="5"/>
      <c r="C638" s="5"/>
      <c r="D638" s="5"/>
      <c r="E638" s="5"/>
      <c r="F638" s="108"/>
      <c r="G638" s="108"/>
      <c r="H638" s="109"/>
      <c r="I638" s="108"/>
      <c r="J638" s="108"/>
      <c r="K638" s="108"/>
      <c r="L638" s="108"/>
      <c r="M638" s="108"/>
      <c r="N638" s="108"/>
      <c r="O638" s="110"/>
      <c r="P638" s="110"/>
      <c r="Q638" s="108"/>
      <c r="R638" s="297"/>
      <c r="S638" s="108"/>
      <c r="T638" s="108"/>
      <c r="U638" s="108"/>
      <c r="V638" s="266"/>
      <c r="W638" s="266"/>
      <c r="X638" s="110"/>
      <c r="Y638" s="110"/>
      <c r="Z638" s="222"/>
      <c r="AA638" s="300"/>
    </row>
    <row r="639" spans="1:27" x14ac:dyDescent="0.2">
      <c r="A639" s="5"/>
      <c r="B639" s="5"/>
      <c r="C639" s="5"/>
      <c r="D639" s="5"/>
      <c r="E639" s="5"/>
      <c r="F639" s="108"/>
      <c r="G639" s="108"/>
      <c r="H639" s="109"/>
      <c r="I639" s="108"/>
      <c r="J639" s="108"/>
      <c r="K639" s="108"/>
      <c r="L639" s="108"/>
      <c r="M639" s="108"/>
      <c r="N639" s="108"/>
      <c r="O639" s="110"/>
      <c r="P639" s="110"/>
      <c r="Q639" s="108"/>
      <c r="R639" s="297"/>
      <c r="S639" s="108"/>
      <c r="T639" s="108"/>
      <c r="U639" s="108"/>
      <c r="V639" s="266"/>
      <c r="W639" s="266"/>
      <c r="X639" s="110"/>
      <c r="Y639" s="110"/>
      <c r="Z639" s="222"/>
      <c r="AA639" s="300"/>
    </row>
    <row r="640" spans="1:27" x14ac:dyDescent="0.2">
      <c r="A640" s="5"/>
      <c r="B640" s="5"/>
      <c r="C640" s="5"/>
      <c r="D640" s="5"/>
      <c r="E640" s="5"/>
      <c r="F640" s="108"/>
      <c r="G640" s="108"/>
      <c r="H640" s="109"/>
      <c r="I640" s="108"/>
      <c r="J640" s="108"/>
      <c r="K640" s="108"/>
      <c r="L640" s="108"/>
      <c r="M640" s="108"/>
      <c r="N640" s="108"/>
      <c r="O640" s="110"/>
      <c r="P640" s="110"/>
      <c r="Q640" s="108"/>
      <c r="R640" s="297"/>
      <c r="S640" s="108"/>
      <c r="T640" s="108"/>
      <c r="U640" s="108"/>
      <c r="V640" s="266"/>
      <c r="W640" s="266"/>
      <c r="X640" s="110"/>
      <c r="Y640" s="110"/>
      <c r="Z640" s="222"/>
      <c r="AA640" s="300"/>
    </row>
    <row r="641" spans="1:27" x14ac:dyDescent="0.2">
      <c r="A641" s="5"/>
      <c r="B641" s="5"/>
      <c r="C641" s="5"/>
      <c r="D641" s="5"/>
      <c r="E641" s="5"/>
      <c r="F641" s="108"/>
      <c r="G641" s="108"/>
      <c r="H641" s="109"/>
      <c r="I641" s="108"/>
      <c r="J641" s="108"/>
      <c r="K641" s="108"/>
      <c r="L641" s="108"/>
      <c r="M641" s="108"/>
      <c r="N641" s="108"/>
      <c r="O641" s="110"/>
      <c r="P641" s="110"/>
      <c r="Q641" s="108"/>
      <c r="R641" s="297"/>
      <c r="S641" s="108"/>
      <c r="T641" s="108"/>
      <c r="U641" s="108"/>
      <c r="V641" s="266"/>
      <c r="W641" s="266"/>
      <c r="X641" s="110"/>
      <c r="Y641" s="110"/>
      <c r="Z641" s="222"/>
      <c r="AA641" s="300"/>
    </row>
    <row r="642" spans="1:27" x14ac:dyDescent="0.2">
      <c r="A642" s="5"/>
      <c r="B642" s="5"/>
      <c r="C642" s="5"/>
      <c r="D642" s="5"/>
      <c r="E642" s="5"/>
      <c r="F642" s="108"/>
      <c r="G642" s="108"/>
      <c r="H642" s="109"/>
      <c r="I642" s="108"/>
      <c r="J642" s="108"/>
      <c r="K642" s="108"/>
      <c r="L642" s="108"/>
      <c r="M642" s="108"/>
      <c r="N642" s="108"/>
      <c r="O642" s="110"/>
      <c r="P642" s="110"/>
      <c r="Q642" s="108"/>
      <c r="R642" s="297"/>
      <c r="S642" s="108"/>
      <c r="T642" s="108"/>
      <c r="U642" s="108"/>
      <c r="V642" s="266"/>
      <c r="W642" s="266"/>
      <c r="X642" s="110"/>
      <c r="Y642" s="110"/>
      <c r="Z642" s="222"/>
      <c r="AA642" s="300"/>
    </row>
    <row r="643" spans="1:27" x14ac:dyDescent="0.2">
      <c r="A643" s="5"/>
      <c r="B643" s="5"/>
      <c r="C643" s="5"/>
      <c r="D643" s="5"/>
      <c r="E643" s="5"/>
      <c r="F643" s="108"/>
      <c r="G643" s="108"/>
      <c r="H643" s="109"/>
      <c r="I643" s="108"/>
      <c r="J643" s="108"/>
      <c r="K643" s="108"/>
      <c r="L643" s="108"/>
      <c r="M643" s="108"/>
      <c r="N643" s="108"/>
      <c r="O643" s="110"/>
      <c r="P643" s="110"/>
      <c r="Q643" s="108"/>
      <c r="R643" s="297"/>
      <c r="S643" s="108"/>
      <c r="T643" s="108"/>
      <c r="U643" s="108"/>
      <c r="V643" s="266"/>
      <c r="W643" s="266"/>
      <c r="X643" s="110"/>
      <c r="Y643" s="110"/>
      <c r="Z643" s="222"/>
      <c r="AA643" s="300"/>
    </row>
    <row r="644" spans="1:27" x14ac:dyDescent="0.2">
      <c r="A644" s="5"/>
      <c r="B644" s="5"/>
      <c r="C644" s="5"/>
      <c r="D644" s="5"/>
      <c r="E644" s="5"/>
      <c r="F644" s="108"/>
      <c r="G644" s="108"/>
      <c r="H644" s="109"/>
      <c r="I644" s="108"/>
      <c r="J644" s="108"/>
      <c r="K644" s="108"/>
      <c r="L644" s="108"/>
      <c r="M644" s="108"/>
      <c r="N644" s="108"/>
      <c r="O644" s="110"/>
      <c r="P644" s="110"/>
      <c r="Q644" s="108"/>
      <c r="R644" s="297"/>
      <c r="S644" s="108"/>
      <c r="T644" s="108"/>
      <c r="U644" s="108"/>
      <c r="V644" s="266"/>
      <c r="W644" s="266"/>
      <c r="X644" s="110"/>
      <c r="Y644" s="110"/>
      <c r="Z644" s="222"/>
      <c r="AA644" s="300"/>
    </row>
    <row r="645" spans="1:27" x14ac:dyDescent="0.2">
      <c r="A645" s="5"/>
      <c r="B645" s="5"/>
      <c r="C645" s="5"/>
      <c r="D645" s="5"/>
      <c r="E645" s="5"/>
      <c r="F645" s="108"/>
      <c r="G645" s="108"/>
      <c r="H645" s="109"/>
      <c r="I645" s="108"/>
      <c r="J645" s="108"/>
      <c r="K645" s="108"/>
      <c r="L645" s="108"/>
      <c r="M645" s="108"/>
      <c r="N645" s="108"/>
      <c r="O645" s="110"/>
      <c r="P645" s="110"/>
      <c r="Q645" s="108"/>
      <c r="R645" s="297"/>
      <c r="S645" s="108"/>
      <c r="T645" s="108"/>
      <c r="U645" s="108"/>
      <c r="V645" s="266"/>
      <c r="W645" s="266"/>
      <c r="X645" s="110"/>
      <c r="Y645" s="110"/>
      <c r="Z645" s="222"/>
      <c r="AA645" s="300"/>
    </row>
    <row r="646" spans="1:27" x14ac:dyDescent="0.2">
      <c r="A646" s="5"/>
      <c r="B646" s="5"/>
      <c r="C646" s="5"/>
      <c r="D646" s="5"/>
      <c r="E646" s="5"/>
      <c r="F646" s="108"/>
      <c r="G646" s="108"/>
      <c r="H646" s="109"/>
      <c r="I646" s="108"/>
      <c r="J646" s="108"/>
      <c r="K646" s="108"/>
      <c r="L646" s="108"/>
      <c r="M646" s="108"/>
      <c r="N646" s="108"/>
      <c r="O646" s="110"/>
      <c r="P646" s="110"/>
      <c r="Q646" s="108"/>
      <c r="R646" s="297"/>
      <c r="S646" s="108"/>
      <c r="T646" s="108"/>
      <c r="U646" s="108"/>
      <c r="V646" s="266"/>
      <c r="W646" s="266"/>
      <c r="X646" s="110"/>
      <c r="Y646" s="110"/>
      <c r="Z646" s="222"/>
      <c r="AA646" s="300"/>
    </row>
    <row r="647" spans="1:27" x14ac:dyDescent="0.2">
      <c r="A647" s="5"/>
      <c r="B647" s="5"/>
      <c r="C647" s="5"/>
      <c r="D647" s="5"/>
      <c r="E647" s="5"/>
      <c r="F647" s="108"/>
      <c r="G647" s="108"/>
      <c r="H647" s="109"/>
      <c r="I647" s="108"/>
      <c r="J647" s="108"/>
      <c r="K647" s="108"/>
      <c r="L647" s="108"/>
      <c r="M647" s="108"/>
      <c r="N647" s="108"/>
      <c r="O647" s="110"/>
      <c r="P647" s="110"/>
      <c r="Q647" s="108"/>
      <c r="R647" s="297"/>
      <c r="S647" s="108"/>
      <c r="T647" s="108"/>
      <c r="U647" s="108"/>
      <c r="V647" s="266"/>
      <c r="W647" s="266"/>
      <c r="X647" s="110"/>
      <c r="Y647" s="110"/>
      <c r="Z647" s="222"/>
      <c r="AA647" s="300"/>
    </row>
    <row r="648" spans="1:27" x14ac:dyDescent="0.2">
      <c r="A648" s="5"/>
      <c r="B648" s="5"/>
      <c r="C648" s="5"/>
      <c r="D648" s="5"/>
      <c r="E648" s="5"/>
      <c r="F648" s="108"/>
      <c r="G648" s="108"/>
      <c r="H648" s="109"/>
      <c r="I648" s="108"/>
      <c r="J648" s="108"/>
      <c r="K648" s="108"/>
      <c r="L648" s="108"/>
      <c r="M648" s="108"/>
      <c r="N648" s="108"/>
      <c r="O648" s="110"/>
      <c r="P648" s="110"/>
      <c r="Q648" s="108"/>
      <c r="R648" s="297"/>
      <c r="S648" s="108"/>
      <c r="T648" s="108"/>
      <c r="U648" s="108"/>
      <c r="V648" s="266"/>
      <c r="W648" s="266"/>
      <c r="X648" s="110"/>
      <c r="Y648" s="110"/>
      <c r="Z648" s="222"/>
      <c r="AA648" s="300"/>
    </row>
    <row r="649" spans="1:27" x14ac:dyDescent="0.2">
      <c r="A649" s="5"/>
      <c r="B649" s="5"/>
      <c r="C649" s="5"/>
      <c r="D649" s="5"/>
      <c r="E649" s="5"/>
      <c r="F649" s="108"/>
      <c r="G649" s="108"/>
      <c r="H649" s="109"/>
      <c r="I649" s="108"/>
      <c r="J649" s="108"/>
      <c r="K649" s="108"/>
      <c r="L649" s="108"/>
      <c r="M649" s="108"/>
      <c r="N649" s="108"/>
      <c r="O649" s="110"/>
      <c r="P649" s="110"/>
      <c r="Q649" s="108"/>
      <c r="R649" s="297"/>
      <c r="S649" s="108"/>
      <c r="T649" s="108"/>
      <c r="U649" s="108"/>
      <c r="V649" s="266"/>
      <c r="W649" s="266"/>
      <c r="X649" s="110"/>
      <c r="Y649" s="110"/>
      <c r="Z649" s="222"/>
      <c r="AA649" s="300"/>
    </row>
    <row r="650" spans="1:27" x14ac:dyDescent="0.2">
      <c r="A650" s="5"/>
      <c r="B650" s="5"/>
      <c r="C650" s="5"/>
      <c r="D650" s="5"/>
      <c r="E650" s="5"/>
      <c r="F650" s="108"/>
      <c r="G650" s="108"/>
      <c r="H650" s="109"/>
      <c r="I650" s="108"/>
      <c r="J650" s="108"/>
      <c r="K650" s="108"/>
      <c r="L650" s="108"/>
      <c r="M650" s="108"/>
      <c r="N650" s="108"/>
      <c r="O650" s="110"/>
      <c r="P650" s="110"/>
      <c r="Q650" s="108"/>
      <c r="R650" s="297"/>
      <c r="S650" s="108"/>
      <c r="T650" s="108"/>
      <c r="U650" s="108"/>
      <c r="V650" s="266"/>
      <c r="W650" s="266"/>
      <c r="X650" s="110"/>
      <c r="Y650" s="110"/>
      <c r="Z650" s="222"/>
      <c r="AA650" s="300"/>
    </row>
    <row r="651" spans="1:27" x14ac:dyDescent="0.2">
      <c r="A651" s="5"/>
      <c r="B651" s="5"/>
      <c r="C651" s="5"/>
      <c r="D651" s="5"/>
      <c r="E651" s="5"/>
      <c r="F651" s="108"/>
      <c r="G651" s="108"/>
      <c r="H651" s="109"/>
      <c r="I651" s="108"/>
      <c r="J651" s="108"/>
      <c r="K651" s="108"/>
      <c r="L651" s="108"/>
      <c r="M651" s="108"/>
      <c r="N651" s="108"/>
      <c r="O651" s="110"/>
      <c r="P651" s="110"/>
      <c r="Q651" s="108"/>
      <c r="R651" s="297"/>
      <c r="S651" s="108"/>
      <c r="T651" s="108"/>
      <c r="U651" s="108"/>
      <c r="V651" s="266"/>
      <c r="W651" s="266"/>
      <c r="X651" s="110"/>
      <c r="Y651" s="110"/>
      <c r="Z651" s="222"/>
      <c r="AA651" s="300"/>
    </row>
    <row r="652" spans="1:27" x14ac:dyDescent="0.2">
      <c r="A652" s="5"/>
      <c r="B652" s="5"/>
      <c r="C652" s="5"/>
      <c r="D652" s="5"/>
      <c r="E652" s="5"/>
      <c r="F652" s="108"/>
      <c r="G652" s="108"/>
      <c r="H652" s="109"/>
      <c r="I652" s="108"/>
      <c r="J652" s="108"/>
      <c r="K652" s="108"/>
      <c r="L652" s="108"/>
      <c r="M652" s="108"/>
      <c r="N652" s="108"/>
      <c r="O652" s="110"/>
      <c r="P652" s="110"/>
      <c r="Q652" s="108"/>
      <c r="R652" s="297"/>
      <c r="S652" s="108"/>
      <c r="T652" s="108"/>
      <c r="U652" s="108"/>
      <c r="V652" s="266"/>
      <c r="W652" s="266"/>
      <c r="X652" s="110"/>
      <c r="Y652" s="110"/>
      <c r="Z652" s="222"/>
      <c r="AA652" s="300"/>
    </row>
    <row r="653" spans="1:27" x14ac:dyDescent="0.2">
      <c r="A653" s="5"/>
      <c r="B653" s="5"/>
      <c r="C653" s="5"/>
      <c r="D653" s="5"/>
      <c r="E653" s="5"/>
      <c r="F653" s="108"/>
      <c r="G653" s="108"/>
      <c r="H653" s="109"/>
      <c r="I653" s="108"/>
      <c r="J653" s="108"/>
      <c r="K653" s="108"/>
      <c r="L653" s="108"/>
      <c r="M653" s="108"/>
      <c r="N653" s="108"/>
      <c r="O653" s="110"/>
      <c r="P653" s="110"/>
      <c r="Q653" s="108"/>
      <c r="R653" s="297"/>
      <c r="S653" s="108"/>
      <c r="T653" s="108"/>
      <c r="U653" s="108"/>
      <c r="V653" s="266"/>
      <c r="W653" s="266"/>
      <c r="X653" s="110"/>
      <c r="Y653" s="110"/>
      <c r="Z653" s="222"/>
      <c r="AA653" s="300"/>
    </row>
    <row r="654" spans="1:27" x14ac:dyDescent="0.2">
      <c r="A654" s="5"/>
      <c r="B654" s="5"/>
      <c r="C654" s="5"/>
      <c r="D654" s="5"/>
      <c r="E654" s="5"/>
      <c r="F654" s="108"/>
      <c r="G654" s="108"/>
      <c r="H654" s="109"/>
      <c r="I654" s="108"/>
      <c r="J654" s="108"/>
      <c r="K654" s="108"/>
      <c r="L654" s="108"/>
      <c r="M654" s="108"/>
      <c r="N654" s="108"/>
      <c r="O654" s="110"/>
      <c r="P654" s="110"/>
      <c r="Q654" s="108"/>
      <c r="R654" s="297"/>
      <c r="S654" s="108"/>
      <c r="T654" s="108"/>
      <c r="U654" s="108"/>
      <c r="V654" s="266"/>
      <c r="W654" s="266"/>
      <c r="X654" s="110"/>
      <c r="Y654" s="110"/>
      <c r="Z654" s="222"/>
      <c r="AA654" s="300"/>
    </row>
    <row r="655" spans="1:27" x14ac:dyDescent="0.2">
      <c r="A655" s="5"/>
      <c r="B655" s="5"/>
      <c r="C655" s="5"/>
      <c r="D655" s="5"/>
      <c r="E655" s="5"/>
      <c r="F655" s="108"/>
      <c r="G655" s="108"/>
      <c r="H655" s="109"/>
      <c r="I655" s="108"/>
      <c r="J655" s="108"/>
      <c r="K655" s="108"/>
      <c r="L655" s="108"/>
      <c r="M655" s="108"/>
      <c r="N655" s="108"/>
      <c r="O655" s="110"/>
      <c r="P655" s="110"/>
      <c r="Q655" s="108"/>
      <c r="R655" s="297"/>
      <c r="S655" s="108"/>
      <c r="T655" s="108"/>
      <c r="U655" s="108"/>
      <c r="V655" s="266"/>
      <c r="W655" s="266"/>
      <c r="X655" s="110"/>
      <c r="Y655" s="110"/>
      <c r="Z655" s="222"/>
      <c r="AA655" s="300"/>
    </row>
    <row r="656" spans="1:27" x14ac:dyDescent="0.2">
      <c r="A656" s="5"/>
      <c r="B656" s="5"/>
      <c r="C656" s="5"/>
      <c r="D656" s="5"/>
      <c r="E656" s="5"/>
      <c r="F656" s="108"/>
      <c r="G656" s="108"/>
      <c r="H656" s="109"/>
      <c r="I656" s="108"/>
      <c r="J656" s="108"/>
      <c r="K656" s="108"/>
      <c r="L656" s="108"/>
      <c r="M656" s="108"/>
      <c r="N656" s="108"/>
      <c r="O656" s="110"/>
      <c r="P656" s="110"/>
      <c r="Q656" s="108"/>
      <c r="R656" s="297"/>
      <c r="S656" s="108"/>
      <c r="T656" s="108"/>
      <c r="U656" s="108"/>
      <c r="V656" s="266"/>
      <c r="W656" s="266"/>
      <c r="X656" s="110"/>
      <c r="Y656" s="110"/>
      <c r="Z656" s="222"/>
      <c r="AA656" s="300"/>
    </row>
    <row r="657" spans="1:27" x14ac:dyDescent="0.2">
      <c r="A657" s="5"/>
      <c r="B657" s="5"/>
      <c r="C657" s="5"/>
      <c r="D657" s="5"/>
      <c r="E657" s="5"/>
      <c r="F657" s="108"/>
      <c r="G657" s="108"/>
      <c r="H657" s="109"/>
      <c r="I657" s="108"/>
      <c r="J657" s="108"/>
      <c r="K657" s="108"/>
      <c r="L657" s="108"/>
      <c r="M657" s="108"/>
      <c r="N657" s="108"/>
      <c r="O657" s="110"/>
      <c r="P657" s="110"/>
      <c r="Q657" s="108"/>
      <c r="R657" s="297"/>
      <c r="S657" s="108"/>
      <c r="T657" s="108"/>
      <c r="U657" s="108"/>
      <c r="V657" s="266"/>
      <c r="W657" s="266"/>
      <c r="X657" s="110"/>
      <c r="Y657" s="110"/>
      <c r="Z657" s="222"/>
      <c r="AA657" s="300"/>
    </row>
    <row r="658" spans="1:27" x14ac:dyDescent="0.2">
      <c r="A658" s="5"/>
      <c r="B658" s="5"/>
      <c r="C658" s="5"/>
      <c r="D658" s="5"/>
      <c r="E658" s="5"/>
      <c r="F658" s="108"/>
      <c r="G658" s="108"/>
      <c r="H658" s="109"/>
      <c r="I658" s="108"/>
      <c r="J658" s="108"/>
      <c r="K658" s="108"/>
      <c r="L658" s="108"/>
      <c r="M658" s="108"/>
      <c r="N658" s="108"/>
      <c r="O658" s="110"/>
      <c r="P658" s="110"/>
      <c r="Q658" s="108"/>
      <c r="R658" s="297"/>
      <c r="S658" s="108"/>
      <c r="T658" s="108"/>
      <c r="U658" s="108"/>
      <c r="V658" s="266"/>
      <c r="W658" s="266"/>
      <c r="X658" s="110"/>
      <c r="Y658" s="110"/>
      <c r="Z658" s="222"/>
      <c r="AA658" s="300"/>
    </row>
    <row r="659" spans="1:27" x14ac:dyDescent="0.2">
      <c r="A659" s="5"/>
      <c r="B659" s="5"/>
      <c r="C659" s="5"/>
      <c r="D659" s="5"/>
      <c r="E659" s="5"/>
      <c r="F659" s="108"/>
      <c r="G659" s="108"/>
      <c r="H659" s="109"/>
      <c r="I659" s="108"/>
      <c r="J659" s="108"/>
      <c r="K659" s="108"/>
      <c r="L659" s="108"/>
      <c r="M659" s="108"/>
      <c r="N659" s="108"/>
      <c r="O659" s="110"/>
      <c r="P659" s="110"/>
      <c r="Q659" s="108"/>
      <c r="R659" s="297"/>
      <c r="S659" s="108"/>
      <c r="T659" s="108"/>
      <c r="U659" s="108"/>
      <c r="V659" s="266"/>
      <c r="W659" s="266"/>
      <c r="X659" s="110"/>
      <c r="Y659" s="110"/>
      <c r="Z659" s="222"/>
      <c r="AA659" s="300"/>
    </row>
    <row r="660" spans="1:27" x14ac:dyDescent="0.2">
      <c r="A660" s="5"/>
      <c r="B660" s="5"/>
      <c r="C660" s="5"/>
      <c r="D660" s="5"/>
      <c r="E660" s="5"/>
      <c r="F660" s="108"/>
      <c r="G660" s="108"/>
      <c r="H660" s="109"/>
      <c r="I660" s="108"/>
      <c r="J660" s="108"/>
      <c r="K660" s="108"/>
      <c r="L660" s="108"/>
      <c r="M660" s="108"/>
      <c r="N660" s="108"/>
      <c r="O660" s="110"/>
      <c r="P660" s="110"/>
      <c r="Q660" s="108"/>
      <c r="R660" s="297"/>
      <c r="S660" s="108"/>
      <c r="T660" s="108"/>
      <c r="U660" s="108"/>
      <c r="V660" s="266"/>
      <c r="W660" s="266"/>
      <c r="X660" s="110"/>
      <c r="Y660" s="110"/>
      <c r="Z660" s="222"/>
      <c r="AA660" s="300"/>
    </row>
    <row r="661" spans="1:27" x14ac:dyDescent="0.2">
      <c r="A661" s="5"/>
      <c r="B661" s="5"/>
      <c r="C661" s="5"/>
      <c r="D661" s="5"/>
      <c r="E661" s="5"/>
      <c r="F661" s="108"/>
      <c r="G661" s="108"/>
      <c r="H661" s="109"/>
      <c r="I661" s="108"/>
      <c r="J661" s="108"/>
      <c r="K661" s="108"/>
      <c r="L661" s="108"/>
      <c r="M661" s="108"/>
      <c r="N661" s="108"/>
      <c r="O661" s="110"/>
      <c r="P661" s="110"/>
      <c r="Q661" s="108"/>
      <c r="R661" s="297"/>
      <c r="S661" s="108"/>
      <c r="T661" s="108"/>
      <c r="U661" s="108"/>
      <c r="V661" s="266"/>
      <c r="W661" s="266"/>
      <c r="X661" s="110"/>
      <c r="Y661" s="110"/>
      <c r="Z661" s="222"/>
      <c r="AA661" s="300"/>
    </row>
    <row r="662" spans="1:27" x14ac:dyDescent="0.2">
      <c r="A662" s="5"/>
      <c r="B662" s="5"/>
      <c r="C662" s="5"/>
      <c r="D662" s="5"/>
      <c r="E662" s="5"/>
      <c r="F662" s="108"/>
      <c r="G662" s="108"/>
      <c r="H662" s="109"/>
      <c r="I662" s="108"/>
      <c r="J662" s="108"/>
      <c r="K662" s="108"/>
      <c r="L662" s="108"/>
      <c r="M662" s="108"/>
      <c r="N662" s="108"/>
      <c r="O662" s="110"/>
      <c r="P662" s="110"/>
      <c r="Q662" s="108"/>
      <c r="R662" s="297"/>
      <c r="S662" s="108"/>
      <c r="T662" s="108"/>
      <c r="U662" s="108"/>
      <c r="V662" s="266"/>
      <c r="W662" s="266"/>
      <c r="X662" s="110"/>
      <c r="Y662" s="110"/>
      <c r="Z662" s="222"/>
      <c r="AA662" s="300"/>
    </row>
    <row r="663" spans="1:27" x14ac:dyDescent="0.2">
      <c r="A663" s="5"/>
      <c r="B663" s="5"/>
      <c r="C663" s="5"/>
      <c r="D663" s="5"/>
      <c r="E663" s="5"/>
      <c r="F663" s="108"/>
      <c r="G663" s="108"/>
      <c r="H663" s="109"/>
      <c r="I663" s="108"/>
      <c r="J663" s="108"/>
      <c r="K663" s="108"/>
      <c r="L663" s="108"/>
      <c r="M663" s="108"/>
      <c r="N663" s="108"/>
      <c r="O663" s="110"/>
      <c r="P663" s="110"/>
      <c r="Q663" s="108"/>
      <c r="R663" s="297"/>
      <c r="S663" s="108"/>
      <c r="T663" s="108"/>
      <c r="U663" s="108"/>
      <c r="V663" s="266"/>
      <c r="W663" s="266"/>
      <c r="X663" s="110"/>
      <c r="Y663" s="110"/>
      <c r="Z663" s="222"/>
      <c r="AA663" s="300"/>
    </row>
    <row r="664" spans="1:27" x14ac:dyDescent="0.2">
      <c r="A664" s="5"/>
      <c r="B664" s="5"/>
      <c r="C664" s="5"/>
      <c r="D664" s="5"/>
      <c r="E664" s="5"/>
      <c r="F664" s="108"/>
      <c r="G664" s="108"/>
      <c r="H664" s="109"/>
      <c r="I664" s="108"/>
      <c r="J664" s="108"/>
      <c r="K664" s="108"/>
      <c r="L664" s="108"/>
      <c r="M664" s="108"/>
      <c r="N664" s="108"/>
      <c r="O664" s="110"/>
      <c r="P664" s="110"/>
      <c r="Q664" s="108"/>
      <c r="R664" s="297"/>
      <c r="S664" s="108"/>
      <c r="T664" s="108"/>
      <c r="U664" s="108"/>
      <c r="V664" s="266"/>
      <c r="W664" s="266"/>
      <c r="X664" s="110"/>
      <c r="Y664" s="110"/>
      <c r="Z664" s="222"/>
      <c r="AA664" s="300"/>
    </row>
    <row r="665" spans="1:27" x14ac:dyDescent="0.2">
      <c r="A665" s="5"/>
      <c r="B665" s="5"/>
      <c r="C665" s="5"/>
      <c r="D665" s="5"/>
      <c r="E665" s="5"/>
      <c r="F665" s="108"/>
      <c r="G665" s="108"/>
      <c r="H665" s="109"/>
      <c r="I665" s="108"/>
      <c r="J665" s="108"/>
      <c r="K665" s="108"/>
      <c r="L665" s="108"/>
      <c r="M665" s="108"/>
      <c r="N665" s="108"/>
      <c r="O665" s="110"/>
      <c r="P665" s="110"/>
      <c r="Q665" s="108"/>
      <c r="R665" s="297"/>
      <c r="S665" s="108"/>
      <c r="T665" s="108"/>
      <c r="U665" s="108"/>
      <c r="V665" s="266"/>
      <c r="W665" s="266"/>
      <c r="X665" s="110"/>
      <c r="Y665" s="110"/>
      <c r="Z665" s="222"/>
      <c r="AA665" s="300"/>
    </row>
    <row r="666" spans="1:27" x14ac:dyDescent="0.2">
      <c r="A666" s="5"/>
      <c r="B666" s="5"/>
      <c r="C666" s="5"/>
      <c r="D666" s="5"/>
      <c r="E666" s="5"/>
      <c r="F666" s="108"/>
      <c r="G666" s="108"/>
      <c r="H666" s="109"/>
      <c r="I666" s="108"/>
      <c r="J666" s="108"/>
      <c r="K666" s="108"/>
      <c r="L666" s="108"/>
      <c r="M666" s="108"/>
      <c r="N666" s="108"/>
      <c r="O666" s="110"/>
      <c r="P666" s="110"/>
      <c r="Q666" s="108"/>
      <c r="R666" s="297"/>
      <c r="S666" s="108"/>
      <c r="T666" s="108"/>
      <c r="U666" s="108"/>
      <c r="V666" s="266"/>
      <c r="W666" s="266"/>
      <c r="X666" s="110"/>
      <c r="Y666" s="110"/>
      <c r="Z666" s="222"/>
      <c r="AA666" s="300"/>
    </row>
    <row r="667" spans="1:27" x14ac:dyDescent="0.2">
      <c r="A667" s="5"/>
      <c r="B667" s="5"/>
      <c r="C667" s="5"/>
      <c r="D667" s="5"/>
      <c r="E667" s="5"/>
      <c r="F667" s="108"/>
      <c r="G667" s="108"/>
      <c r="H667" s="109"/>
      <c r="I667" s="108"/>
      <c r="J667" s="108"/>
      <c r="K667" s="108"/>
      <c r="L667" s="108"/>
      <c r="M667" s="108"/>
      <c r="N667" s="108"/>
      <c r="O667" s="110"/>
      <c r="P667" s="110"/>
      <c r="Q667" s="108"/>
      <c r="R667" s="297"/>
      <c r="S667" s="108"/>
      <c r="T667" s="108"/>
      <c r="U667" s="108"/>
      <c r="V667" s="266"/>
      <c r="W667" s="266"/>
      <c r="X667" s="110"/>
      <c r="Y667" s="110"/>
      <c r="Z667" s="222"/>
      <c r="AA667" s="300"/>
    </row>
    <row r="668" spans="1:27" x14ac:dyDescent="0.2">
      <c r="A668" s="5"/>
      <c r="B668" s="5"/>
      <c r="C668" s="5"/>
      <c r="D668" s="5"/>
      <c r="E668" s="5"/>
      <c r="F668" s="108"/>
      <c r="G668" s="108"/>
      <c r="H668" s="109"/>
      <c r="I668" s="108"/>
      <c r="J668" s="108"/>
      <c r="K668" s="108"/>
      <c r="L668" s="108"/>
      <c r="M668" s="108"/>
      <c r="N668" s="108"/>
      <c r="O668" s="110"/>
      <c r="P668" s="110"/>
      <c r="Q668" s="108"/>
      <c r="R668" s="297"/>
      <c r="S668" s="108"/>
      <c r="T668" s="108"/>
      <c r="U668" s="108"/>
      <c r="V668" s="266"/>
      <c r="W668" s="266"/>
      <c r="X668" s="110"/>
      <c r="Y668" s="110"/>
      <c r="Z668" s="222"/>
      <c r="AA668" s="300"/>
    </row>
    <row r="669" spans="1:27" x14ac:dyDescent="0.2">
      <c r="A669" s="5"/>
      <c r="B669" s="5"/>
      <c r="C669" s="5"/>
      <c r="D669" s="5"/>
      <c r="E669" s="5"/>
      <c r="F669" s="108"/>
      <c r="G669" s="108"/>
      <c r="H669" s="109"/>
      <c r="I669" s="108"/>
      <c r="J669" s="108"/>
      <c r="K669" s="108"/>
      <c r="L669" s="108"/>
      <c r="M669" s="108"/>
      <c r="N669" s="108"/>
      <c r="O669" s="110"/>
      <c r="P669" s="110"/>
      <c r="Q669" s="108"/>
      <c r="R669" s="297"/>
      <c r="S669" s="108"/>
      <c r="T669" s="108"/>
      <c r="U669" s="108"/>
      <c r="V669" s="266"/>
      <c r="W669" s="266"/>
      <c r="X669" s="110"/>
      <c r="Y669" s="110"/>
      <c r="Z669" s="222"/>
      <c r="AA669" s="300"/>
    </row>
    <row r="670" spans="1:27" x14ac:dyDescent="0.2">
      <c r="A670" s="5"/>
      <c r="B670" s="5"/>
      <c r="C670" s="5"/>
      <c r="D670" s="5"/>
      <c r="E670" s="5"/>
      <c r="F670" s="108"/>
      <c r="G670" s="108"/>
      <c r="H670" s="109"/>
      <c r="I670" s="108"/>
      <c r="J670" s="108"/>
      <c r="K670" s="108"/>
      <c r="L670" s="108"/>
      <c r="M670" s="108"/>
      <c r="N670" s="108"/>
      <c r="O670" s="110"/>
      <c r="P670" s="110"/>
      <c r="Q670" s="108"/>
      <c r="R670" s="297"/>
      <c r="S670" s="108"/>
      <c r="T670" s="108"/>
      <c r="U670" s="108"/>
      <c r="V670" s="266"/>
      <c r="W670" s="266"/>
      <c r="X670" s="110"/>
      <c r="Y670" s="110"/>
      <c r="Z670" s="222"/>
      <c r="AA670" s="300"/>
    </row>
    <row r="671" spans="1:27" x14ac:dyDescent="0.2">
      <c r="A671" s="5"/>
      <c r="B671" s="5"/>
      <c r="C671" s="5"/>
      <c r="D671" s="5"/>
      <c r="E671" s="5"/>
      <c r="F671" s="108"/>
      <c r="G671" s="108"/>
      <c r="H671" s="109"/>
      <c r="I671" s="108"/>
      <c r="J671" s="108"/>
      <c r="K671" s="108"/>
      <c r="L671" s="108"/>
      <c r="M671" s="108"/>
      <c r="N671" s="108"/>
      <c r="O671" s="110"/>
      <c r="P671" s="110"/>
      <c r="Q671" s="108"/>
      <c r="R671" s="297"/>
      <c r="S671" s="108"/>
      <c r="T671" s="108"/>
      <c r="U671" s="108"/>
      <c r="V671" s="266"/>
      <c r="W671" s="266"/>
      <c r="X671" s="110"/>
      <c r="Y671" s="110"/>
      <c r="Z671" s="222"/>
      <c r="AA671" s="300"/>
    </row>
    <row r="672" spans="1:27" x14ac:dyDescent="0.2">
      <c r="A672" s="5"/>
      <c r="B672" s="5"/>
      <c r="C672" s="5"/>
      <c r="D672" s="5"/>
      <c r="E672" s="5"/>
      <c r="F672" s="108"/>
      <c r="G672" s="108"/>
      <c r="H672" s="109"/>
      <c r="I672" s="108"/>
      <c r="J672" s="108"/>
      <c r="K672" s="108"/>
      <c r="L672" s="108"/>
      <c r="M672" s="108"/>
      <c r="N672" s="108"/>
      <c r="O672" s="110"/>
      <c r="P672" s="110"/>
      <c r="Q672" s="108"/>
      <c r="R672" s="297"/>
      <c r="S672" s="108"/>
      <c r="T672" s="108"/>
      <c r="U672" s="108"/>
      <c r="V672" s="266"/>
      <c r="W672" s="266"/>
      <c r="X672" s="110"/>
      <c r="Y672" s="110"/>
      <c r="Z672" s="222"/>
      <c r="AA672" s="300"/>
    </row>
    <row r="673" spans="1:27" x14ac:dyDescent="0.2">
      <c r="A673" s="5"/>
      <c r="B673" s="5"/>
      <c r="C673" s="5"/>
      <c r="D673" s="5"/>
      <c r="E673" s="5"/>
      <c r="F673" s="108"/>
      <c r="G673" s="108"/>
      <c r="H673" s="109"/>
      <c r="I673" s="108"/>
      <c r="J673" s="108"/>
      <c r="K673" s="108"/>
      <c r="L673" s="108"/>
      <c r="M673" s="108"/>
      <c r="N673" s="108"/>
      <c r="O673" s="110"/>
      <c r="P673" s="110"/>
      <c r="Q673" s="108"/>
      <c r="R673" s="297"/>
      <c r="S673" s="108"/>
      <c r="T673" s="108"/>
      <c r="U673" s="108"/>
      <c r="V673" s="266"/>
      <c r="W673" s="266"/>
      <c r="X673" s="110"/>
      <c r="Y673" s="110"/>
      <c r="Z673" s="222"/>
      <c r="AA673" s="300"/>
    </row>
    <row r="674" spans="1:27" x14ac:dyDescent="0.2">
      <c r="A674" s="5"/>
      <c r="B674" s="5"/>
      <c r="C674" s="5"/>
      <c r="D674" s="5"/>
      <c r="E674" s="5"/>
      <c r="F674" s="108"/>
      <c r="G674" s="108"/>
      <c r="H674" s="109"/>
      <c r="I674" s="108"/>
      <c r="J674" s="108"/>
      <c r="K674" s="108"/>
      <c r="L674" s="108"/>
      <c r="M674" s="108"/>
      <c r="N674" s="108"/>
      <c r="O674" s="110"/>
      <c r="P674" s="110"/>
      <c r="Q674" s="108"/>
      <c r="R674" s="297"/>
      <c r="S674" s="108"/>
      <c r="T674" s="108"/>
      <c r="U674" s="108"/>
      <c r="V674" s="266"/>
      <c r="W674" s="266"/>
      <c r="X674" s="110"/>
      <c r="Y674" s="110"/>
      <c r="Z674" s="222"/>
      <c r="AA674" s="300"/>
    </row>
    <row r="675" spans="1:27" x14ac:dyDescent="0.2">
      <c r="A675" s="5"/>
      <c r="B675" s="5"/>
      <c r="C675" s="5"/>
      <c r="D675" s="5"/>
      <c r="E675" s="5"/>
      <c r="F675" s="108"/>
      <c r="G675" s="108"/>
      <c r="H675" s="109"/>
      <c r="I675" s="108"/>
      <c r="J675" s="108"/>
      <c r="K675" s="108"/>
      <c r="L675" s="108"/>
      <c r="M675" s="108"/>
      <c r="N675" s="108"/>
      <c r="O675" s="110"/>
      <c r="P675" s="110"/>
      <c r="Q675" s="108"/>
      <c r="R675" s="297"/>
      <c r="S675" s="108"/>
      <c r="T675" s="108"/>
      <c r="U675" s="108"/>
      <c r="V675" s="266"/>
      <c r="W675" s="266"/>
      <c r="X675" s="110"/>
      <c r="Y675" s="110"/>
      <c r="Z675" s="222"/>
      <c r="AA675" s="300"/>
    </row>
    <row r="676" spans="1:27" x14ac:dyDescent="0.2">
      <c r="A676" s="5"/>
      <c r="B676" s="5"/>
      <c r="C676" s="5"/>
      <c r="D676" s="5"/>
      <c r="E676" s="5"/>
      <c r="F676" s="108"/>
      <c r="G676" s="108"/>
      <c r="H676" s="109"/>
      <c r="I676" s="108"/>
      <c r="J676" s="108"/>
      <c r="K676" s="108"/>
      <c r="L676" s="108"/>
      <c r="M676" s="108"/>
      <c r="N676" s="108"/>
      <c r="O676" s="110"/>
      <c r="P676" s="110"/>
      <c r="Q676" s="108"/>
      <c r="R676" s="297"/>
      <c r="S676" s="108"/>
      <c r="T676" s="108"/>
      <c r="U676" s="108"/>
      <c r="V676" s="266"/>
      <c r="W676" s="266"/>
      <c r="X676" s="110"/>
      <c r="Y676" s="110"/>
      <c r="Z676" s="222"/>
      <c r="AA676" s="300"/>
    </row>
    <row r="677" spans="1:27" x14ac:dyDescent="0.2">
      <c r="A677" s="5"/>
      <c r="B677" s="5"/>
      <c r="C677" s="5"/>
      <c r="D677" s="5"/>
      <c r="E677" s="5"/>
      <c r="F677" s="108"/>
      <c r="G677" s="108"/>
      <c r="H677" s="109"/>
      <c r="I677" s="108"/>
      <c r="J677" s="108"/>
      <c r="K677" s="108"/>
      <c r="L677" s="108"/>
      <c r="M677" s="108"/>
      <c r="N677" s="108"/>
      <c r="O677" s="110"/>
      <c r="P677" s="110"/>
      <c r="Q677" s="108"/>
      <c r="R677" s="297"/>
      <c r="S677" s="108"/>
      <c r="T677" s="108"/>
      <c r="U677" s="108"/>
      <c r="V677" s="266"/>
      <c r="W677" s="266"/>
      <c r="X677" s="110"/>
      <c r="Y677" s="110"/>
      <c r="Z677" s="222"/>
      <c r="AA677" s="300"/>
    </row>
    <row r="678" spans="1:27" x14ac:dyDescent="0.2">
      <c r="A678" s="5"/>
      <c r="B678" s="5"/>
      <c r="C678" s="5"/>
      <c r="D678" s="5"/>
      <c r="E678" s="5"/>
      <c r="F678" s="108"/>
      <c r="G678" s="108"/>
      <c r="H678" s="109"/>
      <c r="I678" s="108"/>
      <c r="J678" s="108"/>
      <c r="K678" s="108"/>
      <c r="L678" s="108"/>
      <c r="M678" s="108"/>
      <c r="N678" s="108"/>
      <c r="O678" s="110"/>
      <c r="P678" s="110"/>
      <c r="Q678" s="108"/>
      <c r="R678" s="297"/>
      <c r="S678" s="108"/>
      <c r="T678" s="108"/>
      <c r="U678" s="108"/>
      <c r="V678" s="266"/>
      <c r="W678" s="266"/>
      <c r="X678" s="110"/>
      <c r="Y678" s="110"/>
      <c r="Z678" s="222"/>
      <c r="AA678" s="300"/>
    </row>
    <row r="679" spans="1:27" x14ac:dyDescent="0.2">
      <c r="A679" s="5"/>
      <c r="B679" s="5"/>
      <c r="C679" s="5"/>
      <c r="D679" s="5"/>
      <c r="E679" s="5"/>
      <c r="F679" s="108"/>
      <c r="G679" s="108"/>
      <c r="H679" s="109"/>
      <c r="I679" s="108"/>
      <c r="J679" s="108"/>
      <c r="K679" s="108"/>
      <c r="L679" s="108"/>
      <c r="M679" s="108"/>
      <c r="N679" s="108"/>
      <c r="O679" s="110"/>
      <c r="P679" s="110"/>
      <c r="Q679" s="108"/>
      <c r="R679" s="297"/>
      <c r="S679" s="108"/>
      <c r="T679" s="108"/>
      <c r="U679" s="108"/>
      <c r="V679" s="266"/>
      <c r="W679" s="266"/>
      <c r="X679" s="110"/>
      <c r="Y679" s="110"/>
      <c r="Z679" s="222"/>
      <c r="AA679" s="300"/>
    </row>
    <row r="680" spans="1:27" x14ac:dyDescent="0.2">
      <c r="A680" s="5"/>
      <c r="B680" s="5"/>
      <c r="C680" s="5"/>
      <c r="D680" s="5"/>
      <c r="E680" s="5"/>
      <c r="F680" s="108"/>
      <c r="G680" s="108"/>
      <c r="H680" s="109"/>
      <c r="I680" s="108"/>
      <c r="J680" s="108"/>
      <c r="K680" s="108"/>
      <c r="L680" s="108"/>
      <c r="M680" s="108"/>
      <c r="N680" s="108"/>
      <c r="O680" s="110"/>
      <c r="P680" s="110"/>
      <c r="Q680" s="108"/>
      <c r="R680" s="297"/>
      <c r="S680" s="108"/>
      <c r="T680" s="108"/>
      <c r="U680" s="108"/>
      <c r="V680" s="266"/>
      <c r="W680" s="266"/>
      <c r="X680" s="110"/>
      <c r="Y680" s="110"/>
      <c r="Z680" s="222"/>
      <c r="AA680" s="300"/>
    </row>
    <row r="681" spans="1:27" x14ac:dyDescent="0.2">
      <c r="A681" s="5"/>
      <c r="B681" s="5"/>
      <c r="C681" s="5"/>
      <c r="D681" s="5"/>
      <c r="E681" s="5"/>
      <c r="F681" s="108"/>
      <c r="G681" s="108"/>
      <c r="H681" s="109"/>
      <c r="I681" s="108"/>
      <c r="J681" s="108"/>
      <c r="K681" s="108"/>
      <c r="L681" s="108"/>
      <c r="M681" s="108"/>
      <c r="N681" s="108"/>
      <c r="O681" s="110"/>
      <c r="P681" s="110"/>
      <c r="Q681" s="108"/>
      <c r="R681" s="297"/>
      <c r="S681" s="108"/>
      <c r="T681" s="108"/>
      <c r="U681" s="108"/>
      <c r="V681" s="266"/>
      <c r="W681" s="266"/>
      <c r="X681" s="110"/>
      <c r="Y681" s="110"/>
      <c r="Z681" s="222"/>
      <c r="AA681" s="300"/>
    </row>
    <row r="682" spans="1:27" x14ac:dyDescent="0.2">
      <c r="A682" s="5"/>
      <c r="B682" s="5"/>
      <c r="C682" s="5"/>
      <c r="D682" s="5"/>
      <c r="E682" s="5"/>
      <c r="F682" s="108"/>
      <c r="G682" s="108"/>
      <c r="H682" s="109"/>
      <c r="I682" s="108"/>
      <c r="J682" s="108"/>
      <c r="K682" s="108"/>
      <c r="L682" s="108"/>
      <c r="M682" s="108"/>
      <c r="N682" s="108"/>
      <c r="O682" s="110"/>
      <c r="P682" s="110"/>
      <c r="Q682" s="108"/>
      <c r="R682" s="297"/>
      <c r="S682" s="108"/>
      <c r="T682" s="108"/>
      <c r="U682" s="108"/>
      <c r="V682" s="266"/>
      <c r="W682" s="266"/>
      <c r="X682" s="110"/>
      <c r="Y682" s="110"/>
      <c r="Z682" s="222"/>
      <c r="AA682" s="300"/>
    </row>
    <row r="683" spans="1:27" x14ac:dyDescent="0.2">
      <c r="A683" s="5"/>
      <c r="B683" s="5"/>
      <c r="C683" s="5"/>
      <c r="D683" s="5"/>
      <c r="E683" s="5"/>
      <c r="F683" s="108"/>
      <c r="G683" s="108"/>
      <c r="H683" s="109"/>
      <c r="I683" s="108"/>
      <c r="J683" s="108"/>
      <c r="K683" s="108"/>
      <c r="L683" s="108"/>
      <c r="M683" s="108"/>
      <c r="N683" s="108"/>
      <c r="O683" s="110"/>
      <c r="P683" s="110"/>
      <c r="Q683" s="108"/>
      <c r="R683" s="297"/>
      <c r="S683" s="108"/>
      <c r="T683" s="108"/>
      <c r="U683" s="108"/>
      <c r="V683" s="266"/>
      <c r="W683" s="266"/>
      <c r="X683" s="110"/>
      <c r="Y683" s="110"/>
      <c r="Z683" s="222"/>
      <c r="AA683" s="300"/>
    </row>
    <row r="684" spans="1:27" x14ac:dyDescent="0.2">
      <c r="A684" s="5"/>
      <c r="B684" s="5"/>
      <c r="C684" s="5"/>
      <c r="D684" s="5"/>
      <c r="E684" s="5"/>
      <c r="F684" s="108"/>
      <c r="G684" s="108"/>
      <c r="H684" s="109"/>
      <c r="I684" s="108"/>
      <c r="J684" s="108"/>
      <c r="K684" s="108"/>
      <c r="L684" s="108"/>
      <c r="M684" s="108"/>
      <c r="N684" s="108"/>
      <c r="O684" s="110"/>
      <c r="P684" s="110"/>
      <c r="Q684" s="108"/>
      <c r="R684" s="297"/>
      <c r="S684" s="108"/>
      <c r="T684" s="108"/>
      <c r="U684" s="108"/>
      <c r="V684" s="266"/>
      <c r="W684" s="266"/>
      <c r="X684" s="110"/>
      <c r="Y684" s="110"/>
      <c r="Z684" s="222"/>
      <c r="AA684" s="300"/>
    </row>
    <row r="685" spans="1:27" x14ac:dyDescent="0.2">
      <c r="A685" s="5"/>
      <c r="B685" s="5"/>
      <c r="C685" s="5"/>
      <c r="D685" s="5"/>
      <c r="E685" s="5"/>
      <c r="F685" s="108"/>
      <c r="G685" s="108"/>
      <c r="H685" s="109"/>
      <c r="I685" s="108"/>
      <c r="J685" s="108"/>
      <c r="K685" s="108"/>
      <c r="L685" s="108"/>
      <c r="M685" s="108"/>
      <c r="N685" s="108"/>
      <c r="O685" s="110"/>
      <c r="P685" s="110"/>
      <c r="Q685" s="108"/>
      <c r="R685" s="297"/>
      <c r="S685" s="108"/>
      <c r="T685" s="108"/>
      <c r="U685" s="108"/>
      <c r="V685" s="266"/>
      <c r="W685" s="266"/>
      <c r="X685" s="110"/>
      <c r="Y685" s="110"/>
      <c r="Z685" s="222"/>
      <c r="AA685" s="300"/>
    </row>
    <row r="686" spans="1:27" x14ac:dyDescent="0.2">
      <c r="A686" s="5"/>
      <c r="B686" s="5"/>
      <c r="C686" s="5"/>
      <c r="D686" s="5"/>
      <c r="E686" s="5"/>
      <c r="F686" s="108"/>
      <c r="G686" s="108"/>
      <c r="H686" s="109"/>
      <c r="I686" s="108"/>
      <c r="J686" s="108"/>
      <c r="K686" s="108"/>
      <c r="L686" s="108"/>
      <c r="M686" s="108"/>
      <c r="N686" s="108"/>
      <c r="O686" s="110"/>
      <c r="P686" s="110"/>
      <c r="Q686" s="108"/>
      <c r="R686" s="297"/>
      <c r="S686" s="108"/>
      <c r="T686" s="108"/>
      <c r="U686" s="108"/>
      <c r="V686" s="266"/>
      <c r="W686" s="266"/>
      <c r="X686" s="110"/>
      <c r="Y686" s="110"/>
      <c r="Z686" s="222"/>
      <c r="AA686" s="300"/>
    </row>
    <row r="687" spans="1:27" x14ac:dyDescent="0.2">
      <c r="A687" s="5"/>
      <c r="B687" s="5"/>
      <c r="C687" s="5"/>
      <c r="D687" s="5"/>
      <c r="E687" s="5"/>
      <c r="F687" s="108"/>
      <c r="G687" s="108"/>
      <c r="H687" s="109"/>
      <c r="I687" s="108"/>
      <c r="J687" s="108"/>
      <c r="K687" s="108"/>
      <c r="L687" s="108"/>
      <c r="M687" s="108"/>
      <c r="N687" s="108"/>
      <c r="O687" s="110"/>
      <c r="P687" s="110"/>
      <c r="Q687" s="108"/>
      <c r="R687" s="297"/>
      <c r="S687" s="108"/>
      <c r="T687" s="108"/>
      <c r="U687" s="108"/>
      <c r="V687" s="266"/>
      <c r="W687" s="266"/>
      <c r="X687" s="110"/>
      <c r="Y687" s="110"/>
      <c r="Z687" s="222"/>
      <c r="AA687" s="300"/>
    </row>
    <row r="688" spans="1:27" x14ac:dyDescent="0.2">
      <c r="A688" s="5"/>
      <c r="B688" s="5"/>
      <c r="C688" s="5"/>
      <c r="D688" s="5"/>
      <c r="E688" s="5"/>
      <c r="F688" s="108"/>
      <c r="G688" s="108"/>
      <c r="H688" s="109"/>
      <c r="I688" s="108"/>
      <c r="J688" s="108"/>
      <c r="K688" s="108"/>
      <c r="L688" s="108"/>
      <c r="M688" s="108"/>
      <c r="N688" s="108"/>
      <c r="O688" s="110"/>
      <c r="P688" s="110"/>
      <c r="Q688" s="108"/>
      <c r="R688" s="297"/>
      <c r="S688" s="108"/>
      <c r="T688" s="108"/>
      <c r="U688" s="108"/>
      <c r="V688" s="266"/>
      <c r="W688" s="266"/>
      <c r="X688" s="110"/>
      <c r="Y688" s="110"/>
      <c r="Z688" s="222"/>
      <c r="AA688" s="300"/>
    </row>
    <row r="689" spans="1:27" x14ac:dyDescent="0.2">
      <c r="A689" s="5"/>
      <c r="B689" s="5"/>
      <c r="C689" s="5"/>
      <c r="D689" s="5"/>
      <c r="E689" s="5"/>
      <c r="F689" s="108"/>
      <c r="G689" s="108"/>
      <c r="H689" s="109"/>
      <c r="I689" s="108"/>
      <c r="J689" s="108"/>
      <c r="K689" s="108"/>
      <c r="L689" s="108"/>
      <c r="M689" s="108"/>
      <c r="N689" s="108"/>
      <c r="O689" s="110"/>
      <c r="P689" s="110"/>
      <c r="Q689" s="108"/>
      <c r="R689" s="297"/>
      <c r="S689" s="108"/>
      <c r="T689" s="108"/>
      <c r="U689" s="108"/>
      <c r="V689" s="266"/>
      <c r="W689" s="266"/>
      <c r="X689" s="110"/>
      <c r="Y689" s="110"/>
      <c r="Z689" s="222"/>
      <c r="AA689" s="300"/>
    </row>
    <row r="690" spans="1:27" x14ac:dyDescent="0.2">
      <c r="A690" s="5"/>
      <c r="B690" s="5"/>
      <c r="C690" s="5"/>
      <c r="D690" s="5"/>
      <c r="E690" s="5"/>
      <c r="F690" s="108"/>
      <c r="G690" s="108"/>
      <c r="H690" s="109"/>
      <c r="I690" s="108"/>
      <c r="J690" s="108"/>
      <c r="K690" s="108"/>
      <c r="L690" s="108"/>
      <c r="M690" s="108"/>
      <c r="N690" s="108"/>
      <c r="O690" s="110"/>
      <c r="P690" s="110"/>
      <c r="Q690" s="108"/>
      <c r="R690" s="297"/>
      <c r="S690" s="108"/>
      <c r="T690" s="108"/>
      <c r="U690" s="108"/>
      <c r="V690" s="266"/>
      <c r="W690" s="266"/>
      <c r="X690" s="110"/>
      <c r="Y690" s="110"/>
      <c r="Z690" s="222"/>
      <c r="AA690" s="300"/>
    </row>
    <row r="691" spans="1:27" x14ac:dyDescent="0.2">
      <c r="A691" s="5"/>
      <c r="B691" s="5"/>
      <c r="C691" s="5"/>
      <c r="D691" s="5"/>
      <c r="E691" s="5"/>
      <c r="F691" s="108"/>
      <c r="G691" s="108"/>
      <c r="H691" s="109"/>
      <c r="I691" s="108"/>
      <c r="J691" s="108"/>
      <c r="K691" s="108"/>
      <c r="L691" s="108"/>
      <c r="M691" s="108"/>
      <c r="N691" s="108"/>
      <c r="O691" s="110"/>
      <c r="P691" s="110"/>
      <c r="Q691" s="108"/>
      <c r="R691" s="297"/>
      <c r="S691" s="108"/>
      <c r="T691" s="108"/>
      <c r="U691" s="108"/>
      <c r="V691" s="266"/>
      <c r="W691" s="266"/>
      <c r="X691" s="110"/>
      <c r="Y691" s="110"/>
      <c r="Z691" s="222"/>
      <c r="AA691" s="300"/>
    </row>
    <row r="692" spans="1:27" x14ac:dyDescent="0.2">
      <c r="A692" s="5"/>
      <c r="B692" s="5"/>
      <c r="C692" s="5"/>
      <c r="D692" s="5"/>
      <c r="E692" s="5"/>
      <c r="F692" s="108"/>
      <c r="G692" s="108"/>
      <c r="H692" s="109"/>
      <c r="I692" s="108"/>
      <c r="J692" s="108"/>
      <c r="K692" s="108"/>
      <c r="L692" s="108"/>
      <c r="M692" s="108"/>
      <c r="N692" s="108"/>
      <c r="O692" s="110"/>
      <c r="P692" s="110"/>
      <c r="Q692" s="108"/>
      <c r="R692" s="297"/>
      <c r="S692" s="108"/>
      <c r="T692" s="108"/>
      <c r="U692" s="108"/>
      <c r="V692" s="266"/>
      <c r="W692" s="266"/>
      <c r="X692" s="110"/>
      <c r="Y692" s="110"/>
      <c r="Z692" s="222"/>
      <c r="AA692" s="300"/>
    </row>
    <row r="693" spans="1:27" x14ac:dyDescent="0.2">
      <c r="A693" s="5"/>
      <c r="B693" s="5"/>
      <c r="C693" s="5"/>
      <c r="D693" s="5"/>
      <c r="E693" s="5"/>
      <c r="F693" s="108"/>
      <c r="G693" s="108"/>
      <c r="H693" s="109"/>
      <c r="I693" s="108"/>
      <c r="J693" s="108"/>
      <c r="K693" s="108"/>
      <c r="L693" s="108"/>
      <c r="M693" s="108"/>
      <c r="N693" s="108"/>
      <c r="O693" s="110"/>
      <c r="P693" s="110"/>
      <c r="Q693" s="108"/>
      <c r="R693" s="297"/>
      <c r="S693" s="108"/>
      <c r="T693" s="108"/>
      <c r="U693" s="108"/>
      <c r="V693" s="266"/>
      <c r="W693" s="266"/>
      <c r="X693" s="110"/>
      <c r="Y693" s="110"/>
      <c r="Z693" s="222"/>
      <c r="AA693" s="300"/>
    </row>
    <row r="694" spans="1:27" x14ac:dyDescent="0.2">
      <c r="A694" s="5"/>
      <c r="B694" s="5"/>
      <c r="C694" s="5"/>
      <c r="D694" s="5"/>
      <c r="E694" s="5"/>
      <c r="F694" s="108"/>
      <c r="G694" s="108"/>
      <c r="H694" s="109"/>
      <c r="I694" s="108"/>
      <c r="J694" s="108"/>
      <c r="K694" s="108"/>
      <c r="L694" s="108"/>
      <c r="M694" s="108"/>
      <c r="N694" s="108"/>
      <c r="O694" s="110"/>
      <c r="P694" s="110"/>
      <c r="Q694" s="108"/>
      <c r="R694" s="297"/>
      <c r="S694" s="108"/>
      <c r="T694" s="108"/>
      <c r="U694" s="108"/>
      <c r="V694" s="266"/>
      <c r="W694" s="266"/>
      <c r="X694" s="110"/>
      <c r="Y694" s="110"/>
      <c r="Z694" s="222"/>
      <c r="AA694" s="300"/>
    </row>
    <row r="695" spans="1:27" x14ac:dyDescent="0.2">
      <c r="A695" s="5"/>
      <c r="B695" s="5"/>
      <c r="C695" s="5"/>
      <c r="D695" s="5"/>
      <c r="E695" s="5"/>
      <c r="F695" s="108"/>
      <c r="G695" s="108"/>
      <c r="H695" s="109"/>
      <c r="I695" s="108"/>
      <c r="J695" s="108"/>
      <c r="K695" s="108"/>
      <c r="L695" s="108"/>
      <c r="M695" s="108"/>
      <c r="N695" s="108"/>
      <c r="O695" s="110"/>
      <c r="P695" s="110"/>
      <c r="Q695" s="108"/>
      <c r="R695" s="297"/>
      <c r="S695" s="108"/>
      <c r="T695" s="108"/>
      <c r="U695" s="108"/>
      <c r="V695" s="266"/>
      <c r="W695" s="266"/>
      <c r="X695" s="110"/>
      <c r="Y695" s="110"/>
      <c r="Z695" s="222"/>
      <c r="AA695" s="300"/>
    </row>
    <row r="696" spans="1:27" x14ac:dyDescent="0.2">
      <c r="A696" s="5"/>
      <c r="B696" s="5"/>
      <c r="C696" s="5"/>
      <c r="D696" s="5"/>
      <c r="E696" s="5"/>
      <c r="F696" s="108"/>
      <c r="G696" s="108"/>
      <c r="H696" s="109"/>
      <c r="I696" s="108"/>
      <c r="J696" s="108"/>
      <c r="K696" s="108"/>
      <c r="L696" s="108"/>
      <c r="M696" s="108"/>
      <c r="N696" s="108"/>
      <c r="O696" s="110"/>
      <c r="P696" s="110"/>
      <c r="Q696" s="108"/>
      <c r="R696" s="297"/>
      <c r="S696" s="108"/>
      <c r="T696" s="108"/>
      <c r="U696" s="108"/>
      <c r="V696" s="266"/>
      <c r="W696" s="266"/>
      <c r="X696" s="110"/>
      <c r="Y696" s="110"/>
      <c r="Z696" s="222"/>
      <c r="AA696" s="300"/>
    </row>
    <row r="697" spans="1:27" x14ac:dyDescent="0.2">
      <c r="A697" s="5"/>
      <c r="B697" s="5"/>
      <c r="C697" s="5"/>
      <c r="D697" s="5"/>
      <c r="E697" s="5"/>
      <c r="F697" s="108"/>
      <c r="G697" s="108"/>
      <c r="H697" s="109"/>
      <c r="I697" s="108"/>
      <c r="J697" s="108"/>
      <c r="K697" s="108"/>
      <c r="L697" s="108"/>
      <c r="M697" s="108"/>
      <c r="N697" s="108"/>
      <c r="O697" s="110"/>
      <c r="P697" s="110"/>
      <c r="Q697" s="108"/>
      <c r="R697" s="297"/>
      <c r="S697" s="108"/>
      <c r="T697" s="108"/>
      <c r="U697" s="108"/>
      <c r="V697" s="266"/>
      <c r="W697" s="266"/>
      <c r="X697" s="110"/>
      <c r="Y697" s="110"/>
      <c r="Z697" s="222"/>
      <c r="AA697" s="300"/>
    </row>
    <row r="698" spans="1:27" x14ac:dyDescent="0.2">
      <c r="A698" s="5"/>
      <c r="B698" s="5"/>
      <c r="C698" s="5"/>
      <c r="D698" s="5"/>
      <c r="E698" s="5"/>
      <c r="F698" s="108"/>
      <c r="G698" s="108"/>
      <c r="H698" s="109"/>
      <c r="I698" s="108"/>
      <c r="J698" s="108"/>
      <c r="K698" s="108"/>
      <c r="L698" s="108"/>
      <c r="M698" s="108"/>
      <c r="N698" s="108"/>
      <c r="O698" s="110"/>
      <c r="P698" s="110"/>
      <c r="Q698" s="108"/>
      <c r="R698" s="297"/>
      <c r="S698" s="108"/>
      <c r="T698" s="108"/>
      <c r="U698" s="108"/>
      <c r="V698" s="266"/>
      <c r="W698" s="266"/>
      <c r="X698" s="110"/>
      <c r="Y698" s="110"/>
      <c r="Z698" s="222"/>
      <c r="AA698" s="300"/>
    </row>
    <row r="699" spans="1:27" x14ac:dyDescent="0.2">
      <c r="A699" s="5"/>
      <c r="B699" s="5"/>
      <c r="C699" s="5"/>
      <c r="D699" s="5"/>
      <c r="E699" s="5"/>
      <c r="F699" s="108"/>
      <c r="G699" s="108"/>
      <c r="H699" s="109"/>
      <c r="I699" s="108"/>
      <c r="J699" s="108"/>
      <c r="K699" s="108"/>
      <c r="L699" s="108"/>
      <c r="M699" s="108"/>
      <c r="N699" s="108"/>
      <c r="O699" s="110"/>
      <c r="P699" s="110"/>
      <c r="Q699" s="108"/>
      <c r="R699" s="297"/>
      <c r="S699" s="108"/>
      <c r="T699" s="108"/>
      <c r="U699" s="108"/>
      <c r="V699" s="266"/>
      <c r="W699" s="266"/>
      <c r="X699" s="110"/>
      <c r="Y699" s="110"/>
      <c r="Z699" s="222"/>
      <c r="AA699" s="300"/>
    </row>
    <row r="700" spans="1:27" x14ac:dyDescent="0.2">
      <c r="A700" s="5"/>
      <c r="B700" s="5"/>
      <c r="C700" s="5"/>
      <c r="D700" s="5"/>
      <c r="E700" s="5"/>
      <c r="F700" s="108"/>
      <c r="G700" s="108"/>
      <c r="H700" s="109"/>
      <c r="I700" s="108"/>
      <c r="J700" s="108"/>
      <c r="K700" s="108"/>
      <c r="L700" s="108"/>
      <c r="M700" s="108"/>
      <c r="N700" s="108"/>
      <c r="O700" s="110"/>
      <c r="P700" s="110"/>
      <c r="Q700" s="108"/>
      <c r="R700" s="297"/>
      <c r="S700" s="108"/>
      <c r="T700" s="108"/>
      <c r="U700" s="108"/>
      <c r="V700" s="266"/>
      <c r="W700" s="266"/>
      <c r="X700" s="110"/>
      <c r="Y700" s="110"/>
      <c r="Z700" s="222"/>
      <c r="AA700" s="300"/>
    </row>
    <row r="701" spans="1:27" x14ac:dyDescent="0.2">
      <c r="A701" s="5"/>
      <c r="B701" s="5"/>
      <c r="C701" s="5"/>
      <c r="D701" s="5"/>
      <c r="E701" s="5"/>
      <c r="F701" s="108"/>
      <c r="G701" s="108"/>
      <c r="H701" s="109"/>
      <c r="I701" s="108"/>
      <c r="J701" s="108"/>
      <c r="K701" s="108"/>
      <c r="L701" s="108"/>
      <c r="M701" s="108"/>
      <c r="N701" s="108"/>
      <c r="O701" s="110"/>
      <c r="P701" s="110"/>
      <c r="Q701" s="108"/>
      <c r="R701" s="297"/>
      <c r="S701" s="108"/>
      <c r="T701" s="108"/>
      <c r="U701" s="108"/>
      <c r="V701" s="266"/>
      <c r="W701" s="266"/>
      <c r="X701" s="110"/>
      <c r="Y701" s="110"/>
      <c r="Z701" s="222"/>
      <c r="AA701" s="300"/>
    </row>
    <row r="702" spans="1:27" x14ac:dyDescent="0.2">
      <c r="A702" s="5"/>
      <c r="B702" s="5"/>
      <c r="C702" s="5"/>
      <c r="D702" s="5"/>
      <c r="E702" s="5"/>
      <c r="F702" s="108"/>
      <c r="G702" s="108"/>
      <c r="H702" s="109"/>
      <c r="I702" s="108"/>
      <c r="J702" s="108"/>
      <c r="K702" s="108"/>
      <c r="L702" s="108"/>
      <c r="M702" s="108"/>
      <c r="N702" s="108"/>
      <c r="O702" s="110"/>
      <c r="P702" s="110"/>
      <c r="Q702" s="108"/>
      <c r="R702" s="297"/>
      <c r="S702" s="108"/>
      <c r="T702" s="108"/>
      <c r="U702" s="108"/>
      <c r="V702" s="266"/>
      <c r="W702" s="266"/>
      <c r="X702" s="110"/>
      <c r="Y702" s="110"/>
      <c r="Z702" s="222"/>
      <c r="AA702" s="300"/>
    </row>
    <row r="703" spans="1:27" x14ac:dyDescent="0.2">
      <c r="A703" s="5"/>
      <c r="B703" s="5"/>
      <c r="C703" s="5"/>
      <c r="D703" s="5"/>
      <c r="E703" s="5"/>
      <c r="F703" s="108"/>
      <c r="G703" s="108"/>
      <c r="H703" s="109"/>
      <c r="I703" s="108"/>
      <c r="J703" s="108"/>
      <c r="K703" s="108"/>
      <c r="L703" s="108"/>
      <c r="M703" s="108"/>
      <c r="N703" s="108"/>
      <c r="O703" s="110"/>
      <c r="P703" s="110"/>
      <c r="Q703" s="108"/>
      <c r="R703" s="297"/>
      <c r="S703" s="108"/>
      <c r="T703" s="108"/>
      <c r="U703" s="108"/>
      <c r="V703" s="266"/>
      <c r="W703" s="266"/>
      <c r="X703" s="110"/>
      <c r="Y703" s="110"/>
      <c r="Z703" s="222"/>
      <c r="AA703" s="300"/>
    </row>
    <row r="704" spans="1:27" x14ac:dyDescent="0.2">
      <c r="A704" s="5"/>
      <c r="B704" s="5"/>
      <c r="C704" s="5"/>
      <c r="D704" s="5"/>
      <c r="E704" s="5"/>
      <c r="F704" s="108"/>
      <c r="G704" s="108"/>
      <c r="H704" s="109"/>
      <c r="I704" s="108"/>
      <c r="J704" s="108"/>
      <c r="K704" s="108"/>
      <c r="L704" s="108"/>
      <c r="M704" s="108"/>
      <c r="N704" s="108"/>
      <c r="O704" s="110"/>
      <c r="P704" s="110"/>
      <c r="Q704" s="108"/>
      <c r="R704" s="297"/>
      <c r="S704" s="108"/>
      <c r="T704" s="108"/>
      <c r="U704" s="108"/>
      <c r="V704" s="266"/>
      <c r="W704" s="266"/>
      <c r="X704" s="110"/>
      <c r="Y704" s="110"/>
      <c r="Z704" s="222"/>
      <c r="AA704" s="300"/>
    </row>
    <row r="705" spans="1:27" x14ac:dyDescent="0.2">
      <c r="A705" s="5"/>
      <c r="B705" s="5"/>
      <c r="C705" s="5"/>
      <c r="D705" s="5"/>
      <c r="E705" s="5"/>
      <c r="F705" s="108"/>
      <c r="G705" s="108"/>
      <c r="H705" s="109"/>
      <c r="I705" s="108"/>
      <c r="J705" s="108"/>
      <c r="K705" s="108"/>
      <c r="L705" s="108"/>
      <c r="M705" s="108"/>
      <c r="N705" s="108"/>
      <c r="O705" s="110"/>
      <c r="P705" s="110"/>
      <c r="Q705" s="108"/>
      <c r="R705" s="297"/>
      <c r="S705" s="108"/>
      <c r="T705" s="108"/>
      <c r="U705" s="108"/>
      <c r="V705" s="266"/>
      <c r="W705" s="266"/>
      <c r="X705" s="110"/>
      <c r="Y705" s="110"/>
      <c r="Z705" s="222"/>
      <c r="AA705" s="300"/>
    </row>
    <row r="706" spans="1:27" x14ac:dyDescent="0.2">
      <c r="A706" s="5"/>
      <c r="B706" s="5"/>
      <c r="C706" s="5"/>
      <c r="D706" s="5"/>
      <c r="E706" s="5"/>
      <c r="F706" s="108"/>
      <c r="G706" s="108"/>
      <c r="H706" s="109"/>
      <c r="I706" s="108"/>
      <c r="J706" s="108"/>
      <c r="K706" s="108"/>
      <c r="L706" s="108"/>
      <c r="M706" s="108"/>
      <c r="N706" s="108"/>
      <c r="O706" s="110"/>
      <c r="P706" s="110"/>
      <c r="Q706" s="108"/>
      <c r="R706" s="297"/>
      <c r="S706" s="108"/>
      <c r="T706" s="108"/>
      <c r="U706" s="108"/>
      <c r="V706" s="266"/>
      <c r="W706" s="266"/>
      <c r="X706" s="110"/>
      <c r="Y706" s="110"/>
      <c r="Z706" s="222"/>
      <c r="AA706" s="300"/>
    </row>
    <row r="707" spans="1:27" x14ac:dyDescent="0.2">
      <c r="A707" s="5"/>
      <c r="B707" s="5"/>
      <c r="C707" s="5"/>
      <c r="D707" s="5"/>
      <c r="E707" s="5"/>
      <c r="F707" s="108"/>
      <c r="G707" s="108"/>
      <c r="H707" s="109"/>
      <c r="I707" s="108"/>
      <c r="J707" s="108"/>
      <c r="K707" s="108"/>
      <c r="L707" s="108"/>
      <c r="M707" s="108"/>
      <c r="N707" s="108"/>
      <c r="O707" s="110"/>
      <c r="P707" s="110"/>
      <c r="Q707" s="108"/>
      <c r="R707" s="297"/>
      <c r="S707" s="108"/>
      <c r="T707" s="108"/>
      <c r="U707" s="108"/>
      <c r="V707" s="266"/>
      <c r="W707" s="266"/>
      <c r="X707" s="110"/>
      <c r="Y707" s="110"/>
      <c r="Z707" s="222"/>
      <c r="AA707" s="300"/>
    </row>
    <row r="708" spans="1:27" x14ac:dyDescent="0.2">
      <c r="A708" s="5"/>
      <c r="B708" s="5"/>
      <c r="C708" s="5"/>
      <c r="D708" s="5"/>
      <c r="E708" s="5"/>
      <c r="F708" s="108"/>
      <c r="G708" s="108"/>
      <c r="H708" s="109"/>
      <c r="I708" s="108"/>
      <c r="J708" s="108"/>
      <c r="K708" s="108"/>
      <c r="L708" s="108"/>
      <c r="M708" s="108"/>
      <c r="N708" s="108"/>
      <c r="O708" s="110"/>
      <c r="P708" s="110"/>
      <c r="Q708" s="108"/>
      <c r="R708" s="297"/>
      <c r="S708" s="108"/>
      <c r="T708" s="108"/>
      <c r="U708" s="108"/>
      <c r="V708" s="266"/>
      <c r="W708" s="266"/>
      <c r="X708" s="110"/>
      <c r="Y708" s="110"/>
      <c r="Z708" s="222"/>
      <c r="AA708" s="300"/>
    </row>
    <row r="709" spans="1:27" x14ac:dyDescent="0.2">
      <c r="A709" s="5"/>
      <c r="B709" s="5"/>
      <c r="C709" s="5"/>
      <c r="D709" s="5"/>
      <c r="E709" s="5"/>
      <c r="F709" s="108"/>
      <c r="G709" s="108"/>
      <c r="H709" s="109"/>
      <c r="I709" s="108"/>
      <c r="J709" s="108"/>
      <c r="K709" s="108"/>
      <c r="L709" s="108"/>
      <c r="M709" s="108"/>
      <c r="N709" s="108"/>
      <c r="O709" s="110"/>
      <c r="P709" s="110"/>
      <c r="Q709" s="108"/>
      <c r="R709" s="297"/>
      <c r="S709" s="108"/>
      <c r="T709" s="108"/>
      <c r="U709" s="108"/>
      <c r="V709" s="266"/>
      <c r="W709" s="266"/>
      <c r="X709" s="110"/>
      <c r="Y709" s="110"/>
      <c r="Z709" s="222"/>
      <c r="AA709" s="300"/>
    </row>
    <row r="710" spans="1:27" x14ac:dyDescent="0.2">
      <c r="A710" s="5"/>
      <c r="B710" s="5"/>
      <c r="C710" s="5"/>
      <c r="D710" s="5"/>
      <c r="E710" s="5"/>
      <c r="F710" s="108"/>
      <c r="G710" s="108"/>
      <c r="H710" s="109"/>
      <c r="I710" s="108"/>
      <c r="J710" s="108"/>
      <c r="K710" s="108"/>
      <c r="L710" s="108"/>
      <c r="M710" s="108"/>
      <c r="N710" s="108"/>
      <c r="O710" s="110"/>
      <c r="P710" s="110"/>
      <c r="Q710" s="108"/>
      <c r="R710" s="297"/>
      <c r="S710" s="108"/>
      <c r="T710" s="108"/>
      <c r="U710" s="108"/>
      <c r="V710" s="266"/>
      <c r="W710" s="266"/>
      <c r="X710" s="110"/>
      <c r="Y710" s="110"/>
      <c r="Z710" s="222"/>
      <c r="AA710" s="300"/>
    </row>
    <row r="711" spans="1:27" x14ac:dyDescent="0.2">
      <c r="A711" s="5"/>
      <c r="B711" s="5"/>
      <c r="C711" s="5"/>
      <c r="D711" s="5"/>
      <c r="E711" s="5"/>
      <c r="F711" s="108"/>
      <c r="G711" s="108"/>
      <c r="H711" s="109"/>
      <c r="I711" s="108"/>
      <c r="J711" s="108"/>
      <c r="K711" s="108"/>
      <c r="L711" s="108"/>
      <c r="M711" s="108"/>
      <c r="N711" s="108"/>
      <c r="O711" s="110"/>
      <c r="P711" s="110"/>
      <c r="Q711" s="108"/>
      <c r="R711" s="297"/>
      <c r="S711" s="108"/>
      <c r="T711" s="108"/>
      <c r="U711" s="108"/>
      <c r="V711" s="266"/>
      <c r="W711" s="266"/>
      <c r="X711" s="110"/>
      <c r="Y711" s="110"/>
      <c r="Z711" s="222"/>
      <c r="AA711" s="300"/>
    </row>
    <row r="712" spans="1:27" x14ac:dyDescent="0.2">
      <c r="A712" s="5"/>
      <c r="B712" s="5"/>
      <c r="C712" s="5"/>
      <c r="D712" s="5"/>
      <c r="E712" s="5"/>
      <c r="F712" s="108"/>
      <c r="G712" s="108"/>
      <c r="H712" s="109"/>
      <c r="I712" s="108"/>
      <c r="J712" s="108"/>
      <c r="K712" s="108"/>
      <c r="L712" s="108"/>
      <c r="M712" s="108"/>
      <c r="N712" s="108"/>
      <c r="O712" s="110"/>
      <c r="P712" s="110"/>
      <c r="Q712" s="108"/>
      <c r="R712" s="297"/>
      <c r="S712" s="108"/>
      <c r="T712" s="108"/>
      <c r="U712" s="108"/>
      <c r="V712" s="266"/>
      <c r="W712" s="266"/>
      <c r="X712" s="110"/>
      <c r="Y712" s="110"/>
      <c r="Z712" s="222"/>
      <c r="AA712" s="300"/>
    </row>
    <row r="713" spans="1:27" x14ac:dyDescent="0.2">
      <c r="A713" s="5"/>
      <c r="B713" s="5"/>
      <c r="C713" s="5"/>
      <c r="D713" s="5"/>
      <c r="E713" s="5"/>
      <c r="F713" s="108"/>
      <c r="G713" s="108"/>
      <c r="H713" s="109"/>
      <c r="I713" s="108"/>
      <c r="J713" s="108"/>
      <c r="K713" s="108"/>
      <c r="L713" s="108"/>
      <c r="M713" s="108"/>
      <c r="N713" s="108"/>
      <c r="O713" s="110"/>
      <c r="P713" s="110"/>
      <c r="Q713" s="108"/>
      <c r="R713" s="297"/>
      <c r="S713" s="108"/>
      <c r="T713" s="108"/>
      <c r="U713" s="108"/>
      <c r="V713" s="266"/>
      <c r="W713" s="266"/>
      <c r="X713" s="110"/>
      <c r="Y713" s="110"/>
      <c r="Z713" s="222"/>
      <c r="AA713" s="300"/>
    </row>
    <row r="714" spans="1:27" x14ac:dyDescent="0.2">
      <c r="A714" s="5"/>
      <c r="B714" s="5"/>
      <c r="C714" s="5"/>
      <c r="D714" s="5"/>
      <c r="E714" s="5"/>
      <c r="F714" s="108"/>
      <c r="G714" s="108"/>
      <c r="H714" s="109"/>
      <c r="I714" s="108"/>
      <c r="J714" s="108"/>
      <c r="K714" s="108"/>
      <c r="L714" s="108"/>
      <c r="M714" s="108"/>
      <c r="N714" s="108"/>
      <c r="O714" s="110"/>
      <c r="P714" s="110"/>
      <c r="Q714" s="108"/>
      <c r="R714" s="297"/>
      <c r="S714" s="108"/>
      <c r="T714" s="108"/>
      <c r="U714" s="108"/>
      <c r="V714" s="266"/>
      <c r="W714" s="266"/>
      <c r="X714" s="110"/>
      <c r="Y714" s="110"/>
      <c r="Z714" s="222"/>
      <c r="AA714" s="300"/>
    </row>
    <row r="715" spans="1:27" x14ac:dyDescent="0.2">
      <c r="A715" s="5"/>
      <c r="B715" s="5"/>
      <c r="C715" s="5"/>
      <c r="D715" s="5"/>
      <c r="E715" s="5"/>
      <c r="F715" s="108"/>
      <c r="G715" s="108"/>
      <c r="H715" s="109"/>
      <c r="I715" s="108"/>
      <c r="J715" s="108"/>
      <c r="K715" s="108"/>
      <c r="L715" s="108"/>
      <c r="M715" s="108"/>
      <c r="N715" s="108"/>
      <c r="O715" s="110"/>
      <c r="P715" s="110"/>
      <c r="Q715" s="108"/>
      <c r="R715" s="297"/>
      <c r="S715" s="108"/>
      <c r="T715" s="108"/>
      <c r="U715" s="108"/>
      <c r="V715" s="266"/>
      <c r="W715" s="266"/>
      <c r="X715" s="110"/>
      <c r="Y715" s="110"/>
      <c r="Z715" s="222"/>
      <c r="AA715" s="300"/>
    </row>
    <row r="716" spans="1:27" x14ac:dyDescent="0.2">
      <c r="A716" s="5"/>
      <c r="B716" s="5"/>
      <c r="C716" s="5"/>
      <c r="D716" s="5"/>
      <c r="E716" s="5"/>
      <c r="F716" s="108"/>
      <c r="G716" s="108"/>
      <c r="H716" s="109"/>
      <c r="I716" s="108"/>
      <c r="J716" s="108"/>
      <c r="K716" s="108"/>
      <c r="L716" s="108"/>
      <c r="M716" s="108"/>
      <c r="N716" s="108"/>
      <c r="O716" s="110"/>
      <c r="P716" s="110"/>
      <c r="Q716" s="108"/>
      <c r="R716" s="297"/>
      <c r="S716" s="108"/>
      <c r="T716" s="108"/>
      <c r="U716" s="108"/>
      <c r="V716" s="266"/>
      <c r="W716" s="266"/>
      <c r="X716" s="110"/>
      <c r="Y716" s="110"/>
      <c r="Z716" s="222"/>
      <c r="AA716" s="300"/>
    </row>
    <row r="717" spans="1:27" x14ac:dyDescent="0.2">
      <c r="A717" s="5"/>
      <c r="B717" s="5"/>
      <c r="C717" s="5"/>
      <c r="D717" s="5"/>
      <c r="E717" s="5"/>
      <c r="F717" s="108"/>
      <c r="G717" s="108"/>
      <c r="H717" s="109"/>
      <c r="I717" s="108"/>
      <c r="J717" s="108"/>
      <c r="K717" s="108"/>
      <c r="L717" s="108"/>
      <c r="M717" s="108"/>
      <c r="N717" s="108"/>
      <c r="O717" s="110"/>
      <c r="P717" s="110"/>
      <c r="Q717" s="108"/>
      <c r="R717" s="297"/>
      <c r="S717" s="108"/>
      <c r="T717" s="108"/>
      <c r="U717" s="108"/>
      <c r="V717" s="266"/>
      <c r="W717" s="266"/>
      <c r="X717" s="110"/>
      <c r="Y717" s="110"/>
      <c r="Z717" s="222"/>
      <c r="AA717" s="300"/>
    </row>
    <row r="718" spans="1:27" x14ac:dyDescent="0.2">
      <c r="A718" s="5"/>
      <c r="B718" s="5"/>
      <c r="C718" s="5"/>
      <c r="D718" s="5"/>
      <c r="E718" s="5"/>
      <c r="F718" s="108"/>
      <c r="G718" s="108"/>
      <c r="H718" s="109"/>
      <c r="I718" s="108"/>
      <c r="J718" s="108"/>
      <c r="K718" s="108"/>
      <c r="L718" s="108"/>
      <c r="M718" s="108"/>
      <c r="N718" s="108"/>
      <c r="O718" s="110"/>
      <c r="P718" s="110"/>
      <c r="Q718" s="108"/>
      <c r="R718" s="297"/>
      <c r="S718" s="108"/>
      <c r="T718" s="108"/>
      <c r="U718" s="108"/>
      <c r="V718" s="266"/>
      <c r="W718" s="266"/>
      <c r="X718" s="110"/>
      <c r="Y718" s="110"/>
      <c r="Z718" s="222"/>
      <c r="AA718" s="300"/>
    </row>
    <row r="719" spans="1:27" x14ac:dyDescent="0.2">
      <c r="A719" s="5"/>
      <c r="B719" s="5"/>
      <c r="C719" s="5"/>
      <c r="D719" s="5"/>
      <c r="E719" s="5"/>
      <c r="F719" s="108"/>
      <c r="G719" s="108"/>
      <c r="H719" s="109"/>
      <c r="I719" s="108"/>
      <c r="J719" s="108"/>
      <c r="K719" s="108"/>
      <c r="L719" s="108"/>
      <c r="M719" s="108"/>
      <c r="N719" s="108"/>
      <c r="O719" s="110"/>
      <c r="P719" s="110"/>
      <c r="Q719" s="108"/>
      <c r="R719" s="297"/>
      <c r="S719" s="108"/>
      <c r="T719" s="108"/>
      <c r="U719" s="108"/>
      <c r="V719" s="266"/>
      <c r="W719" s="266"/>
      <c r="X719" s="110"/>
      <c r="Y719" s="110"/>
      <c r="Z719" s="222"/>
      <c r="AA719" s="300"/>
    </row>
    <row r="720" spans="1:27" x14ac:dyDescent="0.2">
      <c r="A720" s="5"/>
      <c r="B720" s="5"/>
      <c r="C720" s="5"/>
      <c r="D720" s="5"/>
      <c r="E720" s="5"/>
      <c r="F720" s="108"/>
      <c r="G720" s="108"/>
      <c r="H720" s="109"/>
      <c r="I720" s="108"/>
      <c r="J720" s="108"/>
      <c r="K720" s="108"/>
      <c r="L720" s="108"/>
      <c r="M720" s="108"/>
      <c r="N720" s="108"/>
      <c r="O720" s="110"/>
      <c r="P720" s="110"/>
      <c r="Q720" s="108"/>
      <c r="R720" s="297"/>
      <c r="S720" s="108"/>
      <c r="T720" s="108"/>
      <c r="U720" s="108"/>
      <c r="V720" s="266"/>
      <c r="W720" s="266"/>
      <c r="X720" s="110"/>
      <c r="Y720" s="110"/>
      <c r="Z720" s="222"/>
      <c r="AA720" s="300"/>
    </row>
    <row r="721" spans="1:27" x14ac:dyDescent="0.2">
      <c r="A721" s="5"/>
      <c r="B721" s="5"/>
      <c r="C721" s="5"/>
      <c r="D721" s="5"/>
      <c r="E721" s="5"/>
      <c r="F721" s="108"/>
      <c r="G721" s="108"/>
      <c r="H721" s="109"/>
      <c r="I721" s="108"/>
      <c r="J721" s="108"/>
      <c r="K721" s="108"/>
      <c r="L721" s="108"/>
      <c r="M721" s="108"/>
      <c r="N721" s="108"/>
      <c r="O721" s="110"/>
      <c r="P721" s="110"/>
      <c r="Q721" s="108"/>
      <c r="R721" s="297"/>
      <c r="S721" s="108"/>
      <c r="T721" s="108"/>
      <c r="U721" s="108"/>
      <c r="V721" s="266"/>
      <c r="W721" s="266"/>
      <c r="X721" s="110"/>
      <c r="Y721" s="110"/>
      <c r="Z721" s="222"/>
      <c r="AA721" s="300"/>
    </row>
    <row r="722" spans="1:27" x14ac:dyDescent="0.2">
      <c r="A722" s="5"/>
      <c r="B722" s="5"/>
      <c r="C722" s="5"/>
      <c r="D722" s="5"/>
      <c r="E722" s="5"/>
      <c r="F722" s="108"/>
      <c r="G722" s="108"/>
      <c r="H722" s="109"/>
      <c r="I722" s="108"/>
      <c r="J722" s="108"/>
      <c r="K722" s="108"/>
      <c r="L722" s="108"/>
      <c r="M722" s="108"/>
      <c r="N722" s="108"/>
      <c r="O722" s="110"/>
      <c r="P722" s="110"/>
      <c r="Q722" s="108"/>
      <c r="R722" s="297"/>
      <c r="S722" s="108"/>
      <c r="T722" s="108"/>
      <c r="U722" s="108"/>
      <c r="V722" s="266"/>
      <c r="W722" s="266"/>
      <c r="X722" s="110"/>
      <c r="Y722" s="110"/>
      <c r="Z722" s="222"/>
      <c r="AA722" s="300"/>
    </row>
    <row r="723" spans="1:27" x14ac:dyDescent="0.2">
      <c r="A723" s="5"/>
      <c r="B723" s="5"/>
      <c r="C723" s="5"/>
      <c r="D723" s="5"/>
      <c r="E723" s="5"/>
      <c r="F723" s="108"/>
      <c r="G723" s="108"/>
      <c r="H723" s="109"/>
      <c r="I723" s="108"/>
      <c r="J723" s="108"/>
      <c r="K723" s="108"/>
      <c r="L723" s="108"/>
      <c r="M723" s="108"/>
      <c r="N723" s="108"/>
      <c r="O723" s="110"/>
      <c r="P723" s="110"/>
      <c r="Q723" s="108"/>
      <c r="R723" s="297"/>
      <c r="S723" s="108"/>
      <c r="T723" s="108"/>
      <c r="U723" s="108"/>
      <c r="V723" s="266"/>
      <c r="W723" s="266"/>
      <c r="X723" s="110"/>
      <c r="Y723" s="110"/>
      <c r="Z723" s="222"/>
      <c r="AA723" s="300"/>
    </row>
    <row r="724" spans="1:27" x14ac:dyDescent="0.2">
      <c r="A724" s="5"/>
      <c r="B724" s="5"/>
      <c r="C724" s="5"/>
      <c r="D724" s="5"/>
      <c r="E724" s="5"/>
      <c r="F724" s="108"/>
      <c r="G724" s="108"/>
      <c r="H724" s="109"/>
      <c r="I724" s="108"/>
      <c r="J724" s="108"/>
      <c r="K724" s="108"/>
      <c r="L724" s="108"/>
      <c r="M724" s="108"/>
      <c r="N724" s="108"/>
      <c r="O724" s="110"/>
      <c r="P724" s="110"/>
      <c r="Q724" s="108"/>
      <c r="R724" s="297"/>
      <c r="S724" s="108"/>
      <c r="T724" s="108"/>
      <c r="U724" s="108"/>
      <c r="V724" s="266"/>
      <c r="W724" s="266"/>
      <c r="X724" s="110"/>
      <c r="Y724" s="110"/>
      <c r="Z724" s="222"/>
      <c r="AA724" s="300"/>
    </row>
    <row r="725" spans="1:27" x14ac:dyDescent="0.2">
      <c r="A725" s="5"/>
      <c r="B725" s="5"/>
      <c r="C725" s="5"/>
      <c r="D725" s="5"/>
      <c r="E725" s="5"/>
      <c r="F725" s="108"/>
      <c r="G725" s="108"/>
      <c r="H725" s="109"/>
      <c r="I725" s="108"/>
      <c r="J725" s="108"/>
      <c r="K725" s="108"/>
      <c r="L725" s="108"/>
      <c r="M725" s="108"/>
      <c r="N725" s="108"/>
      <c r="O725" s="110"/>
      <c r="P725" s="110"/>
      <c r="Q725" s="108"/>
      <c r="R725" s="297"/>
      <c r="S725" s="108"/>
      <c r="T725" s="108"/>
      <c r="U725" s="108"/>
      <c r="V725" s="266"/>
      <c r="W725" s="266"/>
      <c r="X725" s="110"/>
      <c r="Y725" s="110"/>
      <c r="Z725" s="222"/>
      <c r="AA725" s="300"/>
    </row>
    <row r="726" spans="1:27" x14ac:dyDescent="0.2">
      <c r="A726" s="5"/>
      <c r="B726" s="5"/>
      <c r="C726" s="5"/>
      <c r="D726" s="5"/>
      <c r="E726" s="5"/>
      <c r="F726" s="108"/>
      <c r="G726" s="108"/>
      <c r="H726" s="109"/>
      <c r="I726" s="108"/>
      <c r="J726" s="108"/>
      <c r="K726" s="108"/>
      <c r="L726" s="108"/>
      <c r="M726" s="108"/>
      <c r="N726" s="108"/>
      <c r="O726" s="110"/>
      <c r="P726" s="110"/>
      <c r="Q726" s="108"/>
      <c r="R726" s="297"/>
      <c r="S726" s="108"/>
      <c r="T726" s="108"/>
      <c r="U726" s="108"/>
      <c r="V726" s="266"/>
      <c r="W726" s="266"/>
      <c r="X726" s="110"/>
      <c r="Y726" s="110"/>
      <c r="Z726" s="222"/>
      <c r="AA726" s="300"/>
    </row>
    <row r="727" spans="1:27" x14ac:dyDescent="0.2">
      <c r="A727" s="5"/>
      <c r="B727" s="5"/>
      <c r="C727" s="5"/>
      <c r="D727" s="5"/>
      <c r="E727" s="5"/>
      <c r="F727" s="108"/>
      <c r="G727" s="108"/>
      <c r="H727" s="109"/>
      <c r="I727" s="108"/>
      <c r="J727" s="108"/>
      <c r="K727" s="108"/>
      <c r="L727" s="108"/>
      <c r="M727" s="108"/>
      <c r="N727" s="108"/>
      <c r="O727" s="110"/>
      <c r="P727" s="110"/>
      <c r="Q727" s="108"/>
      <c r="R727" s="297"/>
      <c r="S727" s="108"/>
      <c r="T727" s="108"/>
      <c r="U727" s="108"/>
      <c r="V727" s="266"/>
      <c r="W727" s="266"/>
      <c r="X727" s="110"/>
      <c r="Y727" s="110"/>
      <c r="Z727" s="222"/>
      <c r="AA727" s="300"/>
    </row>
    <row r="728" spans="1:27" x14ac:dyDescent="0.2">
      <c r="A728" s="5"/>
      <c r="B728" s="5"/>
      <c r="C728" s="5"/>
      <c r="D728" s="5"/>
      <c r="E728" s="5"/>
      <c r="F728" s="108"/>
      <c r="G728" s="108"/>
      <c r="H728" s="109"/>
      <c r="I728" s="108"/>
      <c r="J728" s="108"/>
      <c r="K728" s="108"/>
      <c r="L728" s="108"/>
      <c r="M728" s="108"/>
      <c r="N728" s="108"/>
      <c r="O728" s="110"/>
      <c r="P728" s="110"/>
      <c r="Q728" s="108"/>
      <c r="R728" s="297"/>
      <c r="S728" s="108"/>
      <c r="T728" s="108"/>
      <c r="U728" s="108"/>
      <c r="V728" s="266"/>
      <c r="W728" s="266"/>
      <c r="X728" s="110"/>
      <c r="Y728" s="110"/>
      <c r="Z728" s="222"/>
      <c r="AA728" s="300"/>
    </row>
    <row r="729" spans="1:27" x14ac:dyDescent="0.2">
      <c r="A729" s="5"/>
      <c r="B729" s="5"/>
      <c r="C729" s="5"/>
      <c r="D729" s="5"/>
      <c r="E729" s="5"/>
      <c r="F729" s="108"/>
      <c r="G729" s="108"/>
      <c r="H729" s="109"/>
      <c r="I729" s="108"/>
      <c r="J729" s="108"/>
      <c r="K729" s="108"/>
      <c r="L729" s="108"/>
      <c r="M729" s="108"/>
      <c r="N729" s="108"/>
      <c r="O729" s="110"/>
      <c r="P729" s="110"/>
      <c r="Q729" s="108"/>
      <c r="R729" s="297"/>
      <c r="S729" s="108"/>
      <c r="T729" s="108"/>
      <c r="U729" s="108"/>
      <c r="V729" s="266"/>
      <c r="W729" s="266"/>
      <c r="X729" s="110"/>
      <c r="Y729" s="110"/>
      <c r="Z729" s="222"/>
      <c r="AA729" s="300"/>
    </row>
    <row r="730" spans="1:27" x14ac:dyDescent="0.2">
      <c r="A730" s="5"/>
      <c r="B730" s="5"/>
      <c r="C730" s="5"/>
      <c r="D730" s="5"/>
      <c r="E730" s="5"/>
      <c r="F730" s="108"/>
      <c r="G730" s="108"/>
      <c r="H730" s="109"/>
      <c r="I730" s="108"/>
      <c r="J730" s="108"/>
      <c r="K730" s="108"/>
      <c r="L730" s="108"/>
      <c r="M730" s="108"/>
      <c r="N730" s="108"/>
      <c r="O730" s="110"/>
      <c r="P730" s="110"/>
      <c r="Q730" s="108"/>
      <c r="R730" s="297"/>
      <c r="S730" s="108"/>
      <c r="T730" s="108"/>
      <c r="U730" s="108"/>
      <c r="V730" s="266"/>
      <c r="W730" s="266"/>
      <c r="X730" s="110"/>
      <c r="Y730" s="110"/>
      <c r="Z730" s="222"/>
      <c r="AA730" s="300"/>
    </row>
    <row r="731" spans="1:27" x14ac:dyDescent="0.2">
      <c r="A731" s="5"/>
      <c r="B731" s="5"/>
      <c r="C731" s="5"/>
      <c r="D731" s="5"/>
      <c r="E731" s="5"/>
      <c r="F731" s="108"/>
      <c r="G731" s="108"/>
      <c r="H731" s="109"/>
      <c r="I731" s="108"/>
      <c r="J731" s="108"/>
      <c r="K731" s="108"/>
      <c r="L731" s="108"/>
      <c r="M731" s="108"/>
      <c r="N731" s="108"/>
      <c r="O731" s="110"/>
      <c r="P731" s="110"/>
      <c r="Q731" s="108"/>
      <c r="R731" s="297"/>
      <c r="S731" s="108"/>
      <c r="T731" s="108"/>
      <c r="U731" s="108"/>
      <c r="V731" s="266"/>
      <c r="W731" s="266"/>
      <c r="X731" s="110"/>
      <c r="Y731" s="110"/>
      <c r="Z731" s="222"/>
      <c r="AA731" s="300"/>
    </row>
    <row r="732" spans="1:27" x14ac:dyDescent="0.2">
      <c r="A732" s="5"/>
      <c r="B732" s="5"/>
      <c r="C732" s="5"/>
      <c r="D732" s="5"/>
      <c r="E732" s="5"/>
      <c r="F732" s="108"/>
      <c r="G732" s="108"/>
      <c r="H732" s="109"/>
      <c r="I732" s="108"/>
      <c r="J732" s="108"/>
      <c r="K732" s="108"/>
      <c r="L732" s="108"/>
      <c r="M732" s="108"/>
      <c r="N732" s="108"/>
      <c r="O732" s="110"/>
      <c r="P732" s="110"/>
      <c r="Q732" s="108"/>
      <c r="R732" s="297"/>
      <c r="S732" s="108"/>
      <c r="T732" s="108"/>
      <c r="U732" s="108"/>
      <c r="V732" s="266"/>
      <c r="W732" s="266"/>
      <c r="X732" s="110"/>
      <c r="Y732" s="110"/>
      <c r="Z732" s="222"/>
      <c r="AA732" s="300"/>
    </row>
    <row r="733" spans="1:27" x14ac:dyDescent="0.2">
      <c r="A733" s="5"/>
      <c r="B733" s="5"/>
      <c r="C733" s="5"/>
      <c r="D733" s="5"/>
      <c r="E733" s="5"/>
      <c r="F733" s="108"/>
      <c r="G733" s="108"/>
      <c r="H733" s="109"/>
      <c r="I733" s="108"/>
      <c r="J733" s="108"/>
      <c r="K733" s="108"/>
      <c r="L733" s="108"/>
      <c r="M733" s="108"/>
      <c r="N733" s="108"/>
      <c r="O733" s="110"/>
      <c r="P733" s="110"/>
      <c r="Q733" s="108"/>
      <c r="R733" s="297"/>
      <c r="S733" s="108"/>
      <c r="T733" s="108"/>
      <c r="U733" s="108"/>
      <c r="V733" s="266"/>
      <c r="W733" s="266"/>
      <c r="X733" s="110"/>
      <c r="Y733" s="110"/>
      <c r="Z733" s="222"/>
      <c r="AA733" s="300"/>
    </row>
    <row r="734" spans="1:27" x14ac:dyDescent="0.2">
      <c r="A734" s="5"/>
      <c r="B734" s="5"/>
      <c r="C734" s="5"/>
      <c r="D734" s="5"/>
      <c r="E734" s="5"/>
      <c r="F734" s="108"/>
      <c r="G734" s="108"/>
      <c r="H734" s="109"/>
      <c r="I734" s="108"/>
      <c r="J734" s="108"/>
      <c r="K734" s="108"/>
      <c r="L734" s="108"/>
      <c r="M734" s="108"/>
      <c r="N734" s="108"/>
      <c r="O734" s="110"/>
      <c r="P734" s="110"/>
      <c r="Q734" s="108"/>
      <c r="R734" s="297"/>
      <c r="S734" s="108"/>
      <c r="T734" s="108"/>
      <c r="U734" s="108"/>
      <c r="V734" s="266"/>
      <c r="W734" s="266"/>
      <c r="X734" s="110"/>
      <c r="Y734" s="110"/>
      <c r="Z734" s="222"/>
      <c r="AA734" s="300"/>
    </row>
    <row r="735" spans="1:27" x14ac:dyDescent="0.2">
      <c r="A735" s="5"/>
      <c r="B735" s="5"/>
      <c r="C735" s="5"/>
      <c r="D735" s="5"/>
      <c r="E735" s="5"/>
      <c r="F735" s="108"/>
      <c r="G735" s="108"/>
      <c r="H735" s="109"/>
      <c r="I735" s="108"/>
      <c r="J735" s="108"/>
      <c r="K735" s="108"/>
      <c r="L735" s="108"/>
      <c r="M735" s="108"/>
      <c r="N735" s="108"/>
      <c r="O735" s="110"/>
      <c r="P735" s="110"/>
      <c r="Q735" s="108"/>
      <c r="R735" s="297"/>
      <c r="S735" s="108"/>
      <c r="T735" s="108"/>
      <c r="U735" s="108"/>
      <c r="V735" s="266"/>
      <c r="W735" s="266"/>
      <c r="X735" s="110"/>
      <c r="Y735" s="110"/>
      <c r="Z735" s="222"/>
      <c r="AA735" s="300"/>
    </row>
    <row r="736" spans="1:27" x14ac:dyDescent="0.2">
      <c r="A736" s="5"/>
      <c r="B736" s="5"/>
      <c r="C736" s="5"/>
      <c r="D736" s="5"/>
      <c r="E736" s="5"/>
      <c r="F736" s="108"/>
      <c r="G736" s="108"/>
      <c r="H736" s="109"/>
      <c r="I736" s="108"/>
      <c r="J736" s="108"/>
      <c r="K736" s="108"/>
      <c r="L736" s="108"/>
      <c r="M736" s="108"/>
      <c r="N736" s="108"/>
      <c r="O736" s="110"/>
      <c r="P736" s="110"/>
      <c r="Q736" s="108"/>
      <c r="R736" s="297"/>
      <c r="S736" s="108"/>
      <c r="T736" s="108"/>
      <c r="U736" s="108"/>
      <c r="V736" s="266"/>
      <c r="W736" s="266"/>
      <c r="X736" s="110"/>
      <c r="Y736" s="110"/>
      <c r="Z736" s="222"/>
      <c r="AA736" s="300"/>
    </row>
    <row r="737" spans="1:27" x14ac:dyDescent="0.2">
      <c r="A737" s="5"/>
      <c r="B737" s="5"/>
      <c r="C737" s="5"/>
      <c r="D737" s="5"/>
      <c r="E737" s="5"/>
      <c r="F737" s="108"/>
      <c r="G737" s="108"/>
      <c r="H737" s="109"/>
      <c r="I737" s="108"/>
      <c r="J737" s="108"/>
      <c r="K737" s="108"/>
      <c r="L737" s="108"/>
      <c r="M737" s="108"/>
      <c r="N737" s="108"/>
      <c r="O737" s="110"/>
      <c r="P737" s="110"/>
      <c r="Q737" s="108"/>
      <c r="R737" s="297"/>
      <c r="S737" s="108"/>
      <c r="T737" s="108"/>
      <c r="U737" s="108"/>
      <c r="V737" s="266"/>
      <c r="W737" s="266"/>
      <c r="X737" s="110"/>
      <c r="Y737" s="110"/>
      <c r="Z737" s="222"/>
      <c r="AA737" s="300"/>
    </row>
    <row r="738" spans="1:27" x14ac:dyDescent="0.2">
      <c r="A738" s="5"/>
      <c r="B738" s="5"/>
      <c r="C738" s="5"/>
      <c r="D738" s="5"/>
      <c r="E738" s="5"/>
      <c r="F738" s="108"/>
      <c r="G738" s="108"/>
      <c r="H738" s="109"/>
      <c r="I738" s="108"/>
      <c r="J738" s="108"/>
      <c r="K738" s="108"/>
      <c r="L738" s="108"/>
      <c r="M738" s="108"/>
      <c r="N738" s="108"/>
      <c r="O738" s="110"/>
      <c r="P738" s="110"/>
      <c r="Q738" s="108"/>
      <c r="R738" s="297"/>
      <c r="S738" s="108"/>
      <c r="T738" s="108"/>
      <c r="U738" s="108"/>
      <c r="V738" s="266"/>
      <c r="W738" s="266"/>
      <c r="X738" s="110"/>
      <c r="Y738" s="110"/>
      <c r="Z738" s="222"/>
      <c r="AA738" s="300"/>
    </row>
    <row r="739" spans="1:27" x14ac:dyDescent="0.2">
      <c r="A739" s="5"/>
      <c r="B739" s="5"/>
      <c r="C739" s="5"/>
      <c r="D739" s="5"/>
      <c r="E739" s="5"/>
      <c r="F739" s="108"/>
      <c r="G739" s="108"/>
      <c r="H739" s="109"/>
      <c r="I739" s="108"/>
      <c r="J739" s="108"/>
      <c r="K739" s="108"/>
      <c r="L739" s="108"/>
      <c r="M739" s="108"/>
      <c r="N739" s="108"/>
      <c r="O739" s="110"/>
      <c r="P739" s="110"/>
      <c r="Q739" s="108"/>
      <c r="R739" s="297"/>
      <c r="S739" s="108"/>
      <c r="T739" s="108"/>
      <c r="U739" s="108"/>
      <c r="V739" s="266"/>
      <c r="W739" s="266"/>
      <c r="X739" s="110"/>
      <c r="Y739" s="110"/>
      <c r="Z739" s="222"/>
      <c r="AA739" s="300"/>
    </row>
    <row r="740" spans="1:27" x14ac:dyDescent="0.2">
      <c r="A740" s="5"/>
      <c r="B740" s="5"/>
      <c r="C740" s="5"/>
      <c r="D740" s="5"/>
      <c r="E740" s="5"/>
      <c r="F740" s="108"/>
      <c r="G740" s="108"/>
      <c r="H740" s="109"/>
      <c r="I740" s="108"/>
      <c r="J740" s="108"/>
      <c r="K740" s="108"/>
      <c r="L740" s="108"/>
      <c r="M740" s="108"/>
      <c r="N740" s="108"/>
      <c r="O740" s="110"/>
      <c r="P740" s="110"/>
      <c r="Q740" s="108"/>
      <c r="R740" s="297"/>
      <c r="S740" s="108"/>
      <c r="T740" s="108"/>
      <c r="U740" s="108"/>
      <c r="V740" s="266"/>
      <c r="W740" s="266"/>
      <c r="X740" s="110"/>
      <c r="Y740" s="110"/>
      <c r="Z740" s="222"/>
      <c r="AA740" s="300"/>
    </row>
    <row r="741" spans="1:27" x14ac:dyDescent="0.2">
      <c r="A741" s="5"/>
      <c r="B741" s="5"/>
      <c r="C741" s="5"/>
      <c r="D741" s="5"/>
      <c r="E741" s="5"/>
      <c r="F741" s="108"/>
      <c r="G741" s="108"/>
      <c r="H741" s="109"/>
      <c r="I741" s="108"/>
      <c r="J741" s="108"/>
      <c r="K741" s="108"/>
      <c r="L741" s="108"/>
      <c r="M741" s="108"/>
      <c r="N741" s="108"/>
      <c r="O741" s="110"/>
      <c r="P741" s="110"/>
      <c r="Q741" s="108"/>
      <c r="R741" s="297"/>
      <c r="S741" s="108"/>
      <c r="T741" s="108"/>
      <c r="U741" s="108"/>
      <c r="V741" s="266"/>
      <c r="W741" s="266"/>
      <c r="X741" s="110"/>
      <c r="Y741" s="110"/>
      <c r="Z741" s="222"/>
      <c r="AA741" s="300"/>
    </row>
    <row r="742" spans="1:27" x14ac:dyDescent="0.2">
      <c r="A742" s="5"/>
      <c r="B742" s="5"/>
      <c r="C742" s="5"/>
      <c r="D742" s="5"/>
      <c r="E742" s="5"/>
      <c r="F742" s="108"/>
      <c r="G742" s="108"/>
      <c r="H742" s="109"/>
      <c r="I742" s="108"/>
      <c r="J742" s="108"/>
      <c r="K742" s="108"/>
      <c r="L742" s="108"/>
      <c r="M742" s="108"/>
      <c r="N742" s="108"/>
      <c r="O742" s="110"/>
      <c r="P742" s="110"/>
      <c r="Q742" s="108"/>
      <c r="R742" s="297"/>
      <c r="S742" s="108"/>
      <c r="T742" s="108"/>
      <c r="U742" s="108"/>
      <c r="V742" s="266"/>
      <c r="W742" s="266"/>
      <c r="X742" s="110"/>
      <c r="Y742" s="110"/>
      <c r="Z742" s="222"/>
      <c r="AA742" s="300"/>
    </row>
    <row r="743" spans="1:27" x14ac:dyDescent="0.2">
      <c r="A743" s="5"/>
      <c r="B743" s="5"/>
      <c r="C743" s="5"/>
      <c r="D743" s="5"/>
      <c r="E743" s="5"/>
      <c r="F743" s="108"/>
      <c r="G743" s="108"/>
      <c r="H743" s="109"/>
      <c r="I743" s="108"/>
      <c r="J743" s="108"/>
      <c r="K743" s="108"/>
      <c r="L743" s="108"/>
      <c r="M743" s="108"/>
      <c r="N743" s="108"/>
      <c r="O743" s="110"/>
      <c r="P743" s="110"/>
      <c r="Q743" s="108"/>
      <c r="R743" s="297"/>
      <c r="S743" s="108"/>
      <c r="T743" s="108"/>
      <c r="U743" s="108"/>
      <c r="V743" s="266"/>
      <c r="W743" s="266"/>
      <c r="X743" s="110"/>
      <c r="Y743" s="110"/>
      <c r="Z743" s="222"/>
      <c r="AA743" s="300"/>
    </row>
    <row r="744" spans="1:27" x14ac:dyDescent="0.2">
      <c r="A744" s="5"/>
      <c r="B744" s="5"/>
      <c r="C744" s="5"/>
      <c r="D744" s="5"/>
      <c r="E744" s="5"/>
      <c r="F744" s="108"/>
      <c r="G744" s="108"/>
      <c r="H744" s="109"/>
      <c r="I744" s="108"/>
      <c r="J744" s="108"/>
      <c r="K744" s="108"/>
      <c r="L744" s="108"/>
      <c r="M744" s="108"/>
      <c r="N744" s="108"/>
      <c r="O744" s="110"/>
      <c r="P744" s="110"/>
      <c r="Q744" s="108"/>
      <c r="R744" s="297"/>
      <c r="S744" s="108"/>
      <c r="T744" s="108"/>
      <c r="U744" s="108"/>
      <c r="V744" s="266"/>
      <c r="W744" s="266"/>
      <c r="X744" s="110"/>
      <c r="Y744" s="110"/>
      <c r="Z744" s="222"/>
      <c r="AA744" s="300"/>
    </row>
    <row r="745" spans="1:27" x14ac:dyDescent="0.2">
      <c r="A745" s="5"/>
      <c r="B745" s="5"/>
      <c r="C745" s="5"/>
      <c r="D745" s="5"/>
      <c r="E745" s="5"/>
      <c r="F745" s="108"/>
      <c r="G745" s="108"/>
      <c r="H745" s="109"/>
      <c r="I745" s="108"/>
      <c r="J745" s="108"/>
      <c r="K745" s="108"/>
      <c r="L745" s="108"/>
      <c r="M745" s="108"/>
      <c r="N745" s="108"/>
      <c r="O745" s="110"/>
      <c r="P745" s="110"/>
      <c r="Q745" s="108"/>
      <c r="R745" s="297"/>
      <c r="S745" s="108"/>
      <c r="T745" s="108"/>
      <c r="U745" s="108"/>
      <c r="V745" s="266"/>
      <c r="W745" s="266"/>
      <c r="X745" s="110"/>
      <c r="Y745" s="110"/>
      <c r="Z745" s="222"/>
      <c r="AA745" s="300"/>
    </row>
    <row r="746" spans="1:27" x14ac:dyDescent="0.2">
      <c r="A746" s="5"/>
      <c r="B746" s="5"/>
      <c r="C746" s="5"/>
      <c r="D746" s="5"/>
      <c r="E746" s="5"/>
      <c r="F746" s="108"/>
      <c r="G746" s="108"/>
      <c r="H746" s="109"/>
      <c r="I746" s="108"/>
      <c r="J746" s="108"/>
      <c r="K746" s="108"/>
      <c r="L746" s="108"/>
      <c r="M746" s="108"/>
      <c r="N746" s="108"/>
      <c r="O746" s="110"/>
      <c r="P746" s="110"/>
      <c r="Q746" s="108"/>
      <c r="R746" s="297"/>
      <c r="S746" s="108"/>
      <c r="T746" s="108"/>
      <c r="U746" s="108"/>
      <c r="V746" s="266"/>
      <c r="W746" s="266"/>
      <c r="X746" s="110"/>
      <c r="Y746" s="110"/>
      <c r="Z746" s="222"/>
      <c r="AA746" s="300"/>
    </row>
    <row r="747" spans="1:27" x14ac:dyDescent="0.2">
      <c r="A747" s="5"/>
      <c r="B747" s="5"/>
      <c r="C747" s="5"/>
      <c r="D747" s="5"/>
      <c r="E747" s="5"/>
      <c r="F747" s="108"/>
      <c r="G747" s="108"/>
      <c r="H747" s="109"/>
      <c r="I747" s="108"/>
      <c r="J747" s="108"/>
      <c r="K747" s="108"/>
      <c r="L747" s="108"/>
      <c r="M747" s="108"/>
      <c r="N747" s="108"/>
      <c r="O747" s="110"/>
      <c r="P747" s="110"/>
      <c r="Q747" s="108"/>
      <c r="R747" s="297"/>
      <c r="S747" s="108"/>
      <c r="T747" s="108"/>
      <c r="U747" s="108"/>
      <c r="V747" s="266"/>
      <c r="W747" s="266"/>
      <c r="X747" s="110"/>
      <c r="Y747" s="110"/>
      <c r="Z747" s="222"/>
      <c r="AA747" s="300"/>
    </row>
    <row r="748" spans="1:27" x14ac:dyDescent="0.2">
      <c r="A748" s="5"/>
      <c r="B748" s="5"/>
      <c r="C748" s="5"/>
      <c r="D748" s="5"/>
      <c r="E748" s="5"/>
      <c r="F748" s="108"/>
      <c r="G748" s="108"/>
      <c r="H748" s="109"/>
      <c r="I748" s="108"/>
      <c r="J748" s="108"/>
      <c r="K748" s="108"/>
      <c r="L748" s="108"/>
      <c r="M748" s="108"/>
      <c r="N748" s="108"/>
      <c r="O748" s="110"/>
      <c r="P748" s="110"/>
      <c r="Q748" s="108"/>
      <c r="R748" s="297"/>
      <c r="S748" s="108"/>
      <c r="T748" s="108"/>
      <c r="U748" s="108"/>
      <c r="V748" s="266"/>
      <c r="W748" s="266"/>
      <c r="X748" s="110"/>
      <c r="Y748" s="110"/>
      <c r="Z748" s="222"/>
      <c r="AA748" s="300"/>
    </row>
    <row r="749" spans="1:27" x14ac:dyDescent="0.2">
      <c r="A749" s="5"/>
      <c r="B749" s="5"/>
      <c r="C749" s="5"/>
      <c r="D749" s="5"/>
      <c r="E749" s="5"/>
      <c r="F749" s="108"/>
      <c r="G749" s="108"/>
      <c r="H749" s="109"/>
      <c r="I749" s="108"/>
      <c r="J749" s="108"/>
      <c r="K749" s="108"/>
      <c r="L749" s="108"/>
      <c r="M749" s="108"/>
      <c r="N749" s="108"/>
      <c r="O749" s="110"/>
      <c r="P749" s="110"/>
      <c r="Q749" s="108"/>
      <c r="R749" s="297"/>
      <c r="S749" s="108"/>
      <c r="T749" s="108"/>
      <c r="U749" s="108"/>
      <c r="V749" s="266"/>
      <c r="W749" s="266"/>
      <c r="X749" s="110"/>
      <c r="Y749" s="110"/>
      <c r="Z749" s="222"/>
      <c r="AA749" s="300"/>
    </row>
    <row r="750" spans="1:27" x14ac:dyDescent="0.2">
      <c r="A750" s="5"/>
      <c r="B750" s="5"/>
      <c r="C750" s="5"/>
      <c r="D750" s="5"/>
      <c r="E750" s="5"/>
      <c r="F750" s="108"/>
      <c r="G750" s="108"/>
      <c r="H750" s="109"/>
      <c r="I750" s="108"/>
      <c r="J750" s="108"/>
      <c r="K750" s="108"/>
      <c r="L750" s="108"/>
      <c r="M750" s="108"/>
      <c r="N750" s="108"/>
      <c r="O750" s="110"/>
      <c r="P750" s="110"/>
      <c r="Q750" s="108"/>
      <c r="R750" s="297"/>
      <c r="S750" s="108"/>
      <c r="T750" s="108"/>
      <c r="U750" s="108"/>
      <c r="V750" s="266"/>
      <c r="W750" s="266"/>
      <c r="X750" s="110"/>
      <c r="Y750" s="110"/>
      <c r="Z750" s="222"/>
      <c r="AA750" s="300"/>
    </row>
    <row r="751" spans="1:27" x14ac:dyDescent="0.2">
      <c r="A751" s="5"/>
      <c r="B751" s="5"/>
      <c r="C751" s="5"/>
      <c r="D751" s="5"/>
      <c r="E751" s="5"/>
      <c r="F751" s="108"/>
      <c r="G751" s="108"/>
      <c r="H751" s="109"/>
      <c r="I751" s="108"/>
      <c r="J751" s="108"/>
      <c r="K751" s="108"/>
      <c r="L751" s="108"/>
      <c r="M751" s="108"/>
      <c r="N751" s="108"/>
      <c r="O751" s="110"/>
      <c r="P751" s="110"/>
      <c r="Q751" s="108"/>
      <c r="R751" s="297"/>
      <c r="S751" s="108"/>
      <c r="T751" s="108"/>
      <c r="U751" s="108"/>
      <c r="V751" s="266"/>
      <c r="W751" s="266"/>
      <c r="X751" s="110"/>
      <c r="Y751" s="110"/>
      <c r="Z751" s="222"/>
      <c r="AA751" s="300"/>
    </row>
    <row r="752" spans="1:27" x14ac:dyDescent="0.2">
      <c r="A752" s="5"/>
      <c r="B752" s="5"/>
      <c r="C752" s="5"/>
      <c r="D752" s="5"/>
      <c r="E752" s="5"/>
      <c r="F752" s="108"/>
      <c r="G752" s="108"/>
      <c r="H752" s="109"/>
      <c r="I752" s="108"/>
      <c r="J752" s="108"/>
      <c r="K752" s="108"/>
      <c r="L752" s="108"/>
      <c r="M752" s="108"/>
      <c r="N752" s="108"/>
      <c r="O752" s="110"/>
      <c r="P752" s="110"/>
      <c r="Q752" s="108"/>
      <c r="R752" s="297"/>
      <c r="S752" s="108"/>
      <c r="T752" s="108"/>
      <c r="U752" s="108"/>
      <c r="V752" s="266"/>
      <c r="W752" s="266"/>
      <c r="X752" s="110"/>
      <c r="Y752" s="110"/>
      <c r="Z752" s="222"/>
      <c r="AA752" s="300"/>
    </row>
    <row r="753" spans="1:27" x14ac:dyDescent="0.2">
      <c r="A753" s="5"/>
      <c r="B753" s="5"/>
      <c r="C753" s="5"/>
      <c r="D753" s="5"/>
      <c r="E753" s="5"/>
      <c r="F753" s="108"/>
      <c r="G753" s="108"/>
      <c r="H753" s="109"/>
      <c r="I753" s="108"/>
      <c r="J753" s="108"/>
      <c r="K753" s="108"/>
      <c r="L753" s="108"/>
      <c r="M753" s="108"/>
      <c r="N753" s="108"/>
      <c r="O753" s="110"/>
      <c r="P753" s="110"/>
      <c r="Q753" s="108"/>
      <c r="R753" s="297"/>
      <c r="S753" s="108"/>
      <c r="T753" s="108"/>
      <c r="U753" s="108"/>
      <c r="V753" s="266"/>
      <c r="W753" s="266"/>
      <c r="X753" s="110"/>
      <c r="Y753" s="110"/>
      <c r="Z753" s="222"/>
      <c r="AA753" s="300"/>
    </row>
    <row r="754" spans="1:27" x14ac:dyDescent="0.2">
      <c r="A754" s="5"/>
      <c r="B754" s="5"/>
      <c r="C754" s="5"/>
      <c r="D754" s="5"/>
      <c r="E754" s="5"/>
      <c r="F754" s="108"/>
      <c r="G754" s="108"/>
      <c r="H754" s="109"/>
      <c r="I754" s="108"/>
      <c r="J754" s="108"/>
      <c r="K754" s="108"/>
      <c r="L754" s="108"/>
      <c r="M754" s="108"/>
      <c r="N754" s="108"/>
      <c r="O754" s="110"/>
      <c r="P754" s="110"/>
      <c r="Q754" s="108"/>
      <c r="R754" s="297"/>
      <c r="S754" s="108"/>
      <c r="T754" s="108"/>
      <c r="U754" s="108"/>
      <c r="V754" s="266"/>
      <c r="W754" s="266"/>
      <c r="X754" s="110"/>
      <c r="Y754" s="110"/>
      <c r="Z754" s="222"/>
      <c r="AA754" s="300"/>
    </row>
    <row r="755" spans="1:27" x14ac:dyDescent="0.2">
      <c r="A755" s="5"/>
      <c r="B755" s="5"/>
      <c r="C755" s="5"/>
      <c r="D755" s="5"/>
      <c r="E755" s="5"/>
      <c r="F755" s="108"/>
      <c r="G755" s="108"/>
      <c r="H755" s="109"/>
      <c r="I755" s="108"/>
      <c r="J755" s="108"/>
      <c r="K755" s="108"/>
      <c r="L755" s="108"/>
      <c r="M755" s="108"/>
      <c r="N755" s="108"/>
      <c r="O755" s="110"/>
      <c r="P755" s="110"/>
      <c r="Q755" s="108"/>
      <c r="R755" s="297"/>
      <c r="S755" s="108"/>
      <c r="T755" s="108"/>
      <c r="U755" s="108"/>
      <c r="V755" s="266"/>
      <c r="W755" s="266"/>
      <c r="X755" s="110"/>
      <c r="Y755" s="110"/>
      <c r="Z755" s="222"/>
      <c r="AA755" s="300"/>
    </row>
    <row r="756" spans="1:27" x14ac:dyDescent="0.2">
      <c r="A756" s="5"/>
      <c r="B756" s="5"/>
      <c r="C756" s="5"/>
      <c r="D756" s="5"/>
      <c r="E756" s="5"/>
      <c r="F756" s="108"/>
      <c r="G756" s="108"/>
      <c r="H756" s="109"/>
      <c r="I756" s="108"/>
      <c r="J756" s="108"/>
      <c r="K756" s="108"/>
      <c r="L756" s="108"/>
      <c r="M756" s="108"/>
      <c r="N756" s="108"/>
      <c r="O756" s="110"/>
      <c r="P756" s="110"/>
      <c r="Q756" s="108"/>
      <c r="R756" s="297"/>
      <c r="S756" s="108"/>
      <c r="T756" s="108"/>
      <c r="U756" s="108"/>
      <c r="V756" s="266"/>
      <c r="W756" s="266"/>
      <c r="X756" s="110"/>
      <c r="Y756" s="110"/>
      <c r="Z756" s="222"/>
      <c r="AA756" s="300"/>
    </row>
    <row r="757" spans="1:27" x14ac:dyDescent="0.2">
      <c r="A757" s="5"/>
      <c r="B757" s="5"/>
      <c r="C757" s="5"/>
      <c r="D757" s="5"/>
      <c r="E757" s="5"/>
      <c r="F757" s="108"/>
      <c r="G757" s="108"/>
      <c r="H757" s="109"/>
      <c r="I757" s="108"/>
      <c r="J757" s="108"/>
      <c r="K757" s="108"/>
      <c r="L757" s="108"/>
      <c r="M757" s="108"/>
      <c r="N757" s="108"/>
      <c r="O757" s="110"/>
      <c r="P757" s="110"/>
      <c r="Q757" s="108"/>
      <c r="R757" s="297"/>
      <c r="S757" s="108"/>
      <c r="T757" s="108"/>
      <c r="U757" s="108"/>
      <c r="V757" s="266"/>
      <c r="W757" s="266"/>
      <c r="X757" s="110"/>
      <c r="Y757" s="110"/>
      <c r="Z757" s="222"/>
      <c r="AA757" s="300"/>
    </row>
    <row r="758" spans="1:27" x14ac:dyDescent="0.2">
      <c r="A758" s="5"/>
      <c r="B758" s="5"/>
      <c r="C758" s="5"/>
      <c r="D758" s="5"/>
      <c r="E758" s="5"/>
      <c r="F758" s="108"/>
      <c r="G758" s="108"/>
      <c r="H758" s="109"/>
      <c r="I758" s="108"/>
      <c r="J758" s="108"/>
      <c r="K758" s="108"/>
      <c r="L758" s="108"/>
      <c r="M758" s="108"/>
      <c r="N758" s="108"/>
      <c r="O758" s="110"/>
      <c r="P758" s="110"/>
      <c r="Q758" s="108"/>
      <c r="R758" s="297"/>
      <c r="S758" s="108"/>
      <c r="T758" s="108"/>
      <c r="U758" s="108"/>
      <c r="V758" s="266"/>
      <c r="W758" s="266"/>
      <c r="X758" s="110"/>
      <c r="Y758" s="110"/>
      <c r="Z758" s="222"/>
      <c r="AA758" s="300"/>
    </row>
    <row r="759" spans="1:27" x14ac:dyDescent="0.2">
      <c r="A759" s="5"/>
      <c r="B759" s="5"/>
      <c r="C759" s="5"/>
      <c r="D759" s="5"/>
      <c r="E759" s="5"/>
      <c r="F759" s="108"/>
      <c r="G759" s="108"/>
      <c r="H759" s="109"/>
      <c r="I759" s="108"/>
      <c r="J759" s="108"/>
      <c r="K759" s="108"/>
      <c r="L759" s="108"/>
      <c r="M759" s="108"/>
      <c r="N759" s="108"/>
      <c r="O759" s="110"/>
      <c r="P759" s="110"/>
      <c r="Q759" s="108"/>
      <c r="R759" s="297"/>
      <c r="S759" s="108"/>
      <c r="T759" s="108"/>
      <c r="U759" s="108"/>
      <c r="V759" s="266"/>
      <c r="W759" s="266"/>
      <c r="X759" s="110"/>
      <c r="Y759" s="110"/>
      <c r="Z759" s="222"/>
      <c r="AA759" s="300"/>
    </row>
    <row r="760" spans="1:27" x14ac:dyDescent="0.2">
      <c r="A760" s="5"/>
      <c r="B760" s="5"/>
      <c r="C760" s="5"/>
      <c r="D760" s="5"/>
      <c r="E760" s="5"/>
      <c r="F760" s="108"/>
      <c r="G760" s="108"/>
      <c r="H760" s="109"/>
      <c r="I760" s="108"/>
      <c r="J760" s="108"/>
      <c r="K760" s="108"/>
      <c r="L760" s="108"/>
      <c r="M760" s="108"/>
      <c r="N760" s="108"/>
      <c r="O760" s="110"/>
      <c r="P760" s="110"/>
      <c r="Q760" s="108"/>
      <c r="R760" s="297"/>
      <c r="S760" s="108"/>
      <c r="T760" s="108"/>
      <c r="U760" s="108"/>
      <c r="V760" s="266"/>
      <c r="W760" s="266"/>
      <c r="X760" s="110"/>
      <c r="Y760" s="110"/>
      <c r="Z760" s="222"/>
      <c r="AA760" s="300"/>
    </row>
    <row r="761" spans="1:27" x14ac:dyDescent="0.2">
      <c r="A761" s="5"/>
      <c r="B761" s="5"/>
      <c r="C761" s="5"/>
      <c r="D761" s="5"/>
      <c r="E761" s="5"/>
      <c r="F761" s="108"/>
      <c r="G761" s="108"/>
      <c r="H761" s="109"/>
      <c r="I761" s="108"/>
      <c r="J761" s="108"/>
      <c r="K761" s="108"/>
      <c r="L761" s="108"/>
      <c r="M761" s="108"/>
      <c r="N761" s="108"/>
      <c r="O761" s="110"/>
      <c r="P761" s="110"/>
      <c r="Q761" s="108"/>
      <c r="R761" s="297"/>
      <c r="S761" s="108"/>
      <c r="T761" s="108"/>
      <c r="U761" s="108"/>
      <c r="V761" s="266"/>
      <c r="W761" s="266"/>
      <c r="X761" s="110"/>
      <c r="Y761" s="110"/>
      <c r="Z761" s="222"/>
      <c r="AA761" s="300"/>
    </row>
    <row r="762" spans="1:27" x14ac:dyDescent="0.2">
      <c r="A762" s="5"/>
      <c r="B762" s="5"/>
      <c r="C762" s="5"/>
      <c r="D762" s="5"/>
      <c r="E762" s="5"/>
      <c r="F762" s="108"/>
      <c r="G762" s="108"/>
      <c r="H762" s="109"/>
      <c r="I762" s="108"/>
      <c r="J762" s="108"/>
      <c r="K762" s="108"/>
      <c r="L762" s="108"/>
      <c r="M762" s="108"/>
      <c r="N762" s="108"/>
      <c r="O762" s="110"/>
      <c r="P762" s="110"/>
      <c r="Q762" s="108"/>
      <c r="R762" s="297"/>
      <c r="S762" s="108"/>
      <c r="T762" s="108"/>
      <c r="U762" s="108"/>
      <c r="V762" s="266"/>
      <c r="W762" s="266"/>
      <c r="X762" s="110"/>
      <c r="Y762" s="110"/>
      <c r="Z762" s="222"/>
      <c r="AA762" s="300"/>
    </row>
    <row r="763" spans="1:27" x14ac:dyDescent="0.2">
      <c r="A763" s="5"/>
      <c r="B763" s="5"/>
      <c r="C763" s="5"/>
      <c r="D763" s="5"/>
      <c r="E763" s="5"/>
      <c r="F763" s="108"/>
      <c r="G763" s="108"/>
      <c r="H763" s="109"/>
      <c r="I763" s="108"/>
      <c r="J763" s="108"/>
      <c r="K763" s="108"/>
      <c r="L763" s="108"/>
      <c r="M763" s="108"/>
      <c r="N763" s="108"/>
      <c r="O763" s="110"/>
      <c r="P763" s="110"/>
      <c r="Q763" s="108"/>
      <c r="R763" s="297"/>
      <c r="S763" s="108"/>
      <c r="T763" s="108"/>
      <c r="U763" s="108"/>
      <c r="V763" s="266"/>
      <c r="W763" s="266"/>
      <c r="X763" s="110"/>
      <c r="Y763" s="110"/>
      <c r="Z763" s="222"/>
      <c r="AA763" s="300"/>
    </row>
    <row r="764" spans="1:27" x14ac:dyDescent="0.2">
      <c r="A764" s="5"/>
      <c r="B764" s="5"/>
      <c r="C764" s="5"/>
      <c r="D764" s="5"/>
      <c r="E764" s="5"/>
      <c r="F764" s="108"/>
      <c r="G764" s="108"/>
      <c r="H764" s="109"/>
      <c r="I764" s="108"/>
      <c r="J764" s="108"/>
      <c r="K764" s="108"/>
      <c r="L764" s="108"/>
      <c r="M764" s="108"/>
      <c r="N764" s="108"/>
      <c r="O764" s="110"/>
      <c r="P764" s="110"/>
      <c r="Q764" s="108"/>
      <c r="R764" s="297"/>
      <c r="S764" s="108"/>
      <c r="T764" s="108"/>
      <c r="U764" s="108"/>
      <c r="V764" s="266"/>
      <c r="W764" s="266"/>
      <c r="X764" s="110"/>
      <c r="Y764" s="110"/>
      <c r="Z764" s="222"/>
      <c r="AA764" s="300"/>
    </row>
    <row r="765" spans="1:27" x14ac:dyDescent="0.2">
      <c r="A765" s="5"/>
      <c r="B765" s="5"/>
      <c r="C765" s="5"/>
      <c r="D765" s="5"/>
      <c r="E765" s="5"/>
      <c r="F765" s="108"/>
      <c r="G765" s="108"/>
      <c r="H765" s="109"/>
      <c r="I765" s="108"/>
      <c r="J765" s="108"/>
      <c r="K765" s="108"/>
      <c r="L765" s="108"/>
      <c r="M765" s="108"/>
      <c r="N765" s="108"/>
      <c r="O765" s="110"/>
      <c r="P765" s="110"/>
      <c r="Q765" s="108"/>
      <c r="R765" s="297"/>
      <c r="S765" s="108"/>
      <c r="T765" s="108"/>
      <c r="U765" s="108"/>
      <c r="V765" s="266"/>
      <c r="W765" s="266"/>
      <c r="X765" s="110"/>
      <c r="Y765" s="110"/>
      <c r="Z765" s="222"/>
      <c r="AA765" s="300"/>
    </row>
    <row r="766" spans="1:27" x14ac:dyDescent="0.2">
      <c r="A766" s="5"/>
      <c r="B766" s="5"/>
      <c r="C766" s="5"/>
      <c r="D766" s="5"/>
      <c r="E766" s="5"/>
      <c r="F766" s="108"/>
      <c r="G766" s="108"/>
      <c r="H766" s="109"/>
      <c r="I766" s="108"/>
      <c r="J766" s="108"/>
      <c r="K766" s="108"/>
      <c r="L766" s="108"/>
      <c r="M766" s="108"/>
      <c r="N766" s="108"/>
      <c r="O766" s="110"/>
      <c r="P766" s="110"/>
      <c r="Q766" s="108"/>
      <c r="R766" s="297"/>
      <c r="S766" s="108"/>
      <c r="T766" s="108"/>
      <c r="U766" s="108"/>
      <c r="V766" s="266"/>
      <c r="W766" s="266"/>
      <c r="X766" s="110"/>
      <c r="Y766" s="110"/>
      <c r="Z766" s="222"/>
      <c r="AA766" s="300"/>
    </row>
    <row r="767" spans="1:27" x14ac:dyDescent="0.2">
      <c r="A767" s="5"/>
      <c r="B767" s="5"/>
      <c r="C767" s="5"/>
      <c r="D767" s="5"/>
      <c r="E767" s="5"/>
      <c r="F767" s="108"/>
      <c r="G767" s="108"/>
      <c r="H767" s="109"/>
      <c r="I767" s="108"/>
      <c r="J767" s="108"/>
      <c r="K767" s="108"/>
      <c r="L767" s="108"/>
      <c r="M767" s="108"/>
      <c r="N767" s="108"/>
      <c r="O767" s="110"/>
      <c r="P767" s="110"/>
      <c r="Q767" s="108"/>
      <c r="R767" s="297"/>
      <c r="S767" s="108"/>
      <c r="T767" s="108"/>
      <c r="U767" s="108"/>
      <c r="V767" s="266"/>
      <c r="W767" s="266"/>
      <c r="X767" s="110"/>
      <c r="Y767" s="110"/>
      <c r="Z767" s="222"/>
      <c r="AA767" s="300"/>
    </row>
    <row r="768" spans="1:27" x14ac:dyDescent="0.2">
      <c r="A768" s="5"/>
      <c r="B768" s="5"/>
      <c r="C768" s="5"/>
      <c r="D768" s="5"/>
      <c r="E768" s="5"/>
      <c r="F768" s="108"/>
      <c r="G768" s="108"/>
      <c r="H768" s="109"/>
      <c r="I768" s="108"/>
      <c r="J768" s="108"/>
      <c r="K768" s="108"/>
      <c r="L768" s="108"/>
      <c r="M768" s="108"/>
      <c r="N768" s="108"/>
      <c r="O768" s="110"/>
      <c r="P768" s="110"/>
      <c r="Q768" s="108"/>
      <c r="R768" s="297"/>
      <c r="S768" s="108"/>
      <c r="T768" s="108"/>
      <c r="U768" s="108"/>
      <c r="V768" s="266"/>
      <c r="W768" s="266"/>
      <c r="X768" s="110"/>
      <c r="Y768" s="110"/>
      <c r="Z768" s="222"/>
      <c r="AA768" s="300"/>
    </row>
    <row r="769" spans="1:27" x14ac:dyDescent="0.2">
      <c r="A769" s="5"/>
      <c r="B769" s="5"/>
      <c r="C769" s="5"/>
      <c r="D769" s="5"/>
      <c r="E769" s="5"/>
      <c r="F769" s="108"/>
      <c r="G769" s="108"/>
      <c r="H769" s="109"/>
      <c r="I769" s="108"/>
      <c r="J769" s="108"/>
      <c r="K769" s="108"/>
      <c r="L769" s="108"/>
      <c r="M769" s="108"/>
      <c r="N769" s="108"/>
      <c r="O769" s="110"/>
      <c r="P769" s="110"/>
      <c r="Q769" s="108"/>
      <c r="R769" s="297"/>
      <c r="S769" s="108"/>
      <c r="T769" s="108"/>
      <c r="U769" s="108"/>
      <c r="V769" s="266"/>
      <c r="W769" s="266"/>
      <c r="X769" s="110"/>
      <c r="Y769" s="110"/>
      <c r="Z769" s="222"/>
      <c r="AA769" s="300"/>
    </row>
    <row r="770" spans="1:27" x14ac:dyDescent="0.2">
      <c r="A770" s="5"/>
      <c r="B770" s="5"/>
      <c r="C770" s="5"/>
      <c r="D770" s="5"/>
      <c r="E770" s="5"/>
      <c r="F770" s="108"/>
      <c r="G770" s="108"/>
      <c r="H770" s="109"/>
      <c r="I770" s="108"/>
      <c r="J770" s="108"/>
      <c r="K770" s="108"/>
      <c r="L770" s="108"/>
      <c r="M770" s="108"/>
      <c r="N770" s="108"/>
      <c r="O770" s="110"/>
      <c r="P770" s="110"/>
      <c r="Q770" s="108"/>
      <c r="R770" s="297"/>
      <c r="S770" s="108"/>
      <c r="T770" s="108"/>
      <c r="U770" s="108"/>
      <c r="V770" s="266"/>
      <c r="W770" s="266"/>
      <c r="X770" s="110"/>
      <c r="Y770" s="110"/>
      <c r="Z770" s="222"/>
      <c r="AA770" s="300"/>
    </row>
    <row r="771" spans="1:27" x14ac:dyDescent="0.2">
      <c r="A771" s="5"/>
      <c r="B771" s="5"/>
      <c r="C771" s="5"/>
      <c r="D771" s="5"/>
      <c r="E771" s="5"/>
      <c r="F771" s="108"/>
      <c r="G771" s="108"/>
      <c r="H771" s="109"/>
      <c r="I771" s="108"/>
      <c r="J771" s="108"/>
      <c r="K771" s="108"/>
      <c r="L771" s="108"/>
      <c r="M771" s="108"/>
      <c r="N771" s="108"/>
      <c r="O771" s="110"/>
      <c r="P771" s="110"/>
      <c r="Q771" s="108"/>
      <c r="R771" s="297"/>
      <c r="S771" s="108"/>
      <c r="T771" s="108"/>
      <c r="U771" s="108"/>
      <c r="V771" s="266"/>
      <c r="W771" s="266"/>
      <c r="X771" s="110"/>
      <c r="Y771" s="110"/>
      <c r="Z771" s="222"/>
      <c r="AA771" s="300"/>
    </row>
    <row r="772" spans="1:27" x14ac:dyDescent="0.2">
      <c r="A772" s="5"/>
      <c r="B772" s="5"/>
      <c r="C772" s="5"/>
      <c r="D772" s="5"/>
      <c r="E772" s="5"/>
      <c r="F772" s="108"/>
      <c r="G772" s="108"/>
      <c r="H772" s="109"/>
      <c r="I772" s="108"/>
      <c r="J772" s="108"/>
      <c r="K772" s="108"/>
      <c r="L772" s="108"/>
      <c r="M772" s="108"/>
      <c r="N772" s="108"/>
      <c r="O772" s="110"/>
      <c r="P772" s="110"/>
      <c r="Q772" s="108"/>
      <c r="R772" s="297"/>
      <c r="S772" s="108"/>
      <c r="T772" s="108"/>
      <c r="U772" s="108"/>
      <c r="V772" s="266"/>
      <c r="W772" s="266"/>
      <c r="X772" s="110"/>
      <c r="Y772" s="110"/>
      <c r="Z772" s="222"/>
      <c r="AA772" s="300"/>
    </row>
    <row r="773" spans="1:27" x14ac:dyDescent="0.2">
      <c r="A773" s="5"/>
      <c r="B773" s="5"/>
      <c r="C773" s="5"/>
      <c r="D773" s="5"/>
      <c r="E773" s="5"/>
      <c r="F773" s="108"/>
      <c r="G773" s="108"/>
      <c r="H773" s="109"/>
      <c r="I773" s="108"/>
      <c r="J773" s="108"/>
      <c r="K773" s="108"/>
      <c r="L773" s="108"/>
      <c r="M773" s="108"/>
      <c r="N773" s="108"/>
      <c r="O773" s="110"/>
      <c r="P773" s="110"/>
      <c r="Q773" s="108"/>
      <c r="R773" s="297"/>
      <c r="S773" s="108"/>
      <c r="T773" s="108"/>
      <c r="U773" s="108"/>
      <c r="V773" s="266"/>
      <c r="W773" s="266"/>
      <c r="X773" s="110"/>
      <c r="Y773" s="110"/>
      <c r="Z773" s="222"/>
      <c r="AA773" s="300"/>
    </row>
    <row r="774" spans="1:27" x14ac:dyDescent="0.2">
      <c r="A774" s="5"/>
      <c r="B774" s="5"/>
      <c r="C774" s="5"/>
      <c r="D774" s="5"/>
      <c r="E774" s="5"/>
      <c r="F774" s="108"/>
      <c r="G774" s="108"/>
      <c r="H774" s="109"/>
      <c r="I774" s="108"/>
      <c r="J774" s="108"/>
      <c r="K774" s="108"/>
      <c r="L774" s="108"/>
      <c r="M774" s="108"/>
      <c r="N774" s="108"/>
      <c r="O774" s="110"/>
      <c r="P774" s="110"/>
      <c r="Q774" s="108"/>
      <c r="R774" s="297"/>
      <c r="S774" s="108"/>
      <c r="T774" s="108"/>
      <c r="U774" s="108"/>
      <c r="V774" s="266"/>
      <c r="W774" s="266"/>
      <c r="X774" s="110"/>
      <c r="Y774" s="110"/>
      <c r="Z774" s="222"/>
      <c r="AA774" s="300"/>
    </row>
    <row r="775" spans="1:27" x14ac:dyDescent="0.2">
      <c r="A775" s="5"/>
      <c r="B775" s="5"/>
      <c r="C775" s="5"/>
      <c r="D775" s="5"/>
      <c r="E775" s="5"/>
      <c r="F775" s="108"/>
      <c r="G775" s="108"/>
      <c r="H775" s="109"/>
      <c r="I775" s="108"/>
      <c r="J775" s="108"/>
      <c r="K775" s="108"/>
      <c r="L775" s="108"/>
      <c r="M775" s="108"/>
      <c r="N775" s="108"/>
      <c r="O775" s="110"/>
      <c r="P775" s="110"/>
      <c r="Q775" s="108"/>
      <c r="R775" s="297"/>
      <c r="S775" s="108"/>
      <c r="T775" s="108"/>
      <c r="U775" s="108"/>
      <c r="V775" s="266"/>
      <c r="W775" s="266"/>
      <c r="X775" s="110"/>
      <c r="Y775" s="110"/>
      <c r="Z775" s="222"/>
      <c r="AA775" s="300"/>
    </row>
    <row r="776" spans="1:27" x14ac:dyDescent="0.2">
      <c r="A776" s="5"/>
      <c r="B776" s="5"/>
      <c r="C776" s="5"/>
      <c r="D776" s="5"/>
      <c r="E776" s="5"/>
      <c r="F776" s="108"/>
      <c r="G776" s="108"/>
      <c r="H776" s="109"/>
      <c r="I776" s="108"/>
      <c r="J776" s="108"/>
      <c r="K776" s="108"/>
      <c r="L776" s="108"/>
      <c r="M776" s="108"/>
      <c r="N776" s="108"/>
      <c r="O776" s="110"/>
      <c r="P776" s="110"/>
      <c r="Q776" s="108"/>
      <c r="R776" s="297"/>
      <c r="S776" s="108"/>
      <c r="T776" s="108"/>
      <c r="U776" s="108"/>
      <c r="V776" s="266"/>
      <c r="W776" s="266"/>
      <c r="X776" s="110"/>
      <c r="Y776" s="110"/>
      <c r="Z776" s="222"/>
      <c r="AA776" s="300"/>
    </row>
    <row r="777" spans="1:27" x14ac:dyDescent="0.2">
      <c r="A777" s="5"/>
      <c r="B777" s="5"/>
      <c r="C777" s="5"/>
      <c r="D777" s="5"/>
      <c r="E777" s="5"/>
      <c r="F777" s="108"/>
      <c r="G777" s="108"/>
      <c r="H777" s="109"/>
      <c r="I777" s="108"/>
      <c r="J777" s="108"/>
      <c r="K777" s="108"/>
      <c r="L777" s="108"/>
      <c r="M777" s="108"/>
      <c r="N777" s="108"/>
      <c r="O777" s="110"/>
      <c r="P777" s="110"/>
      <c r="Q777" s="108"/>
      <c r="R777" s="297"/>
      <c r="S777" s="108"/>
      <c r="T777" s="108"/>
      <c r="U777" s="108"/>
      <c r="V777" s="266"/>
      <c r="W777" s="266"/>
      <c r="X777" s="110"/>
      <c r="Y777" s="110"/>
      <c r="Z777" s="222"/>
      <c r="AA777" s="300"/>
    </row>
    <row r="778" spans="1:27" x14ac:dyDescent="0.2">
      <c r="A778" s="5"/>
      <c r="B778" s="5"/>
      <c r="C778" s="5"/>
      <c r="D778" s="5"/>
      <c r="E778" s="5"/>
      <c r="F778" s="108"/>
      <c r="G778" s="108"/>
      <c r="H778" s="109"/>
      <c r="I778" s="108"/>
      <c r="J778" s="108"/>
      <c r="K778" s="108"/>
      <c r="L778" s="108"/>
      <c r="M778" s="108"/>
      <c r="N778" s="108"/>
      <c r="O778" s="110"/>
      <c r="P778" s="110"/>
      <c r="Q778" s="108"/>
      <c r="R778" s="297"/>
      <c r="S778" s="108"/>
      <c r="T778" s="108"/>
      <c r="U778" s="108"/>
      <c r="V778" s="266"/>
      <c r="W778" s="266"/>
      <c r="X778" s="110"/>
      <c r="Y778" s="110"/>
      <c r="Z778" s="222"/>
      <c r="AA778" s="300"/>
    </row>
    <row r="779" spans="1:27" x14ac:dyDescent="0.2">
      <c r="A779" s="5"/>
      <c r="B779" s="5"/>
      <c r="C779" s="5"/>
      <c r="D779" s="5"/>
      <c r="E779" s="5"/>
      <c r="F779" s="108"/>
      <c r="G779" s="108"/>
      <c r="H779" s="109"/>
      <c r="I779" s="108"/>
      <c r="J779" s="108"/>
      <c r="K779" s="108"/>
      <c r="L779" s="108"/>
      <c r="M779" s="108"/>
      <c r="N779" s="108"/>
      <c r="O779" s="110"/>
      <c r="P779" s="110"/>
      <c r="Q779" s="108"/>
      <c r="R779" s="297"/>
      <c r="S779" s="108"/>
      <c r="T779" s="108"/>
      <c r="U779" s="108"/>
      <c r="V779" s="266"/>
      <c r="W779" s="266"/>
      <c r="X779" s="110"/>
      <c r="Y779" s="110"/>
      <c r="Z779" s="222"/>
      <c r="AA779" s="300"/>
    </row>
    <row r="780" spans="1:27" x14ac:dyDescent="0.2">
      <c r="A780" s="5"/>
      <c r="B780" s="5"/>
      <c r="C780" s="5"/>
      <c r="D780" s="5"/>
      <c r="E780" s="5"/>
      <c r="F780" s="108"/>
      <c r="G780" s="108"/>
      <c r="H780" s="109"/>
      <c r="I780" s="108"/>
      <c r="J780" s="108"/>
      <c r="K780" s="108"/>
      <c r="L780" s="108"/>
      <c r="M780" s="108"/>
      <c r="N780" s="108"/>
      <c r="O780" s="110"/>
      <c r="P780" s="110"/>
      <c r="Q780" s="108"/>
      <c r="R780" s="297"/>
      <c r="S780" s="108"/>
      <c r="T780" s="108"/>
      <c r="U780" s="108"/>
      <c r="V780" s="266"/>
      <c r="W780" s="266"/>
      <c r="X780" s="110"/>
      <c r="Y780" s="110"/>
      <c r="Z780" s="222"/>
      <c r="AA780" s="300"/>
    </row>
    <row r="781" spans="1:27" x14ac:dyDescent="0.2">
      <c r="A781" s="5"/>
      <c r="B781" s="5"/>
      <c r="C781" s="5"/>
      <c r="D781" s="5"/>
      <c r="E781" s="5"/>
      <c r="F781" s="108"/>
      <c r="G781" s="108"/>
      <c r="H781" s="109"/>
      <c r="I781" s="108"/>
      <c r="J781" s="108"/>
      <c r="K781" s="108"/>
      <c r="L781" s="108"/>
      <c r="M781" s="108"/>
      <c r="N781" s="108"/>
      <c r="O781" s="110"/>
      <c r="P781" s="110"/>
      <c r="Q781" s="108"/>
      <c r="R781" s="297"/>
      <c r="S781" s="108"/>
      <c r="T781" s="108"/>
      <c r="U781" s="108"/>
      <c r="V781" s="266"/>
      <c r="W781" s="266"/>
      <c r="X781" s="110"/>
      <c r="Y781" s="110"/>
      <c r="Z781" s="222"/>
      <c r="AA781" s="300"/>
    </row>
    <row r="782" spans="1:27" x14ac:dyDescent="0.2">
      <c r="A782" s="5"/>
      <c r="B782" s="5"/>
      <c r="C782" s="5"/>
      <c r="D782" s="5"/>
      <c r="E782" s="5"/>
      <c r="F782" s="108"/>
      <c r="G782" s="108"/>
      <c r="H782" s="109"/>
      <c r="I782" s="108"/>
      <c r="J782" s="108"/>
      <c r="K782" s="108"/>
      <c r="L782" s="108"/>
      <c r="M782" s="108"/>
      <c r="N782" s="108"/>
      <c r="O782" s="110"/>
      <c r="P782" s="110"/>
      <c r="Q782" s="108"/>
      <c r="R782" s="297"/>
      <c r="S782" s="108"/>
      <c r="T782" s="108"/>
      <c r="U782" s="108"/>
      <c r="V782" s="266"/>
      <c r="W782" s="266"/>
      <c r="X782" s="110"/>
      <c r="Y782" s="110"/>
      <c r="Z782" s="222"/>
      <c r="AA782" s="300"/>
    </row>
    <row r="783" spans="1:27" x14ac:dyDescent="0.2">
      <c r="A783" s="5"/>
      <c r="B783" s="5"/>
      <c r="C783" s="5"/>
      <c r="D783" s="5"/>
      <c r="E783" s="5"/>
      <c r="F783" s="108"/>
      <c r="G783" s="108"/>
      <c r="H783" s="109"/>
      <c r="I783" s="108"/>
      <c r="J783" s="108"/>
      <c r="K783" s="108"/>
      <c r="L783" s="108"/>
      <c r="M783" s="108"/>
      <c r="N783" s="108"/>
      <c r="O783" s="110"/>
      <c r="P783" s="110"/>
      <c r="Q783" s="108"/>
      <c r="R783" s="297"/>
      <c r="S783" s="108"/>
      <c r="T783" s="108"/>
      <c r="U783" s="108"/>
      <c r="V783" s="266"/>
      <c r="W783" s="266"/>
      <c r="X783" s="110"/>
      <c r="Y783" s="110"/>
      <c r="Z783" s="222"/>
      <c r="AA783" s="300"/>
    </row>
    <row r="784" spans="1:27" x14ac:dyDescent="0.2">
      <c r="A784" s="5"/>
      <c r="B784" s="5"/>
      <c r="C784" s="5"/>
      <c r="D784" s="5"/>
      <c r="E784" s="5"/>
      <c r="F784" s="108"/>
      <c r="G784" s="108"/>
      <c r="H784" s="109"/>
      <c r="I784" s="108"/>
      <c r="J784" s="108"/>
      <c r="K784" s="108"/>
      <c r="L784" s="108"/>
      <c r="M784" s="108"/>
      <c r="N784" s="108"/>
      <c r="O784" s="110"/>
      <c r="P784" s="110"/>
      <c r="Q784" s="108"/>
      <c r="R784" s="297"/>
      <c r="S784" s="108"/>
      <c r="T784" s="108"/>
      <c r="U784" s="108"/>
      <c r="V784" s="266"/>
      <c r="W784" s="266"/>
      <c r="X784" s="110"/>
      <c r="Y784" s="110"/>
      <c r="Z784" s="222"/>
      <c r="AA784" s="300"/>
    </row>
    <row r="785" spans="1:27" x14ac:dyDescent="0.2">
      <c r="A785" s="5"/>
      <c r="B785" s="5"/>
      <c r="C785" s="5"/>
      <c r="D785" s="5"/>
      <c r="E785" s="5"/>
      <c r="F785" s="108"/>
      <c r="G785" s="108"/>
      <c r="H785" s="109"/>
      <c r="I785" s="108"/>
      <c r="J785" s="108"/>
      <c r="K785" s="108"/>
      <c r="L785" s="108"/>
      <c r="M785" s="108"/>
      <c r="N785" s="108"/>
      <c r="O785" s="110"/>
      <c r="P785" s="110"/>
      <c r="Q785" s="108"/>
      <c r="R785" s="297"/>
      <c r="S785" s="108"/>
      <c r="T785" s="108"/>
      <c r="U785" s="108"/>
      <c r="V785" s="266"/>
      <c r="W785" s="266"/>
      <c r="X785" s="110"/>
      <c r="Y785" s="110"/>
      <c r="Z785" s="222"/>
      <c r="AA785" s="300"/>
    </row>
    <row r="786" spans="1:27" x14ac:dyDescent="0.2">
      <c r="A786" s="5"/>
      <c r="B786" s="5"/>
      <c r="C786" s="5"/>
      <c r="D786" s="5"/>
      <c r="E786" s="5"/>
      <c r="F786" s="108"/>
      <c r="G786" s="108"/>
      <c r="H786" s="109"/>
      <c r="I786" s="108"/>
      <c r="J786" s="108"/>
      <c r="K786" s="108"/>
      <c r="L786" s="108"/>
      <c r="M786" s="108"/>
      <c r="N786" s="108"/>
      <c r="O786" s="110"/>
      <c r="P786" s="110"/>
      <c r="Q786" s="108"/>
      <c r="R786" s="297"/>
      <c r="S786" s="108"/>
      <c r="T786" s="108"/>
      <c r="U786" s="108"/>
      <c r="V786" s="266"/>
      <c r="W786" s="266"/>
      <c r="X786" s="110"/>
      <c r="Y786" s="110"/>
      <c r="Z786" s="222"/>
      <c r="AA786" s="300"/>
    </row>
    <row r="787" spans="1:27" x14ac:dyDescent="0.2">
      <c r="A787" s="5"/>
      <c r="B787" s="5"/>
      <c r="C787" s="5"/>
      <c r="D787" s="5"/>
      <c r="E787" s="5"/>
      <c r="F787" s="108"/>
      <c r="G787" s="108"/>
      <c r="H787" s="109"/>
      <c r="I787" s="108"/>
      <c r="J787" s="108"/>
      <c r="K787" s="108"/>
      <c r="L787" s="108"/>
      <c r="M787" s="108"/>
      <c r="N787" s="108"/>
      <c r="O787" s="110"/>
      <c r="P787" s="110"/>
      <c r="Q787" s="108"/>
      <c r="R787" s="297"/>
      <c r="S787" s="108"/>
      <c r="T787" s="108"/>
      <c r="U787" s="108"/>
      <c r="V787" s="266"/>
      <c r="W787" s="266"/>
      <c r="X787" s="110"/>
      <c r="Y787" s="110"/>
      <c r="Z787" s="222"/>
      <c r="AA787" s="300"/>
    </row>
    <row r="788" spans="1:27" x14ac:dyDescent="0.2">
      <c r="A788" s="5"/>
      <c r="B788" s="5"/>
      <c r="C788" s="5"/>
      <c r="D788" s="5"/>
      <c r="E788" s="5"/>
      <c r="F788" s="108"/>
      <c r="G788" s="108"/>
      <c r="H788" s="109"/>
      <c r="I788" s="108"/>
      <c r="J788" s="108"/>
      <c r="K788" s="108"/>
      <c r="L788" s="108"/>
      <c r="M788" s="108"/>
      <c r="N788" s="108"/>
      <c r="O788" s="110"/>
      <c r="P788" s="110"/>
      <c r="Q788" s="108"/>
      <c r="R788" s="297"/>
      <c r="S788" s="108"/>
      <c r="T788" s="108"/>
      <c r="U788" s="108"/>
      <c r="V788" s="266"/>
      <c r="W788" s="266"/>
      <c r="X788" s="110"/>
      <c r="Y788" s="110"/>
      <c r="Z788" s="222"/>
      <c r="AA788" s="300"/>
    </row>
    <row r="789" spans="1:27" x14ac:dyDescent="0.2">
      <c r="A789" s="5"/>
      <c r="B789" s="5"/>
      <c r="C789" s="5"/>
      <c r="D789" s="5"/>
      <c r="E789" s="5"/>
      <c r="F789" s="108"/>
      <c r="G789" s="108"/>
      <c r="H789" s="109"/>
      <c r="I789" s="108"/>
      <c r="J789" s="108"/>
      <c r="K789" s="108"/>
      <c r="L789" s="108"/>
      <c r="M789" s="108"/>
      <c r="N789" s="108"/>
      <c r="O789" s="110"/>
      <c r="P789" s="110"/>
      <c r="Q789" s="108"/>
      <c r="R789" s="297"/>
      <c r="S789" s="108"/>
      <c r="T789" s="108"/>
      <c r="U789" s="108"/>
      <c r="V789" s="266"/>
      <c r="W789" s="266"/>
      <c r="X789" s="110"/>
      <c r="Y789" s="110"/>
      <c r="Z789" s="222"/>
      <c r="AA789" s="300"/>
    </row>
    <row r="790" spans="1:27" x14ac:dyDescent="0.2">
      <c r="A790" s="5"/>
      <c r="B790" s="5"/>
      <c r="C790" s="5"/>
      <c r="D790" s="5"/>
      <c r="E790" s="5"/>
      <c r="F790" s="108"/>
      <c r="G790" s="108"/>
      <c r="H790" s="109"/>
      <c r="I790" s="108"/>
      <c r="J790" s="108"/>
      <c r="K790" s="108"/>
      <c r="L790" s="108"/>
      <c r="M790" s="108"/>
      <c r="N790" s="108"/>
      <c r="O790" s="110"/>
      <c r="P790" s="110"/>
      <c r="Q790" s="108"/>
      <c r="R790" s="297"/>
      <c r="S790" s="108"/>
      <c r="T790" s="108"/>
      <c r="U790" s="108"/>
      <c r="V790" s="266"/>
      <c r="W790" s="266"/>
      <c r="X790" s="110"/>
      <c r="Y790" s="110"/>
      <c r="Z790" s="222"/>
      <c r="AA790" s="300"/>
    </row>
    <row r="791" spans="1:27" x14ac:dyDescent="0.2">
      <c r="A791" s="5"/>
      <c r="B791" s="5"/>
      <c r="C791" s="5"/>
      <c r="D791" s="5"/>
      <c r="E791" s="5"/>
      <c r="F791" s="108"/>
      <c r="G791" s="108"/>
      <c r="H791" s="109"/>
      <c r="I791" s="108"/>
      <c r="J791" s="108"/>
      <c r="K791" s="108"/>
      <c r="L791" s="108"/>
      <c r="M791" s="108"/>
      <c r="N791" s="108"/>
      <c r="O791" s="110"/>
      <c r="P791" s="110"/>
      <c r="Q791" s="108"/>
      <c r="R791" s="297"/>
      <c r="S791" s="108"/>
      <c r="T791" s="108"/>
      <c r="U791" s="108"/>
      <c r="V791" s="266"/>
      <c r="W791" s="266"/>
      <c r="X791" s="110"/>
      <c r="Y791" s="110"/>
      <c r="Z791" s="222"/>
      <c r="AA791" s="300"/>
    </row>
    <row r="792" spans="1:27" x14ac:dyDescent="0.2">
      <c r="A792" s="5"/>
      <c r="B792" s="5"/>
      <c r="C792" s="5"/>
      <c r="D792" s="5"/>
      <c r="E792" s="5"/>
      <c r="F792" s="108"/>
      <c r="G792" s="108"/>
      <c r="H792" s="109"/>
      <c r="I792" s="108"/>
      <c r="J792" s="108"/>
      <c r="K792" s="108"/>
      <c r="L792" s="108"/>
      <c r="M792" s="108"/>
      <c r="N792" s="108"/>
      <c r="O792" s="110"/>
      <c r="P792" s="110"/>
      <c r="Q792" s="108"/>
      <c r="R792" s="297"/>
      <c r="S792" s="108"/>
      <c r="T792" s="108"/>
      <c r="U792" s="108"/>
      <c r="V792" s="266"/>
      <c r="W792" s="266"/>
      <c r="X792" s="110"/>
      <c r="Y792" s="110"/>
      <c r="Z792" s="222"/>
      <c r="AA792" s="300"/>
    </row>
    <row r="793" spans="1:27" x14ac:dyDescent="0.2">
      <c r="A793" s="5"/>
      <c r="B793" s="5"/>
      <c r="C793" s="5"/>
      <c r="D793" s="5"/>
      <c r="E793" s="5"/>
      <c r="F793" s="108"/>
      <c r="G793" s="108"/>
      <c r="H793" s="109"/>
      <c r="I793" s="108"/>
      <c r="J793" s="108"/>
      <c r="K793" s="108"/>
      <c r="L793" s="108"/>
      <c r="M793" s="108"/>
      <c r="N793" s="108"/>
      <c r="O793" s="110"/>
      <c r="P793" s="110"/>
      <c r="Q793" s="108"/>
      <c r="R793" s="297"/>
      <c r="S793" s="108"/>
      <c r="T793" s="108"/>
      <c r="U793" s="108"/>
      <c r="V793" s="266"/>
      <c r="W793" s="266"/>
      <c r="X793" s="110"/>
      <c r="Y793" s="110"/>
      <c r="Z793" s="222"/>
      <c r="AA793" s="300"/>
    </row>
    <row r="794" spans="1:27" x14ac:dyDescent="0.2">
      <c r="A794" s="5"/>
      <c r="B794" s="5"/>
      <c r="C794" s="5"/>
      <c r="D794" s="5"/>
      <c r="E794" s="5"/>
      <c r="F794" s="108"/>
      <c r="G794" s="108"/>
      <c r="H794" s="109"/>
      <c r="I794" s="108"/>
      <c r="J794" s="108"/>
      <c r="K794" s="108"/>
      <c r="L794" s="108"/>
      <c r="M794" s="108"/>
      <c r="N794" s="108"/>
      <c r="O794" s="110"/>
      <c r="P794" s="110"/>
      <c r="Q794" s="108"/>
      <c r="R794" s="297"/>
      <c r="S794" s="108"/>
      <c r="T794" s="108"/>
      <c r="U794" s="108"/>
      <c r="V794" s="266"/>
      <c r="W794" s="266"/>
      <c r="X794" s="110"/>
      <c r="Y794" s="110"/>
      <c r="Z794" s="222"/>
      <c r="AA794" s="300"/>
    </row>
    <row r="795" spans="1:27" x14ac:dyDescent="0.2">
      <c r="A795" s="5"/>
      <c r="B795" s="5"/>
      <c r="C795" s="5"/>
      <c r="D795" s="5"/>
      <c r="E795" s="5"/>
      <c r="F795" s="108"/>
      <c r="G795" s="108"/>
      <c r="H795" s="109"/>
      <c r="I795" s="108"/>
      <c r="J795" s="108"/>
      <c r="K795" s="108"/>
      <c r="L795" s="108"/>
      <c r="M795" s="108"/>
      <c r="N795" s="108"/>
      <c r="O795" s="110"/>
      <c r="P795" s="110"/>
      <c r="Q795" s="108"/>
      <c r="R795" s="297"/>
      <c r="S795" s="108"/>
      <c r="T795" s="108"/>
      <c r="U795" s="108"/>
      <c r="V795" s="266"/>
      <c r="W795" s="266"/>
      <c r="X795" s="110"/>
      <c r="Y795" s="110"/>
      <c r="Z795" s="222"/>
      <c r="AA795" s="300"/>
    </row>
    <row r="796" spans="1:27" x14ac:dyDescent="0.2">
      <c r="A796" s="5"/>
      <c r="B796" s="5"/>
      <c r="C796" s="5"/>
      <c r="D796" s="5"/>
      <c r="E796" s="5"/>
      <c r="F796" s="108"/>
      <c r="G796" s="108"/>
      <c r="H796" s="109"/>
      <c r="I796" s="108"/>
      <c r="J796" s="108"/>
      <c r="K796" s="108"/>
      <c r="L796" s="108"/>
      <c r="M796" s="108"/>
      <c r="N796" s="108"/>
      <c r="O796" s="110"/>
      <c r="P796" s="110"/>
      <c r="Q796" s="108"/>
      <c r="R796" s="297"/>
      <c r="S796" s="108"/>
      <c r="T796" s="108"/>
      <c r="U796" s="108"/>
      <c r="V796" s="266"/>
      <c r="W796" s="266"/>
      <c r="X796" s="110"/>
      <c r="Y796" s="110"/>
      <c r="Z796" s="222"/>
      <c r="AA796" s="300"/>
    </row>
    <row r="797" spans="1:27" x14ac:dyDescent="0.2">
      <c r="A797" s="5"/>
      <c r="B797" s="5"/>
      <c r="C797" s="5"/>
      <c r="D797" s="5"/>
      <c r="E797" s="5"/>
      <c r="F797" s="108"/>
      <c r="G797" s="108"/>
      <c r="H797" s="109"/>
      <c r="I797" s="108"/>
      <c r="J797" s="108"/>
      <c r="K797" s="108"/>
      <c r="L797" s="108"/>
      <c r="M797" s="108"/>
      <c r="N797" s="108"/>
      <c r="O797" s="110"/>
      <c r="P797" s="110"/>
      <c r="Q797" s="108"/>
      <c r="R797" s="297"/>
      <c r="S797" s="108"/>
      <c r="T797" s="108"/>
      <c r="U797" s="108"/>
      <c r="V797" s="266"/>
      <c r="W797" s="266"/>
      <c r="X797" s="110"/>
      <c r="Y797" s="110"/>
      <c r="Z797" s="222"/>
      <c r="AA797" s="300"/>
    </row>
    <row r="798" spans="1:27" x14ac:dyDescent="0.2">
      <c r="A798" s="5"/>
      <c r="B798" s="5"/>
      <c r="C798" s="5"/>
      <c r="D798" s="5"/>
      <c r="E798" s="5"/>
      <c r="F798" s="108"/>
      <c r="G798" s="108"/>
      <c r="H798" s="109"/>
      <c r="I798" s="108"/>
      <c r="J798" s="108"/>
      <c r="K798" s="108"/>
      <c r="L798" s="108"/>
      <c r="M798" s="108"/>
      <c r="N798" s="108"/>
      <c r="O798" s="110"/>
      <c r="P798" s="110"/>
      <c r="Q798" s="108"/>
      <c r="R798" s="297"/>
      <c r="S798" s="108"/>
      <c r="T798" s="108"/>
      <c r="U798" s="108"/>
      <c r="V798" s="266"/>
      <c r="W798" s="266"/>
      <c r="X798" s="110"/>
      <c r="Y798" s="110"/>
      <c r="Z798" s="222"/>
      <c r="AA798" s="300"/>
    </row>
    <row r="799" spans="1:27" x14ac:dyDescent="0.2">
      <c r="A799" s="5"/>
      <c r="B799" s="5"/>
      <c r="C799" s="5"/>
      <c r="D799" s="5"/>
      <c r="E799" s="5"/>
      <c r="F799" s="108"/>
      <c r="G799" s="108"/>
      <c r="H799" s="109"/>
      <c r="I799" s="108"/>
      <c r="J799" s="108"/>
      <c r="K799" s="108"/>
      <c r="L799" s="108"/>
      <c r="M799" s="108"/>
      <c r="N799" s="108"/>
      <c r="O799" s="110"/>
      <c r="P799" s="110"/>
      <c r="Q799" s="108"/>
      <c r="R799" s="297"/>
      <c r="S799" s="108"/>
      <c r="T799" s="108"/>
      <c r="U799" s="108"/>
      <c r="V799" s="266"/>
      <c r="W799" s="266"/>
      <c r="X799" s="110"/>
      <c r="Y799" s="110"/>
      <c r="Z799" s="222"/>
      <c r="AA799" s="300"/>
    </row>
    <row r="800" spans="1:27" x14ac:dyDescent="0.2">
      <c r="A800" s="5"/>
      <c r="B800" s="5"/>
      <c r="C800" s="5"/>
      <c r="D800" s="5"/>
      <c r="E800" s="5"/>
      <c r="F800" s="108"/>
      <c r="G800" s="108"/>
      <c r="H800" s="109"/>
      <c r="I800" s="108"/>
      <c r="J800" s="108"/>
      <c r="K800" s="108"/>
      <c r="L800" s="108"/>
      <c r="M800" s="108"/>
      <c r="N800" s="108"/>
      <c r="O800" s="110"/>
      <c r="P800" s="110"/>
      <c r="Q800" s="108"/>
      <c r="R800" s="297"/>
      <c r="S800" s="108"/>
      <c r="T800" s="108"/>
      <c r="U800" s="108"/>
      <c r="V800" s="266"/>
      <c r="W800" s="266"/>
      <c r="X800" s="110"/>
      <c r="Y800" s="110"/>
      <c r="Z800" s="222"/>
      <c r="AA800" s="300"/>
    </row>
    <row r="801" spans="1:27" x14ac:dyDescent="0.2">
      <c r="A801" s="5"/>
      <c r="B801" s="5"/>
      <c r="C801" s="5"/>
      <c r="D801" s="5"/>
      <c r="E801" s="5"/>
      <c r="F801" s="108"/>
      <c r="G801" s="108"/>
      <c r="H801" s="109"/>
      <c r="I801" s="108"/>
      <c r="J801" s="108"/>
      <c r="K801" s="108"/>
      <c r="L801" s="108"/>
      <c r="M801" s="108"/>
      <c r="N801" s="108"/>
      <c r="O801" s="110"/>
      <c r="P801" s="110"/>
      <c r="Q801" s="108"/>
      <c r="R801" s="297"/>
      <c r="S801" s="108"/>
      <c r="T801" s="108"/>
      <c r="U801" s="108"/>
      <c r="V801" s="266"/>
      <c r="W801" s="266"/>
      <c r="X801" s="110"/>
      <c r="Y801" s="110"/>
      <c r="Z801" s="222"/>
      <c r="AA801" s="300"/>
    </row>
    <row r="802" spans="1:27" x14ac:dyDescent="0.2">
      <c r="A802" s="5"/>
      <c r="B802" s="5"/>
      <c r="C802" s="5"/>
      <c r="D802" s="5"/>
      <c r="E802" s="5"/>
      <c r="F802" s="108"/>
      <c r="G802" s="108"/>
      <c r="H802" s="109"/>
      <c r="I802" s="108"/>
      <c r="J802" s="108"/>
      <c r="K802" s="108"/>
      <c r="L802" s="108"/>
      <c r="M802" s="108"/>
      <c r="N802" s="108"/>
      <c r="O802" s="110"/>
      <c r="P802" s="110"/>
      <c r="Q802" s="108"/>
      <c r="R802" s="297"/>
      <c r="S802" s="108"/>
      <c r="T802" s="108"/>
      <c r="U802" s="108"/>
      <c r="V802" s="266"/>
      <c r="W802" s="266"/>
      <c r="X802" s="110"/>
      <c r="Y802" s="110"/>
      <c r="Z802" s="222"/>
      <c r="AA802" s="300"/>
    </row>
    <row r="803" spans="1:27" x14ac:dyDescent="0.2">
      <c r="A803" s="5"/>
      <c r="B803" s="5"/>
      <c r="C803" s="5"/>
      <c r="D803" s="5"/>
      <c r="E803" s="5"/>
      <c r="F803" s="108"/>
      <c r="G803" s="108"/>
      <c r="H803" s="109"/>
      <c r="I803" s="108"/>
      <c r="J803" s="108"/>
      <c r="K803" s="108"/>
      <c r="L803" s="108"/>
      <c r="M803" s="108"/>
      <c r="N803" s="108"/>
      <c r="O803" s="110"/>
      <c r="P803" s="110"/>
      <c r="Q803" s="108"/>
      <c r="R803" s="297"/>
      <c r="S803" s="108"/>
      <c r="T803" s="108"/>
      <c r="U803" s="108"/>
      <c r="V803" s="266"/>
      <c r="W803" s="266"/>
      <c r="X803" s="110"/>
      <c r="Y803" s="110"/>
      <c r="Z803" s="222"/>
      <c r="AA803" s="300"/>
    </row>
    <row r="804" spans="1:27" x14ac:dyDescent="0.2">
      <c r="A804" s="5"/>
      <c r="B804" s="5"/>
      <c r="C804" s="5"/>
      <c r="D804" s="5"/>
      <c r="E804" s="5"/>
      <c r="F804" s="108"/>
      <c r="G804" s="108"/>
      <c r="H804" s="109"/>
      <c r="I804" s="108"/>
      <c r="J804" s="108"/>
      <c r="K804" s="108"/>
      <c r="L804" s="108"/>
      <c r="M804" s="108"/>
      <c r="N804" s="108"/>
      <c r="O804" s="110"/>
      <c r="P804" s="110"/>
      <c r="Q804" s="108"/>
      <c r="R804" s="297"/>
      <c r="S804" s="108"/>
      <c r="T804" s="108"/>
      <c r="U804" s="108"/>
      <c r="V804" s="266"/>
      <c r="W804" s="266"/>
      <c r="X804" s="110"/>
      <c r="Y804" s="110"/>
      <c r="Z804" s="222"/>
      <c r="AA804" s="300"/>
    </row>
    <row r="805" spans="1:27" x14ac:dyDescent="0.2">
      <c r="A805" s="5"/>
      <c r="B805" s="5"/>
      <c r="C805" s="5"/>
      <c r="D805" s="5"/>
      <c r="E805" s="5"/>
      <c r="F805" s="108"/>
      <c r="G805" s="108"/>
      <c r="H805" s="109"/>
      <c r="I805" s="108"/>
      <c r="J805" s="108"/>
      <c r="K805" s="108"/>
      <c r="L805" s="108"/>
      <c r="M805" s="108"/>
      <c r="N805" s="108"/>
      <c r="O805" s="110"/>
      <c r="P805" s="110"/>
      <c r="Q805" s="108"/>
      <c r="R805" s="297"/>
      <c r="S805" s="108"/>
      <c r="T805" s="108"/>
      <c r="U805" s="108"/>
      <c r="V805" s="266"/>
      <c r="W805" s="266"/>
      <c r="X805" s="110"/>
      <c r="Y805" s="110"/>
      <c r="Z805" s="222"/>
      <c r="AA805" s="300"/>
    </row>
    <row r="806" spans="1:27" x14ac:dyDescent="0.2">
      <c r="A806" s="5"/>
      <c r="B806" s="5"/>
      <c r="C806" s="5"/>
      <c r="D806" s="5"/>
      <c r="E806" s="5"/>
      <c r="F806" s="108"/>
      <c r="G806" s="108"/>
      <c r="H806" s="109"/>
      <c r="I806" s="108"/>
      <c r="J806" s="108"/>
      <c r="K806" s="108"/>
      <c r="L806" s="108"/>
      <c r="M806" s="108"/>
      <c r="N806" s="108"/>
      <c r="O806" s="110"/>
      <c r="P806" s="110"/>
      <c r="Q806" s="108"/>
      <c r="R806" s="297"/>
      <c r="S806" s="108"/>
      <c r="T806" s="108"/>
      <c r="U806" s="108"/>
      <c r="V806" s="266"/>
      <c r="W806" s="266"/>
      <c r="X806" s="110"/>
      <c r="Y806" s="110"/>
      <c r="Z806" s="222"/>
      <c r="AA806" s="300"/>
    </row>
    <row r="807" spans="1:27" x14ac:dyDescent="0.2">
      <c r="A807" s="5"/>
      <c r="B807" s="5"/>
      <c r="C807" s="5"/>
      <c r="D807" s="5"/>
      <c r="E807" s="5"/>
      <c r="F807" s="108"/>
      <c r="G807" s="108"/>
      <c r="H807" s="109"/>
      <c r="I807" s="108"/>
      <c r="J807" s="108"/>
      <c r="K807" s="108"/>
      <c r="L807" s="108"/>
      <c r="M807" s="108"/>
      <c r="N807" s="108"/>
      <c r="O807" s="110"/>
      <c r="P807" s="110"/>
      <c r="Q807" s="108"/>
      <c r="R807" s="297"/>
      <c r="S807" s="108"/>
      <c r="T807" s="108"/>
      <c r="U807" s="108"/>
      <c r="V807" s="266"/>
      <c r="W807" s="266"/>
      <c r="X807" s="110"/>
      <c r="Y807" s="110"/>
      <c r="Z807" s="222"/>
      <c r="AA807" s="300"/>
    </row>
    <row r="808" spans="1:27" x14ac:dyDescent="0.2">
      <c r="A808" s="5"/>
      <c r="B808" s="5"/>
      <c r="C808" s="5"/>
      <c r="D808" s="5"/>
      <c r="E808" s="5"/>
      <c r="F808" s="108"/>
      <c r="G808" s="108"/>
      <c r="H808" s="109"/>
      <c r="I808" s="108"/>
      <c r="J808" s="108"/>
      <c r="K808" s="108"/>
      <c r="L808" s="108"/>
      <c r="M808" s="108"/>
      <c r="N808" s="108"/>
      <c r="O808" s="110"/>
      <c r="P808" s="110"/>
      <c r="Q808" s="108"/>
      <c r="R808" s="297"/>
      <c r="S808" s="108"/>
      <c r="T808" s="108"/>
      <c r="U808" s="108"/>
      <c r="V808" s="266"/>
      <c r="W808" s="266"/>
      <c r="X808" s="110"/>
      <c r="Y808" s="110"/>
      <c r="Z808" s="222"/>
      <c r="AA808" s="300"/>
    </row>
    <row r="809" spans="1:27" x14ac:dyDescent="0.2">
      <c r="A809" s="5"/>
      <c r="B809" s="5"/>
      <c r="C809" s="5"/>
      <c r="D809" s="5"/>
      <c r="E809" s="5"/>
      <c r="F809" s="108"/>
      <c r="G809" s="108"/>
      <c r="H809" s="109"/>
      <c r="I809" s="108"/>
      <c r="J809" s="108"/>
      <c r="K809" s="108"/>
      <c r="L809" s="108"/>
      <c r="M809" s="108"/>
      <c r="N809" s="108"/>
      <c r="O809" s="110"/>
      <c r="P809" s="110"/>
      <c r="Q809" s="108"/>
      <c r="R809" s="297"/>
      <c r="S809" s="108"/>
      <c r="T809" s="108"/>
      <c r="U809" s="108"/>
      <c r="V809" s="266"/>
      <c r="W809" s="266"/>
      <c r="X809" s="110"/>
      <c r="Y809" s="110"/>
      <c r="Z809" s="222"/>
      <c r="AA809" s="300"/>
    </row>
    <row r="810" spans="1:27" x14ac:dyDescent="0.2">
      <c r="A810" s="5"/>
      <c r="B810" s="5"/>
      <c r="C810" s="5"/>
      <c r="D810" s="5"/>
      <c r="E810" s="5"/>
      <c r="F810" s="108"/>
      <c r="G810" s="108"/>
      <c r="H810" s="109"/>
      <c r="I810" s="108"/>
      <c r="J810" s="108"/>
      <c r="K810" s="108"/>
      <c r="L810" s="108"/>
      <c r="M810" s="108"/>
      <c r="N810" s="108"/>
      <c r="O810" s="110"/>
      <c r="P810" s="110"/>
      <c r="Q810" s="108"/>
      <c r="R810" s="297"/>
      <c r="S810" s="108"/>
      <c r="T810" s="108"/>
      <c r="U810" s="108"/>
      <c r="V810" s="266"/>
      <c r="W810" s="266"/>
      <c r="X810" s="110"/>
      <c r="Y810" s="110"/>
      <c r="Z810" s="222"/>
      <c r="AA810" s="300"/>
    </row>
    <row r="811" spans="1:27" x14ac:dyDescent="0.2">
      <c r="A811" s="5"/>
      <c r="B811" s="5"/>
      <c r="C811" s="5"/>
      <c r="D811" s="5"/>
      <c r="E811" s="5"/>
      <c r="F811" s="108"/>
      <c r="G811" s="108"/>
      <c r="H811" s="109"/>
      <c r="I811" s="108"/>
      <c r="J811" s="108"/>
      <c r="K811" s="108"/>
      <c r="L811" s="108"/>
      <c r="M811" s="108"/>
      <c r="N811" s="108"/>
      <c r="O811" s="110"/>
      <c r="P811" s="110"/>
      <c r="Q811" s="108"/>
      <c r="R811" s="297"/>
      <c r="S811" s="108"/>
      <c r="T811" s="108"/>
      <c r="U811" s="108"/>
      <c r="V811" s="266"/>
      <c r="W811" s="266"/>
      <c r="X811" s="110"/>
      <c r="Y811" s="110"/>
      <c r="Z811" s="222"/>
      <c r="AA811" s="300"/>
    </row>
    <row r="812" spans="1:27" x14ac:dyDescent="0.2">
      <c r="A812" s="5"/>
      <c r="B812" s="5"/>
      <c r="C812" s="5"/>
      <c r="D812" s="5"/>
      <c r="E812" s="5"/>
      <c r="F812" s="108"/>
      <c r="G812" s="108"/>
      <c r="H812" s="109"/>
      <c r="I812" s="108"/>
      <c r="J812" s="108"/>
      <c r="K812" s="108"/>
      <c r="L812" s="108"/>
      <c r="M812" s="108"/>
      <c r="N812" s="108"/>
      <c r="O812" s="110"/>
      <c r="P812" s="110"/>
      <c r="Q812" s="108"/>
      <c r="R812" s="297"/>
      <c r="S812" s="108"/>
      <c r="T812" s="108"/>
      <c r="U812" s="108"/>
      <c r="V812" s="266"/>
      <c r="W812" s="266"/>
      <c r="X812" s="110"/>
      <c r="Y812" s="110"/>
      <c r="Z812" s="222"/>
      <c r="AA812" s="300"/>
    </row>
    <row r="813" spans="1:27" x14ac:dyDescent="0.2">
      <c r="A813" s="5"/>
      <c r="B813" s="5"/>
      <c r="C813" s="5"/>
      <c r="D813" s="5"/>
      <c r="E813" s="5"/>
      <c r="F813" s="108"/>
      <c r="G813" s="108"/>
      <c r="H813" s="109"/>
      <c r="I813" s="108"/>
      <c r="J813" s="108"/>
      <c r="K813" s="108"/>
      <c r="L813" s="108"/>
      <c r="M813" s="108"/>
      <c r="N813" s="108"/>
      <c r="O813" s="110"/>
      <c r="P813" s="110"/>
      <c r="Q813" s="108"/>
      <c r="R813" s="297"/>
      <c r="S813" s="108"/>
      <c r="T813" s="108"/>
      <c r="U813" s="108"/>
      <c r="V813" s="266"/>
      <c r="W813" s="266"/>
      <c r="X813" s="110"/>
      <c r="Y813" s="110"/>
      <c r="Z813" s="222"/>
      <c r="AA813" s="300"/>
    </row>
    <row r="814" spans="1:27" x14ac:dyDescent="0.2">
      <c r="A814" s="5"/>
      <c r="B814" s="5"/>
      <c r="C814" s="5"/>
      <c r="D814" s="5"/>
      <c r="E814" s="5"/>
      <c r="F814" s="108"/>
      <c r="G814" s="108"/>
      <c r="H814" s="109"/>
      <c r="I814" s="108"/>
      <c r="J814" s="108"/>
      <c r="K814" s="108"/>
      <c r="L814" s="108"/>
      <c r="M814" s="108"/>
      <c r="N814" s="108"/>
      <c r="O814" s="110"/>
      <c r="P814" s="110"/>
      <c r="Q814" s="108"/>
      <c r="R814" s="297"/>
      <c r="S814" s="108"/>
      <c r="T814" s="108"/>
      <c r="U814" s="108"/>
      <c r="V814" s="266"/>
      <c r="W814" s="266"/>
      <c r="X814" s="110"/>
      <c r="Y814" s="110"/>
      <c r="Z814" s="222"/>
      <c r="AA814" s="300"/>
    </row>
    <row r="815" spans="1:27" x14ac:dyDescent="0.2">
      <c r="A815" s="5"/>
      <c r="B815" s="5"/>
      <c r="C815" s="5"/>
      <c r="D815" s="5"/>
      <c r="E815" s="5"/>
      <c r="F815" s="108"/>
      <c r="G815" s="108"/>
      <c r="H815" s="109"/>
      <c r="I815" s="108"/>
      <c r="J815" s="108"/>
      <c r="K815" s="108"/>
      <c r="L815" s="108"/>
      <c r="M815" s="108"/>
      <c r="N815" s="108"/>
      <c r="O815" s="110"/>
      <c r="P815" s="110"/>
      <c r="Q815" s="108"/>
      <c r="R815" s="297"/>
      <c r="S815" s="108"/>
      <c r="T815" s="108"/>
      <c r="U815" s="108"/>
      <c r="V815" s="266"/>
      <c r="W815" s="266"/>
      <c r="X815" s="110"/>
      <c r="Y815" s="110"/>
      <c r="Z815" s="222"/>
      <c r="AA815" s="300"/>
    </row>
    <row r="816" spans="1:27" x14ac:dyDescent="0.2">
      <c r="A816" s="5"/>
      <c r="B816" s="5"/>
      <c r="C816" s="5"/>
      <c r="D816" s="5"/>
      <c r="E816" s="5"/>
      <c r="F816" s="108"/>
      <c r="G816" s="108"/>
      <c r="H816" s="109"/>
      <c r="I816" s="108"/>
      <c r="J816" s="108"/>
      <c r="K816" s="108"/>
      <c r="L816" s="108"/>
      <c r="M816" s="108"/>
      <c r="N816" s="108"/>
      <c r="O816" s="110"/>
      <c r="P816" s="110"/>
      <c r="Q816" s="108"/>
      <c r="R816" s="297"/>
      <c r="S816" s="108"/>
      <c r="T816" s="108"/>
      <c r="U816" s="108"/>
      <c r="V816" s="266"/>
      <c r="W816" s="266"/>
      <c r="X816" s="110"/>
      <c r="Y816" s="110"/>
      <c r="Z816" s="222"/>
      <c r="AA816" s="300"/>
    </row>
    <row r="817" spans="1:27" x14ac:dyDescent="0.2">
      <c r="A817" s="5"/>
      <c r="B817" s="5"/>
      <c r="C817" s="5"/>
      <c r="D817" s="5"/>
      <c r="E817" s="5"/>
      <c r="F817" s="108"/>
      <c r="G817" s="108"/>
      <c r="H817" s="109"/>
      <c r="I817" s="108"/>
      <c r="J817" s="108"/>
      <c r="K817" s="108"/>
      <c r="L817" s="108"/>
      <c r="M817" s="108"/>
      <c r="N817" s="108"/>
      <c r="O817" s="110"/>
      <c r="P817" s="110"/>
      <c r="Q817" s="108"/>
      <c r="R817" s="297"/>
      <c r="S817" s="108"/>
      <c r="T817" s="108"/>
      <c r="U817" s="108"/>
      <c r="V817" s="266"/>
      <c r="W817" s="266"/>
      <c r="X817" s="110"/>
      <c r="Y817" s="110"/>
      <c r="Z817" s="222"/>
      <c r="AA817" s="300"/>
    </row>
    <row r="818" spans="1:27" x14ac:dyDescent="0.2">
      <c r="A818" s="5"/>
      <c r="B818" s="5"/>
      <c r="C818" s="5"/>
      <c r="D818" s="5"/>
      <c r="E818" s="5"/>
      <c r="F818" s="108"/>
      <c r="G818" s="108"/>
      <c r="H818" s="109"/>
      <c r="I818" s="108"/>
      <c r="J818" s="108"/>
      <c r="K818" s="108"/>
      <c r="L818" s="108"/>
      <c r="M818" s="108"/>
      <c r="N818" s="108"/>
      <c r="O818" s="110"/>
      <c r="P818" s="110"/>
      <c r="Q818" s="108"/>
      <c r="R818" s="297"/>
      <c r="S818" s="108"/>
      <c r="T818" s="108"/>
      <c r="U818" s="108"/>
      <c r="V818" s="266"/>
      <c r="W818" s="266"/>
      <c r="X818" s="110"/>
      <c r="Y818" s="110"/>
      <c r="Z818" s="222"/>
      <c r="AA818" s="300"/>
    </row>
    <row r="819" spans="1:27" x14ac:dyDescent="0.2">
      <c r="A819" s="5"/>
      <c r="B819" s="5"/>
      <c r="C819" s="5"/>
      <c r="D819" s="5"/>
      <c r="E819" s="5"/>
      <c r="F819" s="108"/>
      <c r="G819" s="108"/>
      <c r="H819" s="109"/>
      <c r="I819" s="108"/>
      <c r="J819" s="108"/>
      <c r="K819" s="108"/>
      <c r="L819" s="108"/>
      <c r="M819" s="108"/>
      <c r="N819" s="108"/>
      <c r="O819" s="110"/>
      <c r="P819" s="110"/>
      <c r="Q819" s="108"/>
      <c r="R819" s="297"/>
      <c r="S819" s="108"/>
      <c r="T819" s="108"/>
      <c r="U819" s="108"/>
      <c r="V819" s="266"/>
      <c r="W819" s="266"/>
      <c r="X819" s="110"/>
      <c r="Y819" s="110"/>
      <c r="Z819" s="222"/>
      <c r="AA819" s="300"/>
    </row>
    <row r="820" spans="1:27" x14ac:dyDescent="0.2">
      <c r="A820" s="5"/>
      <c r="B820" s="5"/>
      <c r="C820" s="5"/>
      <c r="D820" s="5"/>
      <c r="E820" s="5"/>
      <c r="F820" s="108"/>
      <c r="G820" s="108"/>
      <c r="H820" s="109"/>
      <c r="I820" s="108"/>
      <c r="J820" s="108"/>
      <c r="K820" s="108"/>
      <c r="L820" s="108"/>
      <c r="M820" s="108"/>
      <c r="N820" s="108"/>
      <c r="O820" s="110"/>
      <c r="P820" s="110"/>
      <c r="Q820" s="108"/>
      <c r="R820" s="297"/>
      <c r="S820" s="108"/>
      <c r="T820" s="108"/>
      <c r="U820" s="108"/>
      <c r="V820" s="266"/>
      <c r="W820" s="266"/>
      <c r="X820" s="110"/>
      <c r="Y820" s="110"/>
      <c r="Z820" s="222"/>
      <c r="AA820" s="300"/>
    </row>
    <row r="821" spans="1:27" x14ac:dyDescent="0.2">
      <c r="A821" s="5"/>
      <c r="B821" s="5"/>
      <c r="C821" s="5"/>
      <c r="D821" s="5"/>
      <c r="E821" s="5"/>
      <c r="F821" s="108"/>
      <c r="G821" s="108"/>
      <c r="H821" s="109"/>
      <c r="I821" s="108"/>
      <c r="J821" s="108"/>
      <c r="K821" s="108"/>
      <c r="L821" s="108"/>
      <c r="M821" s="108"/>
      <c r="N821" s="108"/>
      <c r="O821" s="110"/>
      <c r="P821" s="110"/>
      <c r="Q821" s="108"/>
      <c r="R821" s="297"/>
      <c r="S821" s="108"/>
      <c r="T821" s="108"/>
      <c r="U821" s="108"/>
      <c r="V821" s="266"/>
      <c r="W821" s="266"/>
      <c r="X821" s="110"/>
      <c r="Y821" s="110"/>
      <c r="Z821" s="222"/>
      <c r="AA821" s="300"/>
    </row>
    <row r="822" spans="1:27" x14ac:dyDescent="0.2">
      <c r="A822" s="5"/>
      <c r="B822" s="5"/>
      <c r="C822" s="5"/>
      <c r="D822" s="5"/>
      <c r="E822" s="5"/>
      <c r="F822" s="108"/>
      <c r="G822" s="108"/>
      <c r="H822" s="109"/>
      <c r="I822" s="108"/>
      <c r="J822" s="108"/>
      <c r="K822" s="108"/>
      <c r="L822" s="108"/>
      <c r="M822" s="108"/>
      <c r="N822" s="108"/>
      <c r="O822" s="110"/>
      <c r="P822" s="110"/>
      <c r="Q822" s="108"/>
      <c r="R822" s="297"/>
      <c r="S822" s="108"/>
      <c r="T822" s="108"/>
      <c r="U822" s="108"/>
      <c r="V822" s="266"/>
      <c r="W822" s="266"/>
      <c r="X822" s="110"/>
      <c r="Y822" s="110"/>
      <c r="Z822" s="222"/>
      <c r="AA822" s="300"/>
    </row>
    <row r="823" spans="1:27" x14ac:dyDescent="0.2">
      <c r="A823" s="5"/>
      <c r="B823" s="5"/>
      <c r="C823" s="5"/>
      <c r="D823" s="5"/>
      <c r="E823" s="5"/>
      <c r="F823" s="108"/>
      <c r="G823" s="108"/>
      <c r="H823" s="109"/>
      <c r="I823" s="108"/>
      <c r="J823" s="108"/>
      <c r="K823" s="108"/>
      <c r="L823" s="108"/>
      <c r="M823" s="108"/>
      <c r="N823" s="108"/>
      <c r="O823" s="110"/>
      <c r="P823" s="110"/>
      <c r="Q823" s="108"/>
      <c r="R823" s="297"/>
      <c r="S823" s="108"/>
      <c r="T823" s="108"/>
      <c r="U823" s="108"/>
      <c r="V823" s="266"/>
      <c r="W823" s="266"/>
      <c r="X823" s="110"/>
      <c r="Y823" s="110"/>
      <c r="Z823" s="222"/>
      <c r="AA823" s="300"/>
    </row>
    <row r="824" spans="1:27" x14ac:dyDescent="0.2">
      <c r="A824" s="5"/>
      <c r="B824" s="5"/>
      <c r="C824" s="5"/>
      <c r="D824" s="5"/>
      <c r="E824" s="5"/>
      <c r="F824" s="108"/>
      <c r="G824" s="108"/>
      <c r="H824" s="109"/>
      <c r="I824" s="108"/>
      <c r="J824" s="108"/>
      <c r="K824" s="108"/>
      <c r="L824" s="108"/>
      <c r="M824" s="108"/>
      <c r="N824" s="108"/>
      <c r="O824" s="110"/>
      <c r="P824" s="110"/>
      <c r="Q824" s="108"/>
      <c r="R824" s="297"/>
      <c r="S824" s="108"/>
      <c r="T824" s="108"/>
      <c r="U824" s="108"/>
      <c r="V824" s="266"/>
      <c r="W824" s="266"/>
      <c r="X824" s="110"/>
      <c r="Y824" s="110"/>
      <c r="Z824" s="222"/>
      <c r="AA824" s="300"/>
    </row>
    <row r="825" spans="1:27" x14ac:dyDescent="0.2">
      <c r="A825" s="5"/>
      <c r="B825" s="5"/>
      <c r="C825" s="5"/>
      <c r="D825" s="5"/>
      <c r="E825" s="5"/>
      <c r="F825" s="108"/>
      <c r="G825" s="108"/>
      <c r="H825" s="109"/>
      <c r="I825" s="108"/>
      <c r="J825" s="108"/>
      <c r="K825" s="108"/>
      <c r="L825" s="108"/>
      <c r="M825" s="108"/>
      <c r="N825" s="108"/>
      <c r="O825" s="110"/>
      <c r="P825" s="110"/>
      <c r="Q825" s="108"/>
      <c r="R825" s="297"/>
      <c r="S825" s="108"/>
      <c r="T825" s="108"/>
      <c r="U825" s="108"/>
      <c r="V825" s="266"/>
      <c r="W825" s="266"/>
      <c r="X825" s="110"/>
      <c r="Y825" s="110"/>
      <c r="Z825" s="222"/>
      <c r="AA825" s="300"/>
    </row>
    <row r="826" spans="1:27" x14ac:dyDescent="0.2">
      <c r="A826" s="5"/>
      <c r="B826" s="5"/>
      <c r="C826" s="5"/>
      <c r="D826" s="5"/>
      <c r="E826" s="5"/>
      <c r="F826" s="108"/>
      <c r="G826" s="108"/>
      <c r="H826" s="109"/>
      <c r="I826" s="108"/>
      <c r="J826" s="108"/>
      <c r="K826" s="108"/>
      <c r="L826" s="108"/>
      <c r="M826" s="108"/>
      <c r="N826" s="108"/>
      <c r="O826" s="110"/>
      <c r="P826" s="110"/>
      <c r="Q826" s="108"/>
      <c r="R826" s="297"/>
      <c r="S826" s="108"/>
      <c r="T826" s="108"/>
      <c r="U826" s="108"/>
      <c r="V826" s="266"/>
      <c r="W826" s="266"/>
      <c r="X826" s="110"/>
      <c r="Y826" s="110"/>
      <c r="Z826" s="222"/>
      <c r="AA826" s="300"/>
    </row>
    <row r="827" spans="1:27" x14ac:dyDescent="0.2">
      <c r="A827" s="5"/>
      <c r="B827" s="5"/>
      <c r="C827" s="5"/>
      <c r="D827" s="5"/>
      <c r="E827" s="5"/>
      <c r="F827" s="108"/>
      <c r="G827" s="108"/>
      <c r="H827" s="109"/>
      <c r="I827" s="108"/>
      <c r="J827" s="108"/>
      <c r="K827" s="108"/>
      <c r="L827" s="108"/>
      <c r="M827" s="108"/>
      <c r="N827" s="108"/>
      <c r="O827" s="110"/>
      <c r="P827" s="110"/>
      <c r="Q827" s="108"/>
      <c r="R827" s="297"/>
      <c r="S827" s="108"/>
      <c r="T827" s="108"/>
      <c r="U827" s="108"/>
      <c r="V827" s="266"/>
      <c r="W827" s="266"/>
      <c r="X827" s="110"/>
      <c r="Y827" s="110"/>
      <c r="Z827" s="222"/>
      <c r="AA827" s="300"/>
    </row>
    <row r="828" spans="1:27" x14ac:dyDescent="0.2">
      <c r="A828" s="5"/>
      <c r="B828" s="5"/>
      <c r="C828" s="5"/>
      <c r="D828" s="5"/>
      <c r="E828" s="5"/>
      <c r="F828" s="108"/>
      <c r="G828" s="108"/>
      <c r="H828" s="109"/>
      <c r="I828" s="108"/>
      <c r="J828" s="108"/>
      <c r="K828" s="108"/>
      <c r="L828" s="108"/>
      <c r="M828" s="108"/>
      <c r="N828" s="108"/>
      <c r="O828" s="110"/>
      <c r="P828" s="110"/>
      <c r="Q828" s="108"/>
      <c r="R828" s="297"/>
      <c r="S828" s="108"/>
      <c r="T828" s="108"/>
      <c r="U828" s="108"/>
      <c r="V828" s="266"/>
      <c r="W828" s="266"/>
      <c r="X828" s="110"/>
      <c r="Y828" s="110"/>
      <c r="Z828" s="222"/>
      <c r="AA828" s="300"/>
    </row>
    <row r="829" spans="1:27" x14ac:dyDescent="0.2">
      <c r="A829" s="5"/>
      <c r="B829" s="5"/>
      <c r="C829" s="5"/>
      <c r="D829" s="5"/>
      <c r="E829" s="5"/>
      <c r="F829" s="108"/>
      <c r="G829" s="108"/>
      <c r="H829" s="109"/>
      <c r="I829" s="108"/>
      <c r="J829" s="108"/>
      <c r="K829" s="108"/>
      <c r="L829" s="108"/>
      <c r="M829" s="108"/>
      <c r="N829" s="108"/>
      <c r="O829" s="110"/>
      <c r="P829" s="110"/>
      <c r="Q829" s="108"/>
      <c r="R829" s="297"/>
      <c r="S829" s="108"/>
      <c r="T829" s="108"/>
      <c r="U829" s="108"/>
      <c r="V829" s="266"/>
      <c r="W829" s="266"/>
      <c r="X829" s="110"/>
      <c r="Y829" s="110"/>
      <c r="Z829" s="222"/>
      <c r="AA829" s="300"/>
    </row>
    <row r="830" spans="1:27" x14ac:dyDescent="0.2">
      <c r="A830" s="5"/>
      <c r="B830" s="5"/>
      <c r="C830" s="5"/>
      <c r="D830" s="5"/>
      <c r="E830" s="5"/>
      <c r="F830" s="108"/>
      <c r="G830" s="108"/>
      <c r="H830" s="109"/>
      <c r="I830" s="108"/>
      <c r="J830" s="108"/>
      <c r="K830" s="108"/>
      <c r="L830" s="108"/>
      <c r="M830" s="108"/>
      <c r="N830" s="108"/>
      <c r="O830" s="110"/>
      <c r="P830" s="110"/>
      <c r="Q830" s="108"/>
      <c r="R830" s="297"/>
      <c r="S830" s="108"/>
      <c r="T830" s="108"/>
      <c r="U830" s="108"/>
      <c r="V830" s="266"/>
      <c r="W830" s="266"/>
      <c r="X830" s="110"/>
      <c r="Y830" s="110"/>
      <c r="Z830" s="222"/>
      <c r="AA830" s="300"/>
    </row>
    <row r="831" spans="1:27" x14ac:dyDescent="0.2">
      <c r="A831" s="5"/>
      <c r="B831" s="5"/>
      <c r="C831" s="5"/>
      <c r="D831" s="5"/>
      <c r="E831" s="5"/>
      <c r="F831" s="108"/>
      <c r="G831" s="108"/>
      <c r="H831" s="109"/>
      <c r="I831" s="108"/>
      <c r="J831" s="108"/>
      <c r="K831" s="108"/>
      <c r="L831" s="108"/>
      <c r="M831" s="108"/>
      <c r="N831" s="108"/>
      <c r="O831" s="110"/>
      <c r="P831" s="110"/>
      <c r="Q831" s="108"/>
      <c r="R831" s="297"/>
      <c r="S831" s="108"/>
      <c r="T831" s="108"/>
      <c r="U831" s="108"/>
      <c r="V831" s="266"/>
      <c r="W831" s="266"/>
      <c r="X831" s="110"/>
      <c r="Y831" s="110"/>
      <c r="Z831" s="222"/>
      <c r="AA831" s="300"/>
    </row>
    <row r="832" spans="1:27" x14ac:dyDescent="0.2">
      <c r="A832" s="5"/>
      <c r="B832" s="5"/>
      <c r="C832" s="5"/>
      <c r="D832" s="5"/>
      <c r="E832" s="5"/>
      <c r="F832" s="108"/>
      <c r="G832" s="108"/>
      <c r="H832" s="109"/>
      <c r="I832" s="108"/>
      <c r="J832" s="108"/>
      <c r="K832" s="108"/>
      <c r="L832" s="108"/>
      <c r="M832" s="108"/>
      <c r="N832" s="108"/>
      <c r="O832" s="110"/>
      <c r="P832" s="110"/>
      <c r="Q832" s="108"/>
      <c r="R832" s="297"/>
      <c r="S832" s="108"/>
      <c r="T832" s="108"/>
      <c r="U832" s="108"/>
      <c r="V832" s="266"/>
      <c r="W832" s="266"/>
      <c r="X832" s="110"/>
      <c r="Y832" s="110"/>
      <c r="Z832" s="222"/>
      <c r="AA832" s="300"/>
    </row>
    <row r="833" spans="1:27" x14ac:dyDescent="0.2">
      <c r="A833" s="5"/>
      <c r="B833" s="5"/>
      <c r="C833" s="5"/>
      <c r="D833" s="5"/>
      <c r="E833" s="5"/>
      <c r="F833" s="108"/>
      <c r="G833" s="108"/>
      <c r="H833" s="109"/>
      <c r="I833" s="108"/>
      <c r="J833" s="108"/>
      <c r="K833" s="108"/>
      <c r="L833" s="108"/>
      <c r="M833" s="108"/>
      <c r="N833" s="108"/>
      <c r="O833" s="110"/>
      <c r="P833" s="110"/>
      <c r="Q833" s="108"/>
      <c r="R833" s="297"/>
      <c r="S833" s="108"/>
      <c r="T833" s="108"/>
      <c r="U833" s="108"/>
      <c r="V833" s="266"/>
      <c r="W833" s="266"/>
      <c r="X833" s="110"/>
      <c r="Y833" s="110"/>
      <c r="Z833" s="222"/>
      <c r="AA833" s="300"/>
    </row>
    <row r="834" spans="1:27" x14ac:dyDescent="0.2">
      <c r="A834" s="5"/>
      <c r="B834" s="5"/>
      <c r="C834" s="5"/>
      <c r="D834" s="5"/>
      <c r="E834" s="5"/>
      <c r="F834" s="108"/>
      <c r="G834" s="108"/>
      <c r="H834" s="109"/>
      <c r="I834" s="108"/>
      <c r="J834" s="108"/>
      <c r="K834" s="108"/>
      <c r="L834" s="108"/>
      <c r="M834" s="108"/>
      <c r="N834" s="108"/>
      <c r="O834" s="110"/>
      <c r="P834" s="110"/>
      <c r="Q834" s="108"/>
      <c r="R834" s="297"/>
      <c r="S834" s="108"/>
      <c r="T834" s="108"/>
      <c r="U834" s="108"/>
      <c r="V834" s="266"/>
      <c r="W834" s="266"/>
      <c r="X834" s="110"/>
      <c r="Y834" s="110"/>
      <c r="Z834" s="222"/>
      <c r="AA834" s="300"/>
    </row>
    <row r="835" spans="1:27" x14ac:dyDescent="0.2">
      <c r="A835" s="5"/>
      <c r="B835" s="5"/>
      <c r="C835" s="5"/>
      <c r="D835" s="5"/>
      <c r="E835" s="5"/>
      <c r="F835" s="108"/>
      <c r="G835" s="108"/>
      <c r="H835" s="109"/>
      <c r="I835" s="108"/>
      <c r="J835" s="108"/>
      <c r="K835" s="108"/>
      <c r="L835" s="108"/>
      <c r="M835" s="108"/>
      <c r="N835" s="108"/>
      <c r="O835" s="110"/>
      <c r="P835" s="110"/>
      <c r="Q835" s="108"/>
      <c r="R835" s="297"/>
      <c r="S835" s="108"/>
      <c r="T835" s="108"/>
      <c r="U835" s="108"/>
      <c r="V835" s="266"/>
      <c r="W835" s="266"/>
      <c r="X835" s="110"/>
      <c r="Y835" s="110"/>
      <c r="Z835" s="222"/>
      <c r="AA835" s="300"/>
    </row>
    <row r="836" spans="1:27" x14ac:dyDescent="0.2">
      <c r="A836" s="5"/>
      <c r="B836" s="5"/>
      <c r="C836" s="5"/>
      <c r="D836" s="5"/>
      <c r="E836" s="5"/>
      <c r="F836" s="108"/>
      <c r="G836" s="108"/>
      <c r="H836" s="109"/>
      <c r="I836" s="108"/>
      <c r="J836" s="108"/>
      <c r="K836" s="108"/>
      <c r="L836" s="108"/>
      <c r="M836" s="108"/>
      <c r="N836" s="108"/>
      <c r="O836" s="110"/>
      <c r="P836" s="110"/>
      <c r="Q836" s="108"/>
      <c r="R836" s="297"/>
      <c r="S836" s="108"/>
      <c r="T836" s="108"/>
      <c r="U836" s="108"/>
      <c r="V836" s="266"/>
      <c r="W836" s="266"/>
      <c r="X836" s="110"/>
      <c r="Y836" s="110"/>
      <c r="Z836" s="222"/>
      <c r="AA836" s="300"/>
    </row>
    <row r="837" spans="1:27" x14ac:dyDescent="0.2">
      <c r="A837" s="5"/>
      <c r="B837" s="5"/>
      <c r="C837" s="5"/>
      <c r="D837" s="5"/>
      <c r="E837" s="5"/>
      <c r="F837" s="108"/>
      <c r="G837" s="108"/>
      <c r="H837" s="109"/>
      <c r="I837" s="108"/>
      <c r="J837" s="108"/>
      <c r="K837" s="108"/>
      <c r="L837" s="108"/>
      <c r="M837" s="108"/>
      <c r="N837" s="108"/>
      <c r="O837" s="110"/>
      <c r="P837" s="110"/>
      <c r="Q837" s="108"/>
      <c r="R837" s="297"/>
      <c r="S837" s="108"/>
      <c r="T837" s="108"/>
      <c r="U837" s="108"/>
      <c r="V837" s="266"/>
      <c r="W837" s="266"/>
      <c r="X837" s="110"/>
      <c r="Y837" s="110"/>
      <c r="Z837" s="222"/>
      <c r="AA837" s="300"/>
    </row>
    <row r="838" spans="1:27" x14ac:dyDescent="0.2">
      <c r="A838" s="5"/>
      <c r="B838" s="5"/>
      <c r="C838" s="5"/>
      <c r="D838" s="5"/>
      <c r="E838" s="5"/>
      <c r="F838" s="108"/>
      <c r="G838" s="108"/>
      <c r="H838" s="109"/>
      <c r="I838" s="108"/>
      <c r="J838" s="108"/>
      <c r="K838" s="108"/>
      <c r="L838" s="108"/>
      <c r="M838" s="108"/>
      <c r="N838" s="108"/>
      <c r="O838" s="110"/>
      <c r="P838" s="110"/>
      <c r="Q838" s="108"/>
      <c r="R838" s="297"/>
      <c r="S838" s="108"/>
      <c r="T838" s="108"/>
      <c r="U838" s="108"/>
      <c r="V838" s="266"/>
      <c r="W838" s="266"/>
      <c r="X838" s="110"/>
      <c r="Y838" s="110"/>
      <c r="Z838" s="222"/>
      <c r="AA838" s="300"/>
    </row>
    <row r="839" spans="1:27" x14ac:dyDescent="0.2">
      <c r="A839" s="5"/>
      <c r="B839" s="5"/>
      <c r="C839" s="5"/>
      <c r="D839" s="5"/>
      <c r="E839" s="5"/>
      <c r="F839" s="108"/>
      <c r="G839" s="108"/>
      <c r="H839" s="109"/>
      <c r="I839" s="108"/>
      <c r="J839" s="108"/>
      <c r="K839" s="108"/>
      <c r="L839" s="108"/>
      <c r="M839" s="108"/>
      <c r="N839" s="108"/>
      <c r="O839" s="110"/>
      <c r="P839" s="110"/>
      <c r="Q839" s="108"/>
      <c r="R839" s="297"/>
      <c r="S839" s="108"/>
      <c r="T839" s="108"/>
      <c r="U839" s="108"/>
      <c r="V839" s="266"/>
      <c r="W839" s="266"/>
      <c r="X839" s="110"/>
      <c r="Y839" s="110"/>
      <c r="Z839" s="222"/>
      <c r="AA839" s="300"/>
    </row>
    <row r="840" spans="1:27" x14ac:dyDescent="0.2">
      <c r="A840" s="5"/>
      <c r="B840" s="5"/>
      <c r="C840" s="5"/>
      <c r="D840" s="5"/>
      <c r="E840" s="5"/>
      <c r="F840" s="108"/>
      <c r="G840" s="108"/>
      <c r="H840" s="109"/>
      <c r="I840" s="108"/>
      <c r="J840" s="108"/>
      <c r="K840" s="108"/>
      <c r="L840" s="108"/>
      <c r="M840" s="108"/>
      <c r="N840" s="108"/>
      <c r="O840" s="110"/>
      <c r="P840" s="110"/>
      <c r="Q840" s="108"/>
      <c r="R840" s="297"/>
      <c r="S840" s="108"/>
      <c r="T840" s="108"/>
      <c r="U840" s="108"/>
      <c r="V840" s="266"/>
      <c r="W840" s="266"/>
      <c r="X840" s="110"/>
      <c r="Y840" s="110"/>
      <c r="Z840" s="222"/>
      <c r="AA840" s="300"/>
    </row>
    <row r="841" spans="1:27" x14ac:dyDescent="0.2">
      <c r="A841" s="5"/>
      <c r="B841" s="5"/>
      <c r="C841" s="5"/>
      <c r="D841" s="5"/>
      <c r="E841" s="5"/>
      <c r="F841" s="108"/>
      <c r="G841" s="108"/>
      <c r="H841" s="109"/>
      <c r="I841" s="108"/>
      <c r="J841" s="108"/>
      <c r="K841" s="108"/>
      <c r="L841" s="108"/>
      <c r="M841" s="108"/>
      <c r="N841" s="108"/>
      <c r="O841" s="110"/>
      <c r="P841" s="110"/>
      <c r="Q841" s="108"/>
      <c r="R841" s="297"/>
      <c r="S841" s="108"/>
      <c r="T841" s="108"/>
      <c r="U841" s="108"/>
      <c r="V841" s="266"/>
      <c r="W841" s="266"/>
      <c r="X841" s="110"/>
      <c r="Y841" s="110"/>
      <c r="Z841" s="222"/>
      <c r="AA841" s="300"/>
    </row>
    <row r="842" spans="1:27" x14ac:dyDescent="0.2">
      <c r="A842" s="5"/>
      <c r="B842" s="5"/>
      <c r="C842" s="5"/>
      <c r="D842" s="5"/>
      <c r="E842" s="5"/>
      <c r="F842" s="108"/>
      <c r="G842" s="108"/>
      <c r="H842" s="109"/>
      <c r="I842" s="108"/>
      <c r="J842" s="108"/>
      <c r="K842" s="108"/>
      <c r="L842" s="108"/>
      <c r="M842" s="108"/>
      <c r="N842" s="108"/>
      <c r="O842" s="110"/>
      <c r="P842" s="110"/>
      <c r="Q842" s="108"/>
      <c r="R842" s="297"/>
      <c r="S842" s="108"/>
      <c r="T842" s="108"/>
      <c r="U842" s="108"/>
      <c r="V842" s="266"/>
      <c r="W842" s="266"/>
      <c r="X842" s="110"/>
      <c r="Y842" s="110"/>
      <c r="Z842" s="222"/>
      <c r="AA842" s="300"/>
    </row>
    <row r="843" spans="1:27" x14ac:dyDescent="0.2">
      <c r="A843" s="5"/>
      <c r="B843" s="5"/>
      <c r="C843" s="5"/>
      <c r="D843" s="5"/>
      <c r="E843" s="5"/>
      <c r="F843" s="108"/>
      <c r="G843" s="108"/>
      <c r="H843" s="109"/>
      <c r="I843" s="108"/>
      <c r="J843" s="108"/>
      <c r="K843" s="108"/>
      <c r="L843" s="108"/>
      <c r="M843" s="108"/>
      <c r="N843" s="108"/>
      <c r="O843" s="110"/>
      <c r="P843" s="110"/>
      <c r="Q843" s="108"/>
      <c r="R843" s="297"/>
      <c r="S843" s="108"/>
      <c r="T843" s="108"/>
      <c r="U843" s="108"/>
      <c r="V843" s="266"/>
      <c r="W843" s="266"/>
      <c r="X843" s="110"/>
      <c r="Y843" s="110"/>
      <c r="Z843" s="222"/>
      <c r="AA843" s="300"/>
    </row>
    <row r="844" spans="1:27" x14ac:dyDescent="0.2">
      <c r="A844" s="5"/>
      <c r="B844" s="5"/>
      <c r="C844" s="5"/>
      <c r="D844" s="5"/>
      <c r="E844" s="5"/>
      <c r="F844" s="108"/>
      <c r="G844" s="108"/>
      <c r="H844" s="109"/>
      <c r="I844" s="108"/>
      <c r="J844" s="108"/>
      <c r="K844" s="108"/>
      <c r="L844" s="108"/>
      <c r="M844" s="108"/>
      <c r="N844" s="108"/>
      <c r="O844" s="110"/>
      <c r="P844" s="110"/>
      <c r="Q844" s="108"/>
      <c r="R844" s="297"/>
      <c r="S844" s="108"/>
      <c r="T844" s="108"/>
      <c r="U844" s="108"/>
      <c r="V844" s="266"/>
      <c r="W844" s="266"/>
      <c r="X844" s="110"/>
      <c r="Y844" s="110"/>
      <c r="Z844" s="222"/>
      <c r="AA844" s="300"/>
    </row>
    <row r="845" spans="1:27" x14ac:dyDescent="0.2">
      <c r="A845" s="5"/>
      <c r="B845" s="5"/>
      <c r="C845" s="5"/>
      <c r="D845" s="5"/>
      <c r="E845" s="5"/>
      <c r="F845" s="108"/>
      <c r="G845" s="108"/>
      <c r="H845" s="109"/>
      <c r="I845" s="108"/>
      <c r="J845" s="108"/>
      <c r="K845" s="108"/>
      <c r="L845" s="108"/>
      <c r="M845" s="108"/>
      <c r="N845" s="108"/>
      <c r="O845" s="110"/>
      <c r="P845" s="110"/>
      <c r="Q845" s="108"/>
      <c r="R845" s="297"/>
      <c r="S845" s="108"/>
      <c r="T845" s="108"/>
      <c r="U845" s="108"/>
      <c r="V845" s="266"/>
      <c r="W845" s="266"/>
      <c r="X845" s="110"/>
      <c r="Y845" s="110"/>
      <c r="Z845" s="222"/>
      <c r="AA845" s="300"/>
    </row>
    <row r="846" spans="1:27" x14ac:dyDescent="0.2">
      <c r="A846" s="5"/>
      <c r="B846" s="5"/>
      <c r="C846" s="5"/>
      <c r="D846" s="5"/>
      <c r="E846" s="5"/>
      <c r="F846" s="108"/>
      <c r="G846" s="108"/>
      <c r="H846" s="109"/>
      <c r="I846" s="108"/>
      <c r="J846" s="108"/>
      <c r="K846" s="108"/>
      <c r="L846" s="108"/>
      <c r="M846" s="108"/>
      <c r="N846" s="108"/>
      <c r="O846" s="110"/>
      <c r="P846" s="110"/>
      <c r="Q846" s="108"/>
      <c r="R846" s="297"/>
      <c r="S846" s="108"/>
      <c r="T846" s="108"/>
      <c r="U846" s="108"/>
      <c r="V846" s="266"/>
      <c r="W846" s="266"/>
      <c r="X846" s="110"/>
      <c r="Y846" s="110"/>
      <c r="Z846" s="222"/>
      <c r="AA846" s="300"/>
    </row>
    <row r="847" spans="1:27" x14ac:dyDescent="0.2">
      <c r="A847" s="5"/>
      <c r="B847" s="5"/>
      <c r="C847" s="5"/>
      <c r="D847" s="5"/>
      <c r="E847" s="5"/>
      <c r="F847" s="108"/>
      <c r="G847" s="108"/>
      <c r="H847" s="109"/>
      <c r="I847" s="108"/>
      <c r="J847" s="108"/>
      <c r="K847" s="108"/>
      <c r="L847" s="108"/>
      <c r="M847" s="108"/>
      <c r="N847" s="108"/>
      <c r="O847" s="110"/>
      <c r="P847" s="110"/>
      <c r="Q847" s="108"/>
      <c r="R847" s="297"/>
      <c r="S847" s="108"/>
      <c r="T847" s="108"/>
      <c r="U847" s="108"/>
      <c r="V847" s="266"/>
      <c r="W847" s="266"/>
      <c r="X847" s="110"/>
      <c r="Y847" s="110"/>
      <c r="Z847" s="222"/>
      <c r="AA847" s="300"/>
    </row>
    <row r="848" spans="1:27" x14ac:dyDescent="0.2">
      <c r="A848" s="5"/>
      <c r="B848" s="5"/>
      <c r="C848" s="5"/>
      <c r="D848" s="5"/>
      <c r="E848" s="5"/>
      <c r="F848" s="108"/>
      <c r="G848" s="108"/>
      <c r="H848" s="109"/>
      <c r="I848" s="108"/>
      <c r="J848" s="108"/>
      <c r="K848" s="108"/>
      <c r="L848" s="108"/>
      <c r="M848" s="108"/>
      <c r="N848" s="108"/>
      <c r="O848" s="110"/>
      <c r="P848" s="110"/>
      <c r="Q848" s="108"/>
      <c r="R848" s="297"/>
      <c r="S848" s="108"/>
      <c r="T848" s="108"/>
      <c r="U848" s="108"/>
      <c r="V848" s="266"/>
      <c r="W848" s="266"/>
      <c r="X848" s="110"/>
      <c r="Y848" s="110"/>
      <c r="Z848" s="222"/>
      <c r="AA848" s="300"/>
    </row>
    <row r="849" spans="1:27" x14ac:dyDescent="0.2">
      <c r="A849" s="5"/>
      <c r="B849" s="5"/>
      <c r="C849" s="5"/>
      <c r="D849" s="5"/>
      <c r="E849" s="5"/>
      <c r="F849" s="108"/>
      <c r="G849" s="108"/>
      <c r="H849" s="109"/>
      <c r="I849" s="108"/>
      <c r="J849" s="108"/>
      <c r="K849" s="108"/>
      <c r="L849" s="108"/>
      <c r="M849" s="108"/>
      <c r="N849" s="108"/>
      <c r="O849" s="110"/>
      <c r="P849" s="110"/>
      <c r="Q849" s="108"/>
      <c r="R849" s="297"/>
      <c r="S849" s="108"/>
      <c r="T849" s="108"/>
      <c r="U849" s="108"/>
      <c r="V849" s="266"/>
      <c r="W849" s="266"/>
      <c r="X849" s="110"/>
      <c r="Y849" s="110"/>
      <c r="Z849" s="222"/>
      <c r="AA849" s="300"/>
    </row>
    <row r="850" spans="1:27" x14ac:dyDescent="0.2">
      <c r="A850" s="5"/>
      <c r="B850" s="5"/>
      <c r="C850" s="5"/>
      <c r="D850" s="5"/>
      <c r="E850" s="5"/>
      <c r="F850" s="108"/>
      <c r="G850" s="108"/>
      <c r="H850" s="109"/>
      <c r="I850" s="108"/>
      <c r="J850" s="108"/>
      <c r="K850" s="108"/>
      <c r="L850" s="108"/>
      <c r="M850" s="108"/>
      <c r="N850" s="108"/>
      <c r="O850" s="110"/>
      <c r="P850" s="110"/>
      <c r="Q850" s="108"/>
      <c r="R850" s="297"/>
      <c r="S850" s="108"/>
      <c r="T850" s="108"/>
      <c r="U850" s="108"/>
      <c r="V850" s="266"/>
      <c r="W850" s="266"/>
      <c r="X850" s="110"/>
      <c r="Y850" s="110"/>
      <c r="Z850" s="222"/>
      <c r="AA850" s="300"/>
    </row>
    <row r="851" spans="1:27" x14ac:dyDescent="0.2">
      <c r="A851" s="5"/>
      <c r="B851" s="5"/>
      <c r="C851" s="5"/>
      <c r="D851" s="5"/>
      <c r="E851" s="5"/>
      <c r="F851" s="108"/>
      <c r="G851" s="108"/>
      <c r="H851" s="109"/>
      <c r="I851" s="108"/>
      <c r="J851" s="108"/>
      <c r="K851" s="108"/>
      <c r="L851" s="108"/>
      <c r="M851" s="108"/>
      <c r="N851" s="108"/>
      <c r="O851" s="110"/>
      <c r="P851" s="110"/>
      <c r="Q851" s="108"/>
      <c r="R851" s="297"/>
      <c r="S851" s="108"/>
      <c r="T851" s="108"/>
      <c r="U851" s="108"/>
      <c r="V851" s="266"/>
      <c r="W851" s="266"/>
      <c r="X851" s="110"/>
      <c r="Y851" s="110"/>
      <c r="Z851" s="222"/>
      <c r="AA851" s="300"/>
    </row>
    <row r="852" spans="1:27" x14ac:dyDescent="0.2">
      <c r="A852" s="5"/>
      <c r="B852" s="5"/>
      <c r="C852" s="5"/>
      <c r="D852" s="5"/>
      <c r="E852" s="5"/>
      <c r="F852" s="108"/>
      <c r="G852" s="108"/>
      <c r="H852" s="109"/>
      <c r="I852" s="108"/>
      <c r="J852" s="108"/>
      <c r="K852" s="108"/>
      <c r="L852" s="108"/>
      <c r="M852" s="108"/>
      <c r="N852" s="108"/>
      <c r="O852" s="110"/>
      <c r="P852" s="110"/>
      <c r="Q852" s="108"/>
      <c r="R852" s="297"/>
      <c r="S852" s="108"/>
      <c r="T852" s="108"/>
      <c r="U852" s="108"/>
      <c r="V852" s="266"/>
      <c r="W852" s="266"/>
      <c r="X852" s="110"/>
      <c r="Y852" s="110"/>
      <c r="Z852" s="222"/>
      <c r="AA852" s="300"/>
    </row>
    <row r="853" spans="1:27" x14ac:dyDescent="0.2">
      <c r="A853" s="5"/>
      <c r="B853" s="5"/>
      <c r="C853" s="5"/>
      <c r="D853" s="5"/>
      <c r="E853" s="5"/>
      <c r="F853" s="108"/>
      <c r="G853" s="108"/>
      <c r="H853" s="109"/>
      <c r="I853" s="108"/>
      <c r="J853" s="108"/>
      <c r="K853" s="108"/>
      <c r="L853" s="108"/>
      <c r="M853" s="108"/>
      <c r="N853" s="108"/>
      <c r="O853" s="110"/>
      <c r="P853" s="110"/>
      <c r="Q853" s="108"/>
      <c r="R853" s="297"/>
      <c r="S853" s="108"/>
      <c r="T853" s="108"/>
      <c r="U853" s="108"/>
      <c r="V853" s="266"/>
      <c r="W853" s="266"/>
      <c r="X853" s="110"/>
      <c r="Y853" s="110"/>
      <c r="Z853" s="222"/>
      <c r="AA853" s="300"/>
    </row>
    <row r="854" spans="1:27" x14ac:dyDescent="0.2">
      <c r="A854" s="5"/>
      <c r="B854" s="5"/>
      <c r="C854" s="5"/>
      <c r="D854" s="5"/>
      <c r="E854" s="5"/>
      <c r="F854" s="108"/>
      <c r="G854" s="108"/>
      <c r="H854" s="109"/>
      <c r="I854" s="108"/>
      <c r="J854" s="108"/>
      <c r="K854" s="108"/>
      <c r="L854" s="108"/>
      <c r="M854" s="108"/>
      <c r="N854" s="108"/>
      <c r="O854" s="110"/>
      <c r="P854" s="110"/>
      <c r="Q854" s="108"/>
      <c r="R854" s="297"/>
      <c r="S854" s="108"/>
      <c r="T854" s="108"/>
      <c r="U854" s="108"/>
      <c r="V854" s="266"/>
      <c r="W854" s="266"/>
      <c r="X854" s="110"/>
      <c r="Y854" s="110"/>
      <c r="Z854" s="222"/>
      <c r="AA854" s="300"/>
    </row>
    <row r="855" spans="1:27" x14ac:dyDescent="0.2">
      <c r="A855" s="5"/>
      <c r="B855" s="5"/>
      <c r="C855" s="5"/>
      <c r="D855" s="5"/>
      <c r="E855" s="5"/>
      <c r="F855" s="108"/>
      <c r="G855" s="108"/>
      <c r="H855" s="109"/>
      <c r="I855" s="108"/>
      <c r="J855" s="108"/>
      <c r="K855" s="108"/>
      <c r="L855" s="108"/>
      <c r="M855" s="108"/>
      <c r="N855" s="108"/>
      <c r="O855" s="110"/>
      <c r="P855" s="110"/>
      <c r="Q855" s="108"/>
      <c r="R855" s="297"/>
      <c r="S855" s="108"/>
      <c r="T855" s="108"/>
      <c r="U855" s="108"/>
      <c r="V855" s="266"/>
      <c r="W855" s="266"/>
      <c r="X855" s="110"/>
      <c r="Y855" s="110"/>
      <c r="Z855" s="222"/>
      <c r="AA855" s="300"/>
    </row>
    <row r="856" spans="1:27" x14ac:dyDescent="0.2">
      <c r="A856" s="5"/>
      <c r="B856" s="5"/>
      <c r="C856" s="5"/>
      <c r="D856" s="5"/>
      <c r="E856" s="5"/>
      <c r="F856" s="108"/>
      <c r="G856" s="108"/>
      <c r="H856" s="109"/>
      <c r="I856" s="108"/>
      <c r="J856" s="108"/>
      <c r="K856" s="108"/>
      <c r="L856" s="108"/>
      <c r="M856" s="108"/>
      <c r="N856" s="108"/>
      <c r="O856" s="110"/>
      <c r="P856" s="110"/>
      <c r="Q856" s="108"/>
      <c r="R856" s="297"/>
      <c r="S856" s="108"/>
      <c r="T856" s="108"/>
      <c r="U856" s="108"/>
      <c r="V856" s="266"/>
      <c r="W856" s="266"/>
      <c r="X856" s="110"/>
      <c r="Y856" s="110"/>
      <c r="Z856" s="222"/>
      <c r="AA856" s="300"/>
    </row>
    <row r="857" spans="1:27" x14ac:dyDescent="0.2">
      <c r="A857" s="5"/>
      <c r="B857" s="5"/>
      <c r="C857" s="5"/>
      <c r="D857" s="5"/>
      <c r="E857" s="5"/>
      <c r="F857" s="108"/>
      <c r="G857" s="108"/>
      <c r="H857" s="109"/>
      <c r="I857" s="108"/>
      <c r="J857" s="108"/>
      <c r="K857" s="108"/>
      <c r="L857" s="108"/>
      <c r="M857" s="108"/>
      <c r="N857" s="108"/>
      <c r="O857" s="110"/>
      <c r="P857" s="110"/>
      <c r="Q857" s="108"/>
      <c r="R857" s="297"/>
      <c r="S857" s="108"/>
      <c r="T857" s="108"/>
      <c r="U857" s="108"/>
      <c r="V857" s="266"/>
      <c r="W857" s="266"/>
      <c r="X857" s="110"/>
      <c r="Y857" s="110"/>
      <c r="Z857" s="222"/>
      <c r="AA857" s="300"/>
    </row>
    <row r="858" spans="1:27" x14ac:dyDescent="0.2">
      <c r="A858" s="5"/>
      <c r="B858" s="5"/>
      <c r="C858" s="5"/>
      <c r="D858" s="5"/>
      <c r="E858" s="5"/>
      <c r="F858" s="108"/>
      <c r="G858" s="108"/>
      <c r="H858" s="109"/>
      <c r="I858" s="108"/>
      <c r="J858" s="108"/>
      <c r="K858" s="108"/>
      <c r="L858" s="108"/>
      <c r="M858" s="108"/>
      <c r="N858" s="108"/>
      <c r="O858" s="110"/>
      <c r="P858" s="110"/>
      <c r="Q858" s="108"/>
      <c r="R858" s="297"/>
      <c r="S858" s="108"/>
      <c r="T858" s="108"/>
      <c r="U858" s="108"/>
      <c r="V858" s="266"/>
      <c r="W858" s="266"/>
      <c r="X858" s="110"/>
      <c r="Y858" s="110"/>
      <c r="Z858" s="222"/>
      <c r="AA858" s="300"/>
    </row>
    <row r="859" spans="1:27" x14ac:dyDescent="0.2">
      <c r="A859" s="5"/>
      <c r="B859" s="5"/>
      <c r="C859" s="5"/>
      <c r="D859" s="5"/>
      <c r="E859" s="5"/>
      <c r="F859" s="108"/>
      <c r="G859" s="108"/>
      <c r="H859" s="109"/>
      <c r="I859" s="108"/>
      <c r="J859" s="108"/>
      <c r="K859" s="108"/>
      <c r="L859" s="108"/>
      <c r="M859" s="108"/>
      <c r="N859" s="108"/>
      <c r="O859" s="110"/>
      <c r="P859" s="110"/>
      <c r="Q859" s="108"/>
      <c r="R859" s="297"/>
      <c r="S859" s="108"/>
      <c r="T859" s="108"/>
      <c r="U859" s="108"/>
      <c r="V859" s="266"/>
      <c r="W859" s="266"/>
      <c r="X859" s="110"/>
      <c r="Y859" s="110"/>
      <c r="Z859" s="222"/>
      <c r="AA859" s="300"/>
    </row>
    <row r="860" spans="1:27" x14ac:dyDescent="0.2">
      <c r="A860" s="5"/>
      <c r="B860" s="5"/>
      <c r="C860" s="5"/>
      <c r="D860" s="5"/>
      <c r="E860" s="5"/>
      <c r="F860" s="108"/>
      <c r="G860" s="108"/>
      <c r="H860" s="109"/>
      <c r="I860" s="108"/>
      <c r="J860" s="108"/>
      <c r="K860" s="108"/>
      <c r="L860" s="108"/>
      <c r="M860" s="108"/>
      <c r="N860" s="108"/>
      <c r="O860" s="110"/>
      <c r="P860" s="110"/>
      <c r="Q860" s="108"/>
      <c r="R860" s="297"/>
      <c r="S860" s="108"/>
      <c r="T860" s="108"/>
      <c r="U860" s="108"/>
      <c r="V860" s="266"/>
      <c r="W860" s="266"/>
      <c r="X860" s="110"/>
      <c r="Y860" s="110"/>
      <c r="Z860" s="222"/>
      <c r="AA860" s="300"/>
    </row>
    <row r="861" spans="1:27" x14ac:dyDescent="0.2">
      <c r="A861" s="5"/>
      <c r="B861" s="5"/>
      <c r="C861" s="5"/>
      <c r="D861" s="5"/>
      <c r="E861" s="5"/>
      <c r="F861" s="108"/>
      <c r="G861" s="108"/>
      <c r="H861" s="109"/>
      <c r="I861" s="108"/>
      <c r="J861" s="108"/>
      <c r="K861" s="108"/>
      <c r="L861" s="108"/>
      <c r="M861" s="108"/>
      <c r="N861" s="108"/>
      <c r="O861" s="110"/>
      <c r="P861" s="110"/>
      <c r="Q861" s="108"/>
      <c r="R861" s="297"/>
      <c r="S861" s="108"/>
      <c r="T861" s="108"/>
      <c r="U861" s="108"/>
      <c r="V861" s="266"/>
      <c r="W861" s="266"/>
      <c r="X861" s="110"/>
      <c r="Y861" s="110"/>
      <c r="Z861" s="222"/>
      <c r="AA861" s="300"/>
    </row>
    <row r="862" spans="1:27" x14ac:dyDescent="0.2">
      <c r="A862" s="5"/>
      <c r="B862" s="5"/>
      <c r="C862" s="5"/>
      <c r="D862" s="5"/>
      <c r="E862" s="5"/>
      <c r="F862" s="108"/>
      <c r="G862" s="108"/>
      <c r="H862" s="109"/>
      <c r="I862" s="108"/>
      <c r="J862" s="108"/>
      <c r="K862" s="108"/>
      <c r="L862" s="108"/>
      <c r="M862" s="108"/>
      <c r="N862" s="108"/>
      <c r="O862" s="110"/>
      <c r="P862" s="110"/>
      <c r="Q862" s="108"/>
      <c r="R862" s="297"/>
      <c r="S862" s="108"/>
      <c r="T862" s="108"/>
      <c r="U862" s="108"/>
      <c r="V862" s="266"/>
      <c r="W862" s="266"/>
      <c r="X862" s="110"/>
      <c r="Y862" s="110"/>
      <c r="Z862" s="222"/>
      <c r="AA862" s="300"/>
    </row>
    <row r="863" spans="1:27" x14ac:dyDescent="0.2">
      <c r="A863" s="5"/>
      <c r="B863" s="5"/>
      <c r="C863" s="5"/>
      <c r="D863" s="5"/>
      <c r="E863" s="5"/>
      <c r="F863" s="108"/>
      <c r="G863" s="108"/>
      <c r="H863" s="109"/>
      <c r="I863" s="108"/>
      <c r="J863" s="108"/>
      <c r="K863" s="108"/>
      <c r="L863" s="108"/>
      <c r="M863" s="108"/>
      <c r="N863" s="108"/>
      <c r="O863" s="110"/>
      <c r="P863" s="110"/>
      <c r="Q863" s="108"/>
      <c r="R863" s="297"/>
      <c r="S863" s="108"/>
      <c r="T863" s="108"/>
      <c r="U863" s="108"/>
      <c r="V863" s="266"/>
      <c r="W863" s="266"/>
      <c r="X863" s="110"/>
      <c r="Y863" s="110"/>
      <c r="Z863" s="222"/>
      <c r="AA863" s="300"/>
    </row>
    <row r="864" spans="1:27" x14ac:dyDescent="0.2">
      <c r="A864" s="5"/>
      <c r="B864" s="5"/>
      <c r="C864" s="5"/>
      <c r="D864" s="5"/>
      <c r="E864" s="5"/>
      <c r="F864" s="108"/>
      <c r="G864" s="108"/>
      <c r="H864" s="109"/>
      <c r="I864" s="108"/>
      <c r="J864" s="108"/>
      <c r="K864" s="108"/>
      <c r="L864" s="108"/>
      <c r="M864" s="108"/>
      <c r="N864" s="108"/>
      <c r="O864" s="110"/>
      <c r="P864" s="110"/>
      <c r="Q864" s="108"/>
      <c r="R864" s="297"/>
      <c r="S864" s="108"/>
      <c r="T864" s="108"/>
      <c r="U864" s="108"/>
      <c r="V864" s="266"/>
      <c r="W864" s="266"/>
      <c r="X864" s="110"/>
      <c r="Y864" s="110"/>
      <c r="Z864" s="222"/>
      <c r="AA864" s="300"/>
    </row>
    <row r="865" spans="1:27" x14ac:dyDescent="0.2">
      <c r="A865" s="5"/>
      <c r="B865" s="5"/>
      <c r="C865" s="5"/>
      <c r="D865" s="5"/>
      <c r="E865" s="5"/>
      <c r="F865" s="108"/>
      <c r="G865" s="108"/>
      <c r="H865" s="109"/>
      <c r="I865" s="108"/>
      <c r="J865" s="108"/>
      <c r="K865" s="108"/>
      <c r="L865" s="108"/>
      <c r="M865" s="108"/>
      <c r="N865" s="108"/>
      <c r="O865" s="110"/>
      <c r="P865" s="110"/>
      <c r="Q865" s="108"/>
      <c r="R865" s="297"/>
      <c r="S865" s="108"/>
      <c r="T865" s="108"/>
      <c r="U865" s="108"/>
      <c r="V865" s="266"/>
      <c r="W865" s="266"/>
      <c r="X865" s="110"/>
      <c r="Y865" s="110"/>
      <c r="Z865" s="222"/>
      <c r="AA865" s="300"/>
    </row>
    <row r="866" spans="1:27" x14ac:dyDescent="0.2">
      <c r="A866" s="5"/>
      <c r="B866" s="5"/>
      <c r="C866" s="5"/>
      <c r="D866" s="5"/>
      <c r="E866" s="5"/>
      <c r="F866" s="108"/>
      <c r="G866" s="108"/>
      <c r="H866" s="109"/>
      <c r="I866" s="108"/>
      <c r="J866" s="108"/>
      <c r="K866" s="108"/>
      <c r="L866" s="108"/>
      <c r="M866" s="108"/>
      <c r="N866" s="108"/>
      <c r="O866" s="110"/>
      <c r="P866" s="110"/>
      <c r="Q866" s="108"/>
      <c r="R866" s="297"/>
      <c r="S866" s="108"/>
      <c r="T866" s="108"/>
      <c r="U866" s="108"/>
      <c r="V866" s="266"/>
      <c r="W866" s="266"/>
      <c r="X866" s="110"/>
      <c r="Y866" s="110"/>
      <c r="Z866" s="222"/>
      <c r="AA866" s="300"/>
    </row>
    <row r="867" spans="1:27" x14ac:dyDescent="0.2">
      <c r="A867" s="5"/>
      <c r="B867" s="5"/>
      <c r="C867" s="5"/>
      <c r="D867" s="5"/>
      <c r="E867" s="5"/>
      <c r="F867" s="108"/>
      <c r="G867" s="108"/>
      <c r="H867" s="109"/>
      <c r="I867" s="108"/>
      <c r="J867" s="108"/>
      <c r="K867" s="108"/>
      <c r="L867" s="108"/>
      <c r="M867" s="108"/>
      <c r="N867" s="108"/>
      <c r="O867" s="110"/>
      <c r="P867" s="110"/>
      <c r="Q867" s="108"/>
      <c r="R867" s="297"/>
      <c r="S867" s="108"/>
      <c r="T867" s="108"/>
      <c r="U867" s="108"/>
      <c r="V867" s="266"/>
      <c r="W867" s="266"/>
      <c r="X867" s="110"/>
      <c r="Y867" s="110"/>
      <c r="Z867" s="222"/>
      <c r="AA867" s="300"/>
    </row>
    <row r="868" spans="1:27" x14ac:dyDescent="0.2">
      <c r="A868" s="5"/>
      <c r="B868" s="5"/>
      <c r="C868" s="5"/>
      <c r="D868" s="5"/>
      <c r="E868" s="5"/>
      <c r="F868" s="108"/>
      <c r="G868" s="108"/>
      <c r="H868" s="109"/>
      <c r="I868" s="108"/>
      <c r="J868" s="108"/>
      <c r="K868" s="108"/>
      <c r="L868" s="108"/>
      <c r="M868" s="108"/>
      <c r="N868" s="108"/>
      <c r="O868" s="110"/>
      <c r="P868" s="110"/>
      <c r="Q868" s="108"/>
      <c r="R868" s="297"/>
      <c r="S868" s="108"/>
      <c r="T868" s="108"/>
      <c r="U868" s="108"/>
      <c r="V868" s="266"/>
      <c r="W868" s="266"/>
      <c r="X868" s="110"/>
      <c r="Y868" s="110"/>
      <c r="Z868" s="222"/>
      <c r="AA868" s="300"/>
    </row>
    <row r="869" spans="1:27" x14ac:dyDescent="0.2">
      <c r="A869" s="5"/>
      <c r="B869" s="5"/>
      <c r="C869" s="5"/>
      <c r="D869" s="5"/>
      <c r="E869" s="5"/>
      <c r="F869" s="108"/>
      <c r="G869" s="108"/>
      <c r="H869" s="109"/>
      <c r="I869" s="108"/>
      <c r="J869" s="108"/>
      <c r="K869" s="108"/>
      <c r="L869" s="108"/>
      <c r="M869" s="108"/>
      <c r="N869" s="108"/>
      <c r="O869" s="110"/>
      <c r="P869" s="110"/>
      <c r="Q869" s="108"/>
      <c r="R869" s="297"/>
      <c r="S869" s="108"/>
      <c r="T869" s="108"/>
      <c r="U869" s="108"/>
      <c r="V869" s="266"/>
      <c r="W869" s="266"/>
      <c r="X869" s="110"/>
      <c r="Y869" s="110"/>
      <c r="Z869" s="222"/>
      <c r="AA869" s="300"/>
    </row>
    <row r="870" spans="1:27" x14ac:dyDescent="0.2">
      <c r="A870" s="5"/>
      <c r="B870" s="5"/>
      <c r="C870" s="5"/>
      <c r="D870" s="5"/>
      <c r="E870" s="5"/>
      <c r="F870" s="108"/>
      <c r="G870" s="108"/>
      <c r="H870" s="109"/>
      <c r="I870" s="108"/>
      <c r="J870" s="108"/>
      <c r="K870" s="108"/>
      <c r="L870" s="108"/>
      <c r="M870" s="108"/>
      <c r="N870" s="108"/>
      <c r="O870" s="110"/>
      <c r="P870" s="110"/>
      <c r="Q870" s="108"/>
      <c r="R870" s="297"/>
      <c r="S870" s="108"/>
      <c r="T870" s="108"/>
      <c r="U870" s="108"/>
      <c r="V870" s="266"/>
      <c r="W870" s="266"/>
      <c r="X870" s="110"/>
      <c r="Y870" s="110"/>
      <c r="Z870" s="222"/>
      <c r="AA870" s="300"/>
    </row>
    <row r="871" spans="1:27" x14ac:dyDescent="0.2">
      <c r="A871" s="5"/>
      <c r="B871" s="5"/>
      <c r="C871" s="5"/>
      <c r="D871" s="5"/>
      <c r="E871" s="5"/>
      <c r="F871" s="108"/>
      <c r="G871" s="108"/>
      <c r="H871" s="109"/>
      <c r="I871" s="108"/>
      <c r="J871" s="108"/>
      <c r="K871" s="108"/>
      <c r="L871" s="108"/>
      <c r="M871" s="108"/>
      <c r="N871" s="108"/>
      <c r="O871" s="110"/>
      <c r="P871" s="110"/>
      <c r="Q871" s="108"/>
      <c r="R871" s="297"/>
      <c r="S871" s="108"/>
      <c r="T871" s="108"/>
      <c r="U871" s="108"/>
      <c r="V871" s="266"/>
      <c r="W871" s="266"/>
      <c r="X871" s="110"/>
      <c r="Y871" s="110"/>
      <c r="Z871" s="222"/>
      <c r="AA871" s="300"/>
    </row>
    <row r="872" spans="1:27" x14ac:dyDescent="0.2">
      <c r="A872" s="5"/>
      <c r="B872" s="5"/>
      <c r="C872" s="5"/>
      <c r="D872" s="5"/>
      <c r="E872" s="5"/>
      <c r="F872" s="108"/>
      <c r="G872" s="108"/>
      <c r="H872" s="109"/>
      <c r="I872" s="108"/>
      <c r="J872" s="108"/>
      <c r="K872" s="108"/>
      <c r="L872" s="108"/>
      <c r="M872" s="108"/>
      <c r="N872" s="108"/>
      <c r="O872" s="110"/>
      <c r="P872" s="110"/>
      <c r="Q872" s="108"/>
      <c r="R872" s="297"/>
      <c r="S872" s="108"/>
      <c r="T872" s="108"/>
      <c r="U872" s="108"/>
      <c r="V872" s="266"/>
      <c r="W872" s="266"/>
      <c r="X872" s="110"/>
      <c r="Y872" s="110"/>
      <c r="Z872" s="222"/>
      <c r="AA872" s="300"/>
    </row>
    <row r="873" spans="1:27" x14ac:dyDescent="0.2">
      <c r="A873" s="5"/>
      <c r="B873" s="5"/>
      <c r="C873" s="5"/>
      <c r="D873" s="5"/>
      <c r="E873" s="5"/>
      <c r="F873" s="108"/>
      <c r="G873" s="108"/>
      <c r="H873" s="109"/>
      <c r="I873" s="108"/>
      <c r="J873" s="108"/>
      <c r="K873" s="108"/>
      <c r="L873" s="108"/>
      <c r="M873" s="108"/>
      <c r="N873" s="108"/>
      <c r="O873" s="110"/>
      <c r="P873" s="110"/>
      <c r="Q873" s="108"/>
      <c r="R873" s="297"/>
      <c r="S873" s="108"/>
      <c r="T873" s="108"/>
      <c r="U873" s="108"/>
      <c r="V873" s="266"/>
      <c r="W873" s="266"/>
      <c r="X873" s="110"/>
      <c r="Y873" s="110"/>
      <c r="Z873" s="222"/>
      <c r="AA873" s="300"/>
    </row>
    <row r="874" spans="1:27" x14ac:dyDescent="0.2">
      <c r="A874" s="5"/>
      <c r="B874" s="5"/>
      <c r="C874" s="5"/>
      <c r="D874" s="5"/>
      <c r="E874" s="5"/>
      <c r="F874" s="108"/>
      <c r="G874" s="108"/>
      <c r="H874" s="109"/>
      <c r="I874" s="108"/>
      <c r="J874" s="108"/>
      <c r="K874" s="108"/>
      <c r="L874" s="108"/>
      <c r="M874" s="108"/>
      <c r="N874" s="108"/>
      <c r="O874" s="110"/>
      <c r="P874" s="110"/>
      <c r="Q874" s="108"/>
      <c r="R874" s="297"/>
      <c r="S874" s="108"/>
      <c r="T874" s="108"/>
      <c r="U874" s="108"/>
      <c r="V874" s="266"/>
      <c r="W874" s="266"/>
      <c r="X874" s="110"/>
      <c r="Y874" s="110"/>
      <c r="Z874" s="222"/>
      <c r="AA874" s="300"/>
    </row>
    <row r="875" spans="1:27" x14ac:dyDescent="0.2">
      <c r="A875" s="5"/>
      <c r="B875" s="5"/>
      <c r="C875" s="5"/>
      <c r="D875" s="5"/>
      <c r="E875" s="5"/>
      <c r="F875" s="108"/>
      <c r="G875" s="108"/>
      <c r="H875" s="109"/>
      <c r="I875" s="108"/>
      <c r="J875" s="108"/>
      <c r="K875" s="108"/>
      <c r="L875" s="108"/>
      <c r="M875" s="108"/>
      <c r="N875" s="108"/>
      <c r="O875" s="110"/>
      <c r="P875" s="110"/>
      <c r="Q875" s="108"/>
      <c r="R875" s="297"/>
      <c r="S875" s="108"/>
      <c r="T875" s="108"/>
      <c r="U875" s="108"/>
      <c r="V875" s="266"/>
      <c r="W875" s="266"/>
      <c r="X875" s="110"/>
      <c r="Y875" s="110"/>
      <c r="Z875" s="222"/>
      <c r="AA875" s="300"/>
    </row>
    <row r="876" spans="1:27" x14ac:dyDescent="0.2">
      <c r="A876" s="5"/>
      <c r="B876" s="5"/>
      <c r="C876" s="5"/>
      <c r="D876" s="5"/>
      <c r="E876" s="5"/>
      <c r="F876" s="108"/>
      <c r="G876" s="108"/>
      <c r="H876" s="109"/>
      <c r="I876" s="108"/>
      <c r="J876" s="108"/>
      <c r="K876" s="108"/>
      <c r="L876" s="108"/>
      <c r="M876" s="108"/>
      <c r="N876" s="108"/>
      <c r="O876" s="110"/>
      <c r="P876" s="110"/>
      <c r="Q876" s="108"/>
      <c r="R876" s="297"/>
      <c r="S876" s="108"/>
      <c r="T876" s="108"/>
      <c r="U876" s="108"/>
      <c r="V876" s="266"/>
      <c r="W876" s="266"/>
      <c r="X876" s="110"/>
      <c r="Y876" s="110"/>
      <c r="Z876" s="222"/>
      <c r="AA876" s="300"/>
    </row>
    <row r="877" spans="1:27" x14ac:dyDescent="0.2">
      <c r="A877" s="5"/>
      <c r="B877" s="5"/>
      <c r="C877" s="5"/>
      <c r="D877" s="5"/>
      <c r="E877" s="5"/>
      <c r="F877" s="108"/>
      <c r="G877" s="108"/>
      <c r="H877" s="109"/>
      <c r="I877" s="108"/>
      <c r="J877" s="108"/>
      <c r="K877" s="108"/>
      <c r="L877" s="108"/>
      <c r="M877" s="108"/>
      <c r="N877" s="108"/>
      <c r="O877" s="110"/>
      <c r="P877" s="110"/>
      <c r="Q877" s="108"/>
      <c r="R877" s="297"/>
      <c r="S877" s="108"/>
      <c r="T877" s="108"/>
      <c r="U877" s="108"/>
      <c r="V877" s="266"/>
      <c r="W877" s="266"/>
      <c r="X877" s="110"/>
      <c r="Y877" s="110"/>
      <c r="Z877" s="222"/>
      <c r="AA877" s="300"/>
    </row>
    <row r="878" spans="1:27" x14ac:dyDescent="0.2">
      <c r="A878" s="5"/>
      <c r="B878" s="5"/>
      <c r="C878" s="5"/>
      <c r="D878" s="5"/>
      <c r="E878" s="5"/>
      <c r="F878" s="108"/>
      <c r="G878" s="108"/>
      <c r="H878" s="109"/>
      <c r="I878" s="108"/>
      <c r="J878" s="108"/>
      <c r="K878" s="108"/>
      <c r="L878" s="108"/>
      <c r="M878" s="108"/>
      <c r="N878" s="108"/>
      <c r="O878" s="110"/>
      <c r="P878" s="110"/>
      <c r="Q878" s="108"/>
      <c r="R878" s="297"/>
      <c r="S878" s="108"/>
      <c r="T878" s="108"/>
      <c r="U878" s="108"/>
      <c r="V878" s="266"/>
      <c r="W878" s="266"/>
      <c r="X878" s="110"/>
      <c r="Y878" s="110"/>
      <c r="Z878" s="222"/>
      <c r="AA878" s="300"/>
    </row>
    <row r="879" spans="1:27" x14ac:dyDescent="0.2">
      <c r="A879" s="5"/>
      <c r="B879" s="5"/>
      <c r="C879" s="5"/>
      <c r="D879" s="5"/>
      <c r="E879" s="5"/>
      <c r="F879" s="108"/>
      <c r="G879" s="108"/>
      <c r="H879" s="109"/>
      <c r="I879" s="108"/>
      <c r="J879" s="108"/>
      <c r="K879" s="108"/>
      <c r="L879" s="108"/>
      <c r="M879" s="108"/>
      <c r="N879" s="108"/>
      <c r="O879" s="110"/>
      <c r="P879" s="110"/>
      <c r="Q879" s="108"/>
      <c r="R879" s="297"/>
      <c r="S879" s="108"/>
      <c r="T879" s="108"/>
      <c r="U879" s="108"/>
      <c r="V879" s="266"/>
      <c r="W879" s="266"/>
      <c r="X879" s="110"/>
      <c r="Y879" s="110"/>
      <c r="Z879" s="222"/>
      <c r="AA879" s="300"/>
    </row>
    <row r="880" spans="1:27" x14ac:dyDescent="0.2">
      <c r="A880" s="5"/>
      <c r="B880" s="5"/>
      <c r="C880" s="5"/>
      <c r="D880" s="5"/>
      <c r="E880" s="5"/>
      <c r="F880" s="108"/>
      <c r="G880" s="108"/>
      <c r="H880" s="109"/>
      <c r="I880" s="108"/>
      <c r="J880" s="108"/>
      <c r="K880" s="108"/>
      <c r="L880" s="108"/>
      <c r="M880" s="108"/>
      <c r="N880" s="108"/>
      <c r="O880" s="110"/>
      <c r="P880" s="110"/>
      <c r="Q880" s="108"/>
      <c r="R880" s="297"/>
      <c r="S880" s="108"/>
      <c r="T880" s="108"/>
      <c r="U880" s="108"/>
      <c r="V880" s="266"/>
      <c r="W880" s="266"/>
      <c r="X880" s="110"/>
      <c r="Y880" s="110"/>
      <c r="Z880" s="222"/>
      <c r="AA880" s="300"/>
    </row>
    <row r="881" spans="1:27" x14ac:dyDescent="0.2">
      <c r="A881" s="5"/>
      <c r="B881" s="5"/>
      <c r="C881" s="5"/>
      <c r="D881" s="5"/>
      <c r="E881" s="5"/>
      <c r="F881" s="108"/>
      <c r="G881" s="108"/>
      <c r="H881" s="109"/>
      <c r="I881" s="108"/>
      <c r="J881" s="108"/>
      <c r="K881" s="108"/>
      <c r="L881" s="108"/>
      <c r="M881" s="108"/>
      <c r="N881" s="108"/>
      <c r="O881" s="110"/>
      <c r="P881" s="110"/>
      <c r="Q881" s="108"/>
      <c r="R881" s="297"/>
      <c r="S881" s="108"/>
      <c r="T881" s="108"/>
      <c r="U881" s="108"/>
      <c r="V881" s="266"/>
      <c r="W881" s="266"/>
      <c r="X881" s="110"/>
      <c r="Y881" s="110"/>
      <c r="Z881" s="222"/>
      <c r="AA881" s="300"/>
    </row>
    <row r="882" spans="1:27" x14ac:dyDescent="0.2">
      <c r="A882" s="5"/>
      <c r="B882" s="5"/>
      <c r="C882" s="5"/>
      <c r="D882" s="5"/>
      <c r="E882" s="5"/>
      <c r="F882" s="108"/>
      <c r="G882" s="108"/>
      <c r="H882" s="109"/>
      <c r="I882" s="108"/>
      <c r="J882" s="108"/>
      <c r="K882" s="108"/>
      <c r="L882" s="108"/>
      <c r="M882" s="108"/>
      <c r="N882" s="108"/>
      <c r="O882" s="110"/>
      <c r="P882" s="110"/>
      <c r="Q882" s="108"/>
      <c r="R882" s="297"/>
      <c r="S882" s="108"/>
      <c r="T882" s="108"/>
      <c r="U882" s="108"/>
      <c r="V882" s="266"/>
      <c r="W882" s="266"/>
      <c r="X882" s="110"/>
      <c r="Y882" s="110"/>
      <c r="Z882" s="222"/>
      <c r="AA882" s="300"/>
    </row>
    <row r="883" spans="1:27" x14ac:dyDescent="0.2">
      <c r="A883" s="5"/>
      <c r="B883" s="5"/>
      <c r="C883" s="5"/>
      <c r="D883" s="5"/>
      <c r="E883" s="5"/>
      <c r="F883" s="108"/>
      <c r="G883" s="108"/>
      <c r="H883" s="109"/>
      <c r="I883" s="108"/>
      <c r="J883" s="108"/>
      <c r="K883" s="108"/>
      <c r="L883" s="108"/>
      <c r="M883" s="108"/>
      <c r="N883" s="108"/>
      <c r="O883" s="110"/>
      <c r="P883" s="110"/>
      <c r="Q883" s="108"/>
      <c r="R883" s="297"/>
      <c r="S883" s="108"/>
      <c r="T883" s="108"/>
      <c r="U883" s="108"/>
      <c r="V883" s="266"/>
      <c r="W883" s="266"/>
      <c r="X883" s="110"/>
      <c r="Y883" s="110"/>
      <c r="Z883" s="222"/>
      <c r="AA883" s="300"/>
    </row>
    <row r="884" spans="1:27" x14ac:dyDescent="0.2">
      <c r="A884" s="5"/>
      <c r="B884" s="5"/>
      <c r="C884" s="5"/>
      <c r="D884" s="5"/>
      <c r="E884" s="5"/>
      <c r="F884" s="108"/>
      <c r="G884" s="108"/>
      <c r="H884" s="109"/>
      <c r="I884" s="108"/>
      <c r="J884" s="108"/>
      <c r="K884" s="108"/>
      <c r="L884" s="108"/>
      <c r="M884" s="108"/>
      <c r="N884" s="108"/>
      <c r="O884" s="110"/>
      <c r="P884" s="110"/>
      <c r="Q884" s="108"/>
      <c r="R884" s="297"/>
      <c r="S884" s="108"/>
      <c r="T884" s="108"/>
      <c r="U884" s="108"/>
      <c r="V884" s="266"/>
      <c r="W884" s="266"/>
      <c r="X884" s="110"/>
      <c r="Y884" s="110"/>
      <c r="Z884" s="222"/>
      <c r="AA884" s="300"/>
    </row>
    <row r="885" spans="1:27" x14ac:dyDescent="0.2">
      <c r="A885" s="5"/>
      <c r="B885" s="5"/>
      <c r="C885" s="5"/>
      <c r="D885" s="5"/>
      <c r="E885" s="5"/>
      <c r="F885" s="108"/>
      <c r="G885" s="108"/>
      <c r="H885" s="109"/>
      <c r="I885" s="108"/>
      <c r="J885" s="108"/>
      <c r="K885" s="108"/>
      <c r="L885" s="108"/>
      <c r="M885" s="108"/>
      <c r="N885" s="108"/>
      <c r="O885" s="110"/>
      <c r="P885" s="110"/>
      <c r="Q885" s="108"/>
      <c r="R885" s="297"/>
      <c r="S885" s="108"/>
      <c r="T885" s="108"/>
      <c r="U885" s="108"/>
      <c r="V885" s="266"/>
      <c r="W885" s="266"/>
      <c r="X885" s="110"/>
      <c r="Y885" s="110"/>
      <c r="Z885" s="222"/>
      <c r="AA885" s="300"/>
    </row>
    <row r="886" spans="1:27" x14ac:dyDescent="0.2">
      <c r="A886" s="5"/>
      <c r="B886" s="5"/>
      <c r="C886" s="5"/>
      <c r="D886" s="5"/>
      <c r="E886" s="5"/>
      <c r="F886" s="108"/>
      <c r="G886" s="108"/>
      <c r="H886" s="109"/>
      <c r="I886" s="108"/>
      <c r="J886" s="108"/>
      <c r="K886" s="108"/>
      <c r="L886" s="108"/>
      <c r="M886" s="108"/>
      <c r="N886" s="108"/>
      <c r="O886" s="110"/>
      <c r="P886" s="110"/>
      <c r="Q886" s="108"/>
      <c r="R886" s="297"/>
      <c r="S886" s="108"/>
      <c r="T886" s="108"/>
      <c r="U886" s="108"/>
      <c r="V886" s="266"/>
      <c r="W886" s="266"/>
      <c r="X886" s="110"/>
      <c r="Y886" s="110"/>
      <c r="Z886" s="222"/>
      <c r="AA886" s="300"/>
    </row>
    <row r="887" spans="1:27" x14ac:dyDescent="0.2">
      <c r="A887" s="5"/>
      <c r="B887" s="5"/>
      <c r="C887" s="5"/>
      <c r="D887" s="5"/>
      <c r="E887" s="5"/>
      <c r="F887" s="108"/>
      <c r="G887" s="108"/>
      <c r="H887" s="109"/>
      <c r="I887" s="108"/>
      <c r="J887" s="108"/>
      <c r="K887" s="108"/>
      <c r="L887" s="108"/>
      <c r="M887" s="108"/>
      <c r="N887" s="108"/>
      <c r="O887" s="110"/>
      <c r="P887" s="110"/>
      <c r="Q887" s="108"/>
      <c r="R887" s="297"/>
      <c r="S887" s="108"/>
      <c r="T887" s="108"/>
      <c r="U887" s="108"/>
      <c r="V887" s="266"/>
      <c r="W887" s="266"/>
      <c r="X887" s="110"/>
      <c r="Y887" s="110"/>
      <c r="Z887" s="222"/>
      <c r="AA887" s="300"/>
    </row>
    <row r="888" spans="1:27" x14ac:dyDescent="0.2">
      <c r="A888" s="5"/>
      <c r="B888" s="5"/>
      <c r="C888" s="5"/>
      <c r="D888" s="5"/>
      <c r="E888" s="5"/>
      <c r="F888" s="108"/>
      <c r="G888" s="108"/>
      <c r="H888" s="109"/>
      <c r="I888" s="108"/>
      <c r="J888" s="108"/>
      <c r="K888" s="108"/>
      <c r="L888" s="108"/>
      <c r="M888" s="108"/>
      <c r="N888" s="108"/>
      <c r="O888" s="110"/>
      <c r="P888" s="110"/>
      <c r="Q888" s="108"/>
      <c r="R888" s="297"/>
      <c r="S888" s="108"/>
      <c r="T888" s="108"/>
      <c r="U888" s="108"/>
      <c r="V888" s="266"/>
      <c r="W888" s="266"/>
      <c r="X888" s="110"/>
      <c r="Y888" s="110"/>
      <c r="Z888" s="222"/>
      <c r="AA888" s="300"/>
    </row>
    <row r="889" spans="1:27" x14ac:dyDescent="0.2">
      <c r="A889" s="5"/>
      <c r="B889" s="5"/>
      <c r="C889" s="5"/>
      <c r="D889" s="5"/>
      <c r="E889" s="5"/>
      <c r="F889" s="108"/>
      <c r="G889" s="108"/>
      <c r="H889" s="109"/>
      <c r="I889" s="108"/>
      <c r="J889" s="108"/>
      <c r="K889" s="108"/>
      <c r="L889" s="108"/>
      <c r="M889" s="108"/>
      <c r="N889" s="108"/>
      <c r="O889" s="110"/>
      <c r="P889" s="110"/>
      <c r="Q889" s="108"/>
      <c r="R889" s="297"/>
      <c r="S889" s="108"/>
      <c r="T889" s="108"/>
      <c r="U889" s="108"/>
      <c r="V889" s="266"/>
      <c r="W889" s="266"/>
      <c r="X889" s="110"/>
      <c r="Y889" s="110"/>
      <c r="Z889" s="222"/>
      <c r="AA889" s="300"/>
    </row>
    <row r="890" spans="1:27" x14ac:dyDescent="0.2">
      <c r="A890" s="5"/>
      <c r="B890" s="5"/>
      <c r="C890" s="5"/>
      <c r="D890" s="5"/>
      <c r="E890" s="5"/>
      <c r="F890" s="108"/>
      <c r="G890" s="108"/>
      <c r="H890" s="109"/>
      <c r="I890" s="108"/>
      <c r="J890" s="108"/>
      <c r="K890" s="108"/>
      <c r="L890" s="108"/>
      <c r="M890" s="108"/>
      <c r="N890" s="108"/>
      <c r="O890" s="110"/>
      <c r="P890" s="110"/>
      <c r="Q890" s="108"/>
      <c r="R890" s="297"/>
      <c r="S890" s="108"/>
      <c r="T890" s="108"/>
      <c r="U890" s="108"/>
      <c r="V890" s="266"/>
      <c r="W890" s="266"/>
      <c r="X890" s="110"/>
      <c r="Y890" s="110"/>
      <c r="Z890" s="222"/>
      <c r="AA890" s="300"/>
    </row>
    <row r="891" spans="1:27" x14ac:dyDescent="0.2">
      <c r="A891" s="5"/>
      <c r="B891" s="5"/>
      <c r="C891" s="5"/>
      <c r="D891" s="5"/>
      <c r="E891" s="5"/>
      <c r="F891" s="108"/>
      <c r="G891" s="108"/>
      <c r="H891" s="109"/>
      <c r="I891" s="108"/>
      <c r="J891" s="108"/>
      <c r="K891" s="108"/>
      <c r="L891" s="108"/>
      <c r="M891" s="108"/>
      <c r="N891" s="108"/>
      <c r="O891" s="110"/>
      <c r="P891" s="110"/>
      <c r="Q891" s="108"/>
      <c r="R891" s="297"/>
      <c r="S891" s="108"/>
      <c r="T891" s="108"/>
      <c r="U891" s="108"/>
      <c r="V891" s="266"/>
      <c r="W891" s="266"/>
      <c r="X891" s="110"/>
      <c r="Y891" s="110"/>
      <c r="Z891" s="222"/>
      <c r="AA891" s="300"/>
    </row>
    <row r="892" spans="1:27" x14ac:dyDescent="0.2">
      <c r="A892" s="5"/>
      <c r="B892" s="5"/>
      <c r="C892" s="5"/>
      <c r="D892" s="5"/>
      <c r="E892" s="5"/>
      <c r="F892" s="108"/>
      <c r="G892" s="108"/>
      <c r="H892" s="109"/>
      <c r="I892" s="108"/>
      <c r="J892" s="108"/>
      <c r="K892" s="108"/>
      <c r="L892" s="108"/>
      <c r="M892" s="108"/>
      <c r="N892" s="108"/>
      <c r="O892" s="110"/>
      <c r="P892" s="110"/>
      <c r="Q892" s="108"/>
      <c r="R892" s="297"/>
      <c r="S892" s="108"/>
      <c r="T892" s="108"/>
      <c r="U892" s="108"/>
      <c r="V892" s="266"/>
      <c r="W892" s="266"/>
      <c r="X892" s="110"/>
      <c r="Y892" s="110"/>
      <c r="Z892" s="222"/>
      <c r="AA892" s="300"/>
    </row>
    <row r="893" spans="1:27" x14ac:dyDescent="0.2">
      <c r="A893" s="5"/>
      <c r="B893" s="5"/>
      <c r="C893" s="5"/>
      <c r="D893" s="5"/>
      <c r="E893" s="5"/>
      <c r="F893" s="108"/>
      <c r="G893" s="108"/>
      <c r="H893" s="109"/>
      <c r="I893" s="108"/>
      <c r="J893" s="108"/>
      <c r="K893" s="108"/>
      <c r="L893" s="108"/>
      <c r="M893" s="108"/>
      <c r="N893" s="108"/>
      <c r="O893" s="110"/>
      <c r="P893" s="110"/>
      <c r="Q893" s="108"/>
      <c r="R893" s="297"/>
      <c r="S893" s="108"/>
      <c r="T893" s="108"/>
      <c r="U893" s="108"/>
      <c r="V893" s="266"/>
      <c r="W893" s="266"/>
      <c r="X893" s="110"/>
      <c r="Y893" s="110"/>
      <c r="Z893" s="222"/>
      <c r="AA893" s="300"/>
    </row>
    <row r="894" spans="1:27" x14ac:dyDescent="0.2">
      <c r="A894" s="5"/>
      <c r="B894" s="5"/>
      <c r="C894" s="5"/>
      <c r="D894" s="5"/>
      <c r="E894" s="5"/>
      <c r="F894" s="108"/>
      <c r="G894" s="108"/>
      <c r="H894" s="109"/>
      <c r="I894" s="108"/>
      <c r="J894" s="108"/>
      <c r="K894" s="108"/>
      <c r="L894" s="108"/>
      <c r="M894" s="108"/>
      <c r="N894" s="108"/>
      <c r="O894" s="110"/>
      <c r="P894" s="110"/>
      <c r="Q894" s="108"/>
      <c r="R894" s="297"/>
      <c r="S894" s="108"/>
      <c r="T894" s="108"/>
      <c r="U894" s="108"/>
      <c r="V894" s="266"/>
      <c r="W894" s="266"/>
      <c r="X894" s="110"/>
      <c r="Y894" s="110"/>
      <c r="Z894" s="222"/>
      <c r="AA894" s="300"/>
    </row>
    <row r="895" spans="1:27" x14ac:dyDescent="0.2">
      <c r="A895" s="5"/>
      <c r="B895" s="5"/>
      <c r="C895" s="5"/>
      <c r="D895" s="5"/>
      <c r="E895" s="5"/>
      <c r="F895" s="108"/>
      <c r="G895" s="108"/>
      <c r="H895" s="109"/>
      <c r="I895" s="108"/>
      <c r="J895" s="108"/>
      <c r="K895" s="108"/>
      <c r="L895" s="108"/>
      <c r="M895" s="108"/>
      <c r="N895" s="108"/>
      <c r="O895" s="110"/>
      <c r="P895" s="110"/>
      <c r="Q895" s="108"/>
      <c r="R895" s="297"/>
      <c r="S895" s="108"/>
      <c r="T895" s="108"/>
      <c r="U895" s="108"/>
      <c r="V895" s="266"/>
      <c r="W895" s="266"/>
      <c r="X895" s="110"/>
      <c r="Y895" s="110"/>
      <c r="Z895" s="222"/>
      <c r="AA895" s="300"/>
    </row>
    <row r="896" spans="1:27" x14ac:dyDescent="0.2">
      <c r="A896" s="5"/>
      <c r="B896" s="5"/>
      <c r="C896" s="5"/>
      <c r="D896" s="5"/>
      <c r="E896" s="5"/>
      <c r="F896" s="108"/>
      <c r="G896" s="108"/>
      <c r="H896" s="109"/>
      <c r="I896" s="108"/>
      <c r="J896" s="108"/>
      <c r="K896" s="108"/>
      <c r="L896" s="108"/>
      <c r="M896" s="108"/>
      <c r="N896" s="108"/>
      <c r="O896" s="110"/>
      <c r="P896" s="110"/>
      <c r="Q896" s="108"/>
      <c r="R896" s="297"/>
      <c r="S896" s="108"/>
      <c r="T896" s="108"/>
      <c r="U896" s="108"/>
      <c r="V896" s="266"/>
      <c r="W896" s="266"/>
      <c r="X896" s="110"/>
      <c r="Y896" s="110"/>
      <c r="Z896" s="222"/>
      <c r="AA896" s="300"/>
    </row>
    <row r="897" spans="1:27" x14ac:dyDescent="0.2">
      <c r="A897" s="5"/>
      <c r="B897" s="5"/>
      <c r="C897" s="5"/>
      <c r="D897" s="5"/>
      <c r="E897" s="5"/>
      <c r="F897" s="108"/>
      <c r="G897" s="108"/>
      <c r="H897" s="109"/>
      <c r="I897" s="108"/>
      <c r="J897" s="108"/>
      <c r="K897" s="108"/>
      <c r="L897" s="108"/>
      <c r="M897" s="108"/>
      <c r="N897" s="108"/>
      <c r="O897" s="110"/>
      <c r="P897" s="110"/>
      <c r="Q897" s="108"/>
      <c r="R897" s="297"/>
      <c r="S897" s="108"/>
      <c r="T897" s="108"/>
      <c r="U897" s="108"/>
      <c r="V897" s="266"/>
      <c r="W897" s="266"/>
      <c r="X897" s="110"/>
      <c r="Y897" s="110"/>
      <c r="Z897" s="222"/>
      <c r="AA897" s="300"/>
    </row>
    <row r="898" spans="1:27" x14ac:dyDescent="0.2">
      <c r="A898" s="5"/>
      <c r="B898" s="5"/>
      <c r="C898" s="5"/>
      <c r="D898" s="5"/>
      <c r="E898" s="5"/>
      <c r="F898" s="108"/>
      <c r="G898" s="108"/>
      <c r="H898" s="109"/>
      <c r="I898" s="108"/>
      <c r="J898" s="108"/>
      <c r="K898" s="108"/>
      <c r="L898" s="108"/>
      <c r="M898" s="108"/>
      <c r="N898" s="108"/>
      <c r="O898" s="110"/>
      <c r="P898" s="110"/>
      <c r="Q898" s="108"/>
      <c r="R898" s="297"/>
      <c r="S898" s="108"/>
      <c r="T898" s="108"/>
      <c r="U898" s="108"/>
      <c r="V898" s="266"/>
      <c r="W898" s="266"/>
      <c r="X898" s="110"/>
      <c r="Y898" s="110"/>
      <c r="Z898" s="222"/>
      <c r="AA898" s="300"/>
    </row>
    <row r="899" spans="1:27" x14ac:dyDescent="0.2">
      <c r="A899" s="5"/>
      <c r="B899" s="5"/>
      <c r="C899" s="5"/>
      <c r="D899" s="5"/>
      <c r="E899" s="5"/>
      <c r="F899" s="108"/>
      <c r="G899" s="108"/>
      <c r="H899" s="109"/>
      <c r="I899" s="108"/>
      <c r="J899" s="108"/>
      <c r="K899" s="108"/>
      <c r="L899" s="108"/>
      <c r="M899" s="108"/>
      <c r="N899" s="108"/>
      <c r="O899" s="110"/>
      <c r="P899" s="110"/>
      <c r="Q899" s="108"/>
      <c r="R899" s="297"/>
      <c r="S899" s="108"/>
      <c r="T899" s="108"/>
      <c r="U899" s="108"/>
      <c r="V899" s="266"/>
      <c r="W899" s="266"/>
      <c r="X899" s="110"/>
      <c r="Y899" s="110"/>
      <c r="Z899" s="222"/>
      <c r="AA899" s="300"/>
    </row>
    <row r="900" spans="1:27" x14ac:dyDescent="0.2">
      <c r="A900" s="5"/>
      <c r="B900" s="5"/>
      <c r="C900" s="5"/>
      <c r="D900" s="5"/>
      <c r="E900" s="5"/>
      <c r="F900" s="108"/>
      <c r="G900" s="108"/>
      <c r="H900" s="109"/>
      <c r="I900" s="108"/>
      <c r="J900" s="108"/>
      <c r="K900" s="108"/>
      <c r="L900" s="108"/>
      <c r="M900" s="108"/>
      <c r="N900" s="108"/>
      <c r="O900" s="110"/>
      <c r="P900" s="110"/>
      <c r="Q900" s="108"/>
      <c r="R900" s="297"/>
      <c r="S900" s="108"/>
      <c r="T900" s="108"/>
      <c r="U900" s="108"/>
      <c r="V900" s="266"/>
      <c r="W900" s="266"/>
      <c r="X900" s="110"/>
      <c r="Y900" s="110"/>
      <c r="Z900" s="222"/>
      <c r="AA900" s="300"/>
    </row>
    <row r="901" spans="1:27" x14ac:dyDescent="0.2">
      <c r="A901" s="5"/>
      <c r="B901" s="5"/>
      <c r="C901" s="5"/>
      <c r="D901" s="5"/>
      <c r="E901" s="5"/>
      <c r="F901" s="108"/>
      <c r="G901" s="108"/>
      <c r="H901" s="109"/>
      <c r="I901" s="108"/>
      <c r="J901" s="108"/>
      <c r="K901" s="108"/>
      <c r="L901" s="108"/>
      <c r="M901" s="108"/>
      <c r="N901" s="108"/>
      <c r="O901" s="110"/>
      <c r="P901" s="110"/>
      <c r="Q901" s="108"/>
      <c r="R901" s="297"/>
      <c r="S901" s="108"/>
      <c r="T901" s="108"/>
      <c r="U901" s="108"/>
      <c r="V901" s="266"/>
      <c r="W901" s="266"/>
      <c r="X901" s="110"/>
      <c r="Y901" s="110"/>
      <c r="Z901" s="222"/>
      <c r="AA901" s="300"/>
    </row>
    <row r="902" spans="1:27" x14ac:dyDescent="0.2">
      <c r="A902" s="5"/>
      <c r="B902" s="5"/>
      <c r="C902" s="5"/>
      <c r="D902" s="5"/>
      <c r="E902" s="5"/>
      <c r="F902" s="108"/>
      <c r="G902" s="108"/>
      <c r="H902" s="109"/>
      <c r="I902" s="108"/>
      <c r="J902" s="108"/>
      <c r="K902" s="108"/>
      <c r="L902" s="108"/>
      <c r="M902" s="108"/>
      <c r="N902" s="108"/>
      <c r="O902" s="110"/>
      <c r="P902" s="110"/>
      <c r="Q902" s="108"/>
      <c r="R902" s="297"/>
      <c r="S902" s="108"/>
      <c r="T902" s="108"/>
      <c r="U902" s="108"/>
      <c r="V902" s="266"/>
      <c r="W902" s="266"/>
      <c r="X902" s="110"/>
      <c r="Y902" s="110"/>
      <c r="Z902" s="222"/>
      <c r="AA902" s="300"/>
    </row>
    <row r="903" spans="1:27" x14ac:dyDescent="0.2">
      <c r="A903" s="5"/>
      <c r="B903" s="5"/>
      <c r="C903" s="5"/>
      <c r="D903" s="5"/>
      <c r="E903" s="5"/>
      <c r="F903" s="108"/>
      <c r="G903" s="108"/>
      <c r="H903" s="109"/>
      <c r="I903" s="108"/>
      <c r="J903" s="108"/>
      <c r="K903" s="108"/>
      <c r="L903" s="108"/>
      <c r="M903" s="108"/>
      <c r="N903" s="108"/>
      <c r="O903" s="110"/>
      <c r="P903" s="110"/>
      <c r="Q903" s="108"/>
      <c r="R903" s="297"/>
      <c r="S903" s="108"/>
      <c r="T903" s="108"/>
      <c r="U903" s="108"/>
      <c r="V903" s="266"/>
      <c r="W903" s="266"/>
      <c r="X903" s="110"/>
      <c r="Y903" s="110"/>
      <c r="Z903" s="222"/>
      <c r="AA903" s="300"/>
    </row>
    <row r="904" spans="1:27" x14ac:dyDescent="0.2">
      <c r="A904" s="5"/>
      <c r="B904" s="5"/>
      <c r="C904" s="5"/>
      <c r="D904" s="5"/>
      <c r="E904" s="5"/>
      <c r="F904" s="108"/>
      <c r="G904" s="108"/>
      <c r="H904" s="109"/>
      <c r="I904" s="108"/>
      <c r="J904" s="108"/>
      <c r="K904" s="108"/>
      <c r="L904" s="108"/>
      <c r="M904" s="108"/>
      <c r="N904" s="108"/>
      <c r="O904" s="110"/>
      <c r="P904" s="110"/>
      <c r="Q904" s="108"/>
      <c r="R904" s="297"/>
      <c r="S904" s="108"/>
      <c r="T904" s="108"/>
      <c r="U904" s="108"/>
      <c r="V904" s="266"/>
      <c r="W904" s="266"/>
      <c r="X904" s="110"/>
      <c r="Y904" s="110"/>
      <c r="Z904" s="222"/>
      <c r="AA904" s="300"/>
    </row>
    <row r="905" spans="1:27" x14ac:dyDescent="0.2">
      <c r="A905" s="5"/>
      <c r="B905" s="5"/>
      <c r="C905" s="5"/>
      <c r="D905" s="5"/>
      <c r="E905" s="5"/>
      <c r="F905" s="108"/>
      <c r="G905" s="108"/>
      <c r="H905" s="109"/>
      <c r="I905" s="108"/>
      <c r="J905" s="108"/>
      <c r="K905" s="108"/>
      <c r="L905" s="108"/>
      <c r="M905" s="108"/>
      <c r="N905" s="108"/>
      <c r="O905" s="110"/>
      <c r="P905" s="110"/>
      <c r="Q905" s="108"/>
      <c r="R905" s="297"/>
      <c r="S905" s="108"/>
      <c r="T905" s="108"/>
      <c r="U905" s="108"/>
      <c r="V905" s="266"/>
      <c r="W905" s="266"/>
      <c r="X905" s="110"/>
      <c r="Y905" s="110"/>
      <c r="Z905" s="222"/>
      <c r="AA905" s="300"/>
    </row>
    <row r="906" spans="1:27" x14ac:dyDescent="0.2">
      <c r="A906" s="5"/>
      <c r="B906" s="5"/>
      <c r="C906" s="5"/>
      <c r="D906" s="5"/>
      <c r="E906" s="5"/>
      <c r="F906" s="108"/>
      <c r="G906" s="108"/>
      <c r="H906" s="109"/>
      <c r="I906" s="108"/>
      <c r="J906" s="108"/>
      <c r="K906" s="108"/>
      <c r="L906" s="108"/>
      <c r="M906" s="108"/>
      <c r="N906" s="108"/>
      <c r="O906" s="110"/>
      <c r="P906" s="110"/>
      <c r="Q906" s="108"/>
      <c r="R906" s="297"/>
      <c r="S906" s="108"/>
      <c r="T906" s="108"/>
      <c r="U906" s="108"/>
      <c r="V906" s="266"/>
      <c r="W906" s="266"/>
      <c r="X906" s="110"/>
      <c r="Y906" s="110"/>
      <c r="Z906" s="222"/>
      <c r="AA906" s="300"/>
    </row>
    <row r="907" spans="1:27" x14ac:dyDescent="0.2">
      <c r="A907" s="5"/>
      <c r="B907" s="5"/>
      <c r="C907" s="5"/>
      <c r="D907" s="5"/>
      <c r="E907" s="5"/>
      <c r="F907" s="108"/>
      <c r="G907" s="108"/>
      <c r="H907" s="109"/>
      <c r="I907" s="108"/>
      <c r="J907" s="108"/>
      <c r="K907" s="108"/>
      <c r="L907" s="108"/>
      <c r="M907" s="108"/>
      <c r="N907" s="108"/>
      <c r="O907" s="110"/>
      <c r="P907" s="110"/>
      <c r="Q907" s="108"/>
      <c r="R907" s="297"/>
      <c r="S907" s="108"/>
      <c r="T907" s="108"/>
      <c r="U907" s="108"/>
      <c r="V907" s="266"/>
      <c r="W907" s="266"/>
      <c r="X907" s="110"/>
      <c r="Y907" s="110"/>
      <c r="Z907" s="222"/>
      <c r="AA907" s="300"/>
    </row>
    <row r="908" spans="1:27" x14ac:dyDescent="0.2">
      <c r="A908" s="5"/>
      <c r="B908" s="5"/>
      <c r="C908" s="5"/>
      <c r="D908" s="5"/>
      <c r="E908" s="5"/>
      <c r="F908" s="108"/>
      <c r="G908" s="108"/>
      <c r="H908" s="109"/>
      <c r="I908" s="108"/>
      <c r="J908" s="108"/>
      <c r="K908" s="108"/>
      <c r="L908" s="108"/>
      <c r="M908" s="108"/>
      <c r="N908" s="108"/>
      <c r="O908" s="110"/>
      <c r="P908" s="110"/>
      <c r="Q908" s="108"/>
      <c r="R908" s="297"/>
      <c r="S908" s="108"/>
      <c r="T908" s="108"/>
      <c r="U908" s="108"/>
      <c r="V908" s="266"/>
      <c r="W908" s="266"/>
      <c r="X908" s="110"/>
      <c r="Y908" s="110"/>
      <c r="Z908" s="222"/>
      <c r="AA908" s="300"/>
    </row>
    <row r="909" spans="1:27" x14ac:dyDescent="0.2">
      <c r="A909" s="5"/>
      <c r="B909" s="5"/>
      <c r="C909" s="5"/>
      <c r="D909" s="5"/>
      <c r="E909" s="5"/>
      <c r="F909" s="108"/>
      <c r="G909" s="108"/>
      <c r="H909" s="109"/>
      <c r="I909" s="108"/>
      <c r="J909" s="108"/>
      <c r="K909" s="108"/>
      <c r="L909" s="108"/>
      <c r="M909" s="108"/>
      <c r="N909" s="108"/>
      <c r="O909" s="110"/>
      <c r="P909" s="110"/>
      <c r="Q909" s="108"/>
      <c r="R909" s="297"/>
      <c r="S909" s="108"/>
      <c r="T909" s="108"/>
      <c r="U909" s="108"/>
      <c r="V909" s="266"/>
      <c r="W909" s="266"/>
      <c r="X909" s="110"/>
      <c r="Y909" s="110"/>
      <c r="Z909" s="222"/>
      <c r="AA909" s="300"/>
    </row>
    <row r="910" spans="1:27" x14ac:dyDescent="0.2">
      <c r="A910" s="5"/>
      <c r="B910" s="5"/>
      <c r="C910" s="5"/>
      <c r="D910" s="5"/>
      <c r="E910" s="5"/>
      <c r="F910" s="108"/>
      <c r="G910" s="108"/>
      <c r="H910" s="109"/>
      <c r="I910" s="108"/>
      <c r="J910" s="108"/>
      <c r="K910" s="108"/>
      <c r="L910" s="108"/>
      <c r="M910" s="108"/>
      <c r="N910" s="108"/>
      <c r="O910" s="110"/>
      <c r="P910" s="110"/>
      <c r="Q910" s="108"/>
      <c r="R910" s="297"/>
      <c r="S910" s="108"/>
      <c r="T910" s="108"/>
      <c r="U910" s="108"/>
      <c r="V910" s="266"/>
      <c r="W910" s="266"/>
      <c r="X910" s="110"/>
      <c r="Y910" s="110"/>
      <c r="Z910" s="222"/>
      <c r="AA910" s="300"/>
    </row>
    <row r="911" spans="1:27" x14ac:dyDescent="0.2">
      <c r="A911" s="5"/>
      <c r="B911" s="5"/>
      <c r="C911" s="5"/>
      <c r="D911" s="5"/>
      <c r="E911" s="5"/>
      <c r="F911" s="108"/>
      <c r="G911" s="108"/>
      <c r="H911" s="109"/>
      <c r="I911" s="108"/>
      <c r="J911" s="108"/>
      <c r="K911" s="108"/>
      <c r="L911" s="108"/>
      <c r="M911" s="108"/>
      <c r="N911" s="108"/>
      <c r="O911" s="110"/>
      <c r="P911" s="110"/>
      <c r="Q911" s="108"/>
      <c r="R911" s="297"/>
      <c r="S911" s="108"/>
      <c r="T911" s="108"/>
      <c r="U911" s="108"/>
      <c r="V911" s="266"/>
      <c r="W911" s="266"/>
      <c r="X911" s="110"/>
      <c r="Y911" s="110"/>
      <c r="Z911" s="222"/>
      <c r="AA911" s="300"/>
    </row>
    <row r="912" spans="1:27" x14ac:dyDescent="0.2">
      <c r="A912" s="5"/>
      <c r="B912" s="5"/>
      <c r="C912" s="5"/>
      <c r="D912" s="5"/>
      <c r="E912" s="5"/>
      <c r="F912" s="108"/>
      <c r="G912" s="108"/>
      <c r="H912" s="109"/>
      <c r="I912" s="108"/>
      <c r="J912" s="108"/>
      <c r="K912" s="108"/>
      <c r="L912" s="108"/>
      <c r="M912" s="108"/>
      <c r="N912" s="108"/>
      <c r="O912" s="110"/>
      <c r="P912" s="110"/>
      <c r="Q912" s="108"/>
      <c r="R912" s="297"/>
      <c r="S912" s="108"/>
      <c r="T912" s="108"/>
      <c r="U912" s="108"/>
      <c r="V912" s="266"/>
      <c r="W912" s="266"/>
      <c r="X912" s="110"/>
      <c r="Y912" s="110"/>
      <c r="Z912" s="222"/>
      <c r="AA912" s="300"/>
    </row>
    <row r="913" spans="1:27" x14ac:dyDescent="0.2">
      <c r="A913" s="5"/>
      <c r="B913" s="5"/>
      <c r="C913" s="5"/>
      <c r="D913" s="5"/>
      <c r="E913" s="5"/>
      <c r="F913" s="108"/>
      <c r="G913" s="108"/>
      <c r="H913" s="109"/>
      <c r="I913" s="108"/>
      <c r="J913" s="108"/>
      <c r="K913" s="108"/>
      <c r="L913" s="108"/>
      <c r="M913" s="108"/>
      <c r="N913" s="108"/>
      <c r="O913" s="110"/>
      <c r="P913" s="110"/>
      <c r="Q913" s="108"/>
      <c r="R913" s="297"/>
      <c r="S913" s="108"/>
      <c r="T913" s="108"/>
      <c r="U913" s="108"/>
      <c r="V913" s="266"/>
      <c r="W913" s="266"/>
      <c r="X913" s="110"/>
      <c r="Y913" s="110"/>
      <c r="Z913" s="222"/>
      <c r="AA913" s="300"/>
    </row>
    <row r="914" spans="1:27" x14ac:dyDescent="0.2">
      <c r="A914" s="5"/>
      <c r="B914" s="5"/>
      <c r="C914" s="5"/>
      <c r="D914" s="5"/>
      <c r="E914" s="5"/>
      <c r="F914" s="108"/>
      <c r="G914" s="108"/>
      <c r="H914" s="109"/>
      <c r="I914" s="108"/>
      <c r="J914" s="108"/>
      <c r="K914" s="108"/>
      <c r="L914" s="108"/>
      <c r="M914" s="108"/>
      <c r="N914" s="108"/>
      <c r="O914" s="110"/>
      <c r="P914" s="110"/>
      <c r="Q914" s="108"/>
      <c r="R914" s="297"/>
      <c r="S914" s="108"/>
      <c r="T914" s="108"/>
      <c r="U914" s="108"/>
      <c r="V914" s="266"/>
      <c r="W914" s="266"/>
      <c r="X914" s="110"/>
      <c r="Y914" s="110"/>
      <c r="Z914" s="222"/>
      <c r="AA914" s="300"/>
    </row>
    <row r="915" spans="1:27" x14ac:dyDescent="0.2">
      <c r="A915" s="5"/>
      <c r="B915" s="5"/>
      <c r="C915" s="5"/>
      <c r="D915" s="5"/>
      <c r="E915" s="5"/>
      <c r="F915" s="108"/>
      <c r="G915" s="108"/>
      <c r="H915" s="109"/>
      <c r="I915" s="108"/>
      <c r="J915" s="108"/>
      <c r="K915" s="108"/>
      <c r="L915" s="108"/>
      <c r="M915" s="108"/>
      <c r="N915" s="108"/>
      <c r="O915" s="110"/>
      <c r="P915" s="110"/>
      <c r="Q915" s="108"/>
      <c r="R915" s="297"/>
      <c r="S915" s="108"/>
      <c r="T915" s="108"/>
      <c r="U915" s="108"/>
      <c r="V915" s="266"/>
      <c r="W915" s="266"/>
      <c r="X915" s="110"/>
      <c r="Y915" s="110"/>
      <c r="Z915" s="222"/>
      <c r="AA915" s="300"/>
    </row>
    <row r="916" spans="1:27" x14ac:dyDescent="0.2">
      <c r="A916" s="5"/>
      <c r="B916" s="5"/>
      <c r="C916" s="5"/>
      <c r="D916" s="5"/>
      <c r="E916" s="5"/>
      <c r="F916" s="108"/>
      <c r="G916" s="108"/>
      <c r="H916" s="109"/>
      <c r="I916" s="108"/>
      <c r="J916" s="108"/>
      <c r="K916" s="108"/>
      <c r="L916" s="108"/>
      <c r="M916" s="108"/>
      <c r="N916" s="108"/>
      <c r="O916" s="110"/>
      <c r="P916" s="110"/>
      <c r="Q916" s="108"/>
      <c r="R916" s="297"/>
      <c r="S916" s="108"/>
      <c r="T916" s="108"/>
      <c r="U916" s="108"/>
      <c r="V916" s="266"/>
      <c r="W916" s="266"/>
      <c r="X916" s="110"/>
      <c r="Y916" s="110"/>
      <c r="Z916" s="222"/>
      <c r="AA916" s="300"/>
    </row>
    <row r="917" spans="1:27" x14ac:dyDescent="0.2">
      <c r="A917" s="5"/>
      <c r="B917" s="5"/>
      <c r="C917" s="5"/>
      <c r="D917" s="5"/>
      <c r="E917" s="5"/>
      <c r="F917" s="108"/>
      <c r="G917" s="108"/>
      <c r="H917" s="109"/>
      <c r="I917" s="108"/>
      <c r="J917" s="108"/>
      <c r="K917" s="108"/>
      <c r="L917" s="108"/>
      <c r="M917" s="108"/>
      <c r="N917" s="108"/>
      <c r="O917" s="110"/>
      <c r="P917" s="110"/>
      <c r="Q917" s="108"/>
      <c r="R917" s="297"/>
      <c r="S917" s="108"/>
      <c r="T917" s="108"/>
      <c r="U917" s="108"/>
      <c r="V917" s="266"/>
      <c r="W917" s="266"/>
      <c r="X917" s="110"/>
      <c r="Y917" s="110"/>
      <c r="Z917" s="222"/>
      <c r="AA917" s="300"/>
    </row>
    <row r="918" spans="1:27" x14ac:dyDescent="0.2">
      <c r="A918" s="5"/>
      <c r="B918" s="5"/>
      <c r="C918" s="5"/>
      <c r="D918" s="5"/>
      <c r="E918" s="5"/>
      <c r="F918" s="108"/>
      <c r="G918" s="108"/>
      <c r="H918" s="109"/>
      <c r="I918" s="108"/>
      <c r="J918" s="108"/>
      <c r="K918" s="108"/>
      <c r="L918" s="108"/>
      <c r="M918" s="108"/>
      <c r="N918" s="108"/>
      <c r="O918" s="110"/>
      <c r="P918" s="110"/>
      <c r="Q918" s="108"/>
      <c r="R918" s="297"/>
      <c r="S918" s="108"/>
      <c r="T918" s="108"/>
      <c r="U918" s="108"/>
      <c r="V918" s="266"/>
      <c r="W918" s="266"/>
      <c r="X918" s="110"/>
      <c r="Y918" s="110"/>
      <c r="Z918" s="222"/>
      <c r="AA918" s="300"/>
    </row>
    <row r="919" spans="1:27" x14ac:dyDescent="0.2">
      <c r="A919" s="5"/>
      <c r="B919" s="5"/>
      <c r="C919" s="5"/>
      <c r="D919" s="5"/>
      <c r="E919" s="5"/>
      <c r="F919" s="108"/>
      <c r="G919" s="108"/>
      <c r="H919" s="109"/>
      <c r="I919" s="108"/>
      <c r="J919" s="108"/>
      <c r="K919" s="108"/>
      <c r="L919" s="108"/>
      <c r="M919" s="108"/>
      <c r="N919" s="108"/>
      <c r="O919" s="110"/>
      <c r="P919" s="110"/>
      <c r="Q919" s="108"/>
      <c r="R919" s="297"/>
      <c r="S919" s="108"/>
      <c r="T919" s="108"/>
      <c r="U919" s="108"/>
      <c r="V919" s="266"/>
      <c r="W919" s="266"/>
      <c r="X919" s="110"/>
      <c r="Y919" s="110"/>
      <c r="Z919" s="222"/>
      <c r="AA919" s="300"/>
    </row>
    <row r="920" spans="1:27" x14ac:dyDescent="0.2">
      <c r="A920" s="5"/>
      <c r="B920" s="5"/>
      <c r="C920" s="5"/>
      <c r="D920" s="5"/>
      <c r="E920" s="5"/>
      <c r="F920" s="108"/>
      <c r="G920" s="108"/>
      <c r="H920" s="109"/>
      <c r="I920" s="108"/>
      <c r="J920" s="108"/>
      <c r="K920" s="108"/>
      <c r="L920" s="108"/>
      <c r="M920" s="108"/>
      <c r="N920" s="108"/>
      <c r="O920" s="110"/>
      <c r="P920" s="110"/>
      <c r="Q920" s="108"/>
      <c r="R920" s="297"/>
      <c r="S920" s="108"/>
      <c r="T920" s="108"/>
      <c r="U920" s="108"/>
      <c r="V920" s="266"/>
      <c r="W920" s="266"/>
      <c r="X920" s="110"/>
      <c r="Y920" s="110"/>
      <c r="Z920" s="222"/>
      <c r="AA920" s="300"/>
    </row>
    <row r="921" spans="1:27" x14ac:dyDescent="0.2">
      <c r="A921" s="5"/>
      <c r="B921" s="5"/>
      <c r="C921" s="5"/>
      <c r="D921" s="5"/>
      <c r="E921" s="5"/>
      <c r="F921" s="108"/>
      <c r="G921" s="108"/>
      <c r="H921" s="109"/>
      <c r="I921" s="108"/>
      <c r="J921" s="108"/>
      <c r="K921" s="108"/>
      <c r="L921" s="108"/>
      <c r="M921" s="108"/>
      <c r="N921" s="108"/>
      <c r="O921" s="110"/>
      <c r="P921" s="110"/>
      <c r="Q921" s="108"/>
      <c r="R921" s="297"/>
      <c r="S921" s="108"/>
      <c r="T921" s="108"/>
      <c r="U921" s="108"/>
      <c r="V921" s="266"/>
      <c r="W921" s="266"/>
      <c r="X921" s="110"/>
      <c r="Y921" s="110"/>
      <c r="Z921" s="222"/>
      <c r="AA921" s="300"/>
    </row>
    <row r="922" spans="1:27" x14ac:dyDescent="0.2">
      <c r="A922" s="5"/>
      <c r="B922" s="5"/>
      <c r="C922" s="5"/>
      <c r="D922" s="5"/>
      <c r="E922" s="5"/>
      <c r="F922" s="108"/>
      <c r="G922" s="108"/>
      <c r="H922" s="109"/>
      <c r="I922" s="108"/>
      <c r="J922" s="108"/>
      <c r="K922" s="108"/>
      <c r="L922" s="108"/>
      <c r="M922" s="108"/>
      <c r="N922" s="108"/>
      <c r="O922" s="110"/>
      <c r="P922" s="110"/>
      <c r="Q922" s="108"/>
      <c r="R922" s="297"/>
      <c r="S922" s="108"/>
      <c r="T922" s="108"/>
      <c r="U922" s="108"/>
      <c r="V922" s="266"/>
      <c r="W922" s="266"/>
      <c r="X922" s="110"/>
      <c r="Y922" s="110"/>
      <c r="Z922" s="222"/>
      <c r="AA922" s="300"/>
    </row>
    <row r="923" spans="1:27" x14ac:dyDescent="0.2">
      <c r="A923" s="5"/>
      <c r="B923" s="5"/>
      <c r="C923" s="5"/>
      <c r="D923" s="5"/>
      <c r="E923" s="5"/>
      <c r="F923" s="108"/>
      <c r="G923" s="108"/>
      <c r="H923" s="109"/>
      <c r="I923" s="108"/>
      <c r="J923" s="108"/>
      <c r="K923" s="108"/>
      <c r="L923" s="108"/>
      <c r="M923" s="108"/>
      <c r="N923" s="108"/>
      <c r="O923" s="110"/>
      <c r="P923" s="110"/>
      <c r="Q923" s="108"/>
      <c r="R923" s="297"/>
      <c r="S923" s="108"/>
      <c r="T923" s="108"/>
      <c r="U923" s="108"/>
      <c r="V923" s="266"/>
      <c r="W923" s="266"/>
      <c r="X923" s="110"/>
      <c r="Y923" s="110"/>
      <c r="Z923" s="222"/>
      <c r="AA923" s="300"/>
    </row>
    <row r="924" spans="1:27" x14ac:dyDescent="0.2">
      <c r="A924" s="5"/>
      <c r="B924" s="5"/>
      <c r="C924" s="5"/>
      <c r="D924" s="5"/>
      <c r="E924" s="5"/>
      <c r="F924" s="108"/>
      <c r="G924" s="108"/>
      <c r="H924" s="109"/>
      <c r="I924" s="108"/>
      <c r="J924" s="108"/>
      <c r="K924" s="108"/>
      <c r="L924" s="108"/>
      <c r="M924" s="108"/>
      <c r="N924" s="108"/>
      <c r="O924" s="110"/>
      <c r="P924" s="110"/>
      <c r="Q924" s="108"/>
      <c r="R924" s="297"/>
      <c r="S924" s="108"/>
      <c r="T924" s="108"/>
      <c r="U924" s="108"/>
      <c r="V924" s="266"/>
      <c r="W924" s="266"/>
      <c r="X924" s="110"/>
      <c r="Y924" s="110"/>
      <c r="Z924" s="222"/>
      <c r="AA924" s="300"/>
    </row>
    <row r="925" spans="1:27" x14ac:dyDescent="0.2">
      <c r="A925" s="5"/>
      <c r="B925" s="5"/>
      <c r="C925" s="5"/>
      <c r="D925" s="5"/>
      <c r="E925" s="5"/>
      <c r="F925" s="108"/>
      <c r="G925" s="108"/>
      <c r="H925" s="109"/>
      <c r="I925" s="108"/>
      <c r="J925" s="108"/>
      <c r="K925" s="108"/>
      <c r="L925" s="108"/>
      <c r="M925" s="108"/>
      <c r="N925" s="108"/>
      <c r="O925" s="110"/>
      <c r="P925" s="110"/>
      <c r="Q925" s="108"/>
      <c r="R925" s="297"/>
      <c r="S925" s="108"/>
      <c r="T925" s="108"/>
      <c r="U925" s="108"/>
      <c r="V925" s="266"/>
      <c r="W925" s="266"/>
      <c r="X925" s="110"/>
      <c r="Y925" s="110"/>
      <c r="Z925" s="222"/>
      <c r="AA925" s="300"/>
    </row>
    <row r="926" spans="1:27" x14ac:dyDescent="0.2">
      <c r="A926" s="5"/>
      <c r="B926" s="5"/>
      <c r="C926" s="5"/>
      <c r="D926" s="5"/>
      <c r="E926" s="5"/>
      <c r="F926" s="108"/>
      <c r="G926" s="108"/>
      <c r="H926" s="109"/>
      <c r="I926" s="108"/>
      <c r="J926" s="108"/>
      <c r="K926" s="108"/>
      <c r="L926" s="108"/>
      <c r="M926" s="108"/>
      <c r="N926" s="108"/>
      <c r="O926" s="110"/>
      <c r="P926" s="110"/>
      <c r="Q926" s="108"/>
      <c r="R926" s="297"/>
      <c r="S926" s="108"/>
      <c r="T926" s="108"/>
      <c r="U926" s="108"/>
      <c r="V926" s="266"/>
      <c r="W926" s="266"/>
      <c r="X926" s="110"/>
      <c r="Y926" s="110"/>
      <c r="Z926" s="222"/>
      <c r="AA926" s="300"/>
    </row>
    <row r="927" spans="1:27" x14ac:dyDescent="0.2">
      <c r="A927" s="5"/>
      <c r="B927" s="5"/>
      <c r="C927" s="5"/>
      <c r="D927" s="5"/>
      <c r="E927" s="5"/>
      <c r="F927" s="108"/>
      <c r="G927" s="108"/>
      <c r="H927" s="109"/>
      <c r="I927" s="108"/>
      <c r="J927" s="108"/>
      <c r="K927" s="108"/>
      <c r="L927" s="108"/>
      <c r="M927" s="108"/>
      <c r="N927" s="108"/>
      <c r="O927" s="110"/>
      <c r="P927" s="110"/>
      <c r="Q927" s="108"/>
      <c r="R927" s="297"/>
      <c r="S927" s="108"/>
      <c r="T927" s="108"/>
      <c r="U927" s="108"/>
      <c r="V927" s="266"/>
      <c r="W927" s="266"/>
      <c r="X927" s="110"/>
      <c r="Y927" s="110"/>
      <c r="Z927" s="222"/>
      <c r="AA927" s="300"/>
    </row>
    <row r="928" spans="1:27" x14ac:dyDescent="0.2">
      <c r="A928" s="5"/>
      <c r="B928" s="5"/>
      <c r="C928" s="5"/>
      <c r="D928" s="5"/>
      <c r="E928" s="5"/>
      <c r="F928" s="108"/>
      <c r="G928" s="108"/>
      <c r="H928" s="109"/>
      <c r="I928" s="108"/>
      <c r="J928" s="108"/>
      <c r="K928" s="108"/>
      <c r="L928" s="108"/>
      <c r="M928" s="108"/>
      <c r="N928" s="108"/>
      <c r="O928" s="110"/>
      <c r="P928" s="110"/>
      <c r="Q928" s="108"/>
      <c r="R928" s="297"/>
      <c r="S928" s="108"/>
      <c r="T928" s="108"/>
      <c r="U928" s="108"/>
      <c r="V928" s="266"/>
      <c r="W928" s="266"/>
      <c r="X928" s="110"/>
      <c r="Y928" s="110"/>
      <c r="Z928" s="222"/>
      <c r="AA928" s="300"/>
    </row>
    <row r="929" spans="1:27" x14ac:dyDescent="0.2">
      <c r="A929" s="5"/>
      <c r="B929" s="5"/>
      <c r="C929" s="5"/>
      <c r="D929" s="5"/>
      <c r="E929" s="5"/>
      <c r="F929" s="108"/>
      <c r="G929" s="108"/>
      <c r="H929" s="109"/>
      <c r="I929" s="108"/>
      <c r="J929" s="108"/>
      <c r="K929" s="108"/>
      <c r="L929" s="108"/>
      <c r="M929" s="108"/>
      <c r="N929" s="108"/>
      <c r="O929" s="110"/>
      <c r="P929" s="110"/>
      <c r="Q929" s="108"/>
      <c r="R929" s="297"/>
      <c r="S929" s="108"/>
      <c r="T929" s="108"/>
      <c r="U929" s="108"/>
      <c r="V929" s="266"/>
      <c r="W929" s="266"/>
      <c r="X929" s="110"/>
      <c r="Y929" s="110"/>
      <c r="Z929" s="222"/>
      <c r="AA929" s="300"/>
    </row>
    <row r="930" spans="1:27" x14ac:dyDescent="0.2">
      <c r="A930" s="5"/>
      <c r="B930" s="5"/>
      <c r="C930" s="5"/>
      <c r="D930" s="5"/>
      <c r="E930" s="5"/>
      <c r="F930" s="108"/>
      <c r="G930" s="108"/>
      <c r="H930" s="109"/>
      <c r="I930" s="108"/>
      <c r="J930" s="108"/>
      <c r="K930" s="108"/>
      <c r="L930" s="108"/>
      <c r="M930" s="108"/>
      <c r="N930" s="108"/>
      <c r="O930" s="110"/>
      <c r="P930" s="110"/>
      <c r="Q930" s="108"/>
      <c r="R930" s="297"/>
      <c r="S930" s="108"/>
      <c r="T930" s="108"/>
      <c r="U930" s="108"/>
      <c r="V930" s="266"/>
      <c r="W930" s="266"/>
      <c r="X930" s="110"/>
      <c r="Y930" s="110"/>
      <c r="Z930" s="222"/>
      <c r="AA930" s="300"/>
    </row>
    <row r="931" spans="1:27" x14ac:dyDescent="0.2">
      <c r="A931" s="5"/>
      <c r="B931" s="5"/>
      <c r="C931" s="5"/>
      <c r="D931" s="5"/>
      <c r="E931" s="5"/>
      <c r="F931" s="108"/>
      <c r="G931" s="108"/>
      <c r="H931" s="109"/>
      <c r="I931" s="108"/>
      <c r="J931" s="108"/>
      <c r="K931" s="108"/>
      <c r="L931" s="108"/>
      <c r="M931" s="108"/>
      <c r="N931" s="108"/>
      <c r="O931" s="110"/>
      <c r="P931" s="110"/>
      <c r="Q931" s="108"/>
      <c r="R931" s="297"/>
      <c r="S931" s="108"/>
      <c r="T931" s="108"/>
      <c r="U931" s="108"/>
      <c r="V931" s="266"/>
      <c r="W931" s="266"/>
      <c r="X931" s="110"/>
      <c r="Y931" s="110"/>
      <c r="Z931" s="222"/>
      <c r="AA931" s="300"/>
    </row>
    <row r="932" spans="1:27" x14ac:dyDescent="0.2">
      <c r="A932" s="5"/>
      <c r="B932" s="5"/>
      <c r="C932" s="5"/>
      <c r="D932" s="5"/>
      <c r="E932" s="5"/>
      <c r="F932" s="108"/>
      <c r="G932" s="108"/>
      <c r="H932" s="109"/>
      <c r="I932" s="108"/>
      <c r="J932" s="108"/>
      <c r="K932" s="108"/>
      <c r="L932" s="108"/>
      <c r="M932" s="108"/>
      <c r="N932" s="108"/>
      <c r="O932" s="110"/>
      <c r="P932" s="110"/>
      <c r="Q932" s="108"/>
      <c r="R932" s="297"/>
      <c r="S932" s="108"/>
      <c r="T932" s="108"/>
      <c r="U932" s="108"/>
      <c r="V932" s="266"/>
      <c r="W932" s="266"/>
      <c r="X932" s="110"/>
      <c r="Y932" s="110"/>
      <c r="Z932" s="222"/>
      <c r="AA932" s="300"/>
    </row>
    <row r="933" spans="1:27" x14ac:dyDescent="0.2">
      <c r="A933" s="5"/>
      <c r="B933" s="5"/>
      <c r="C933" s="5"/>
      <c r="D933" s="5"/>
      <c r="E933" s="5"/>
      <c r="F933" s="108"/>
      <c r="G933" s="108"/>
      <c r="H933" s="109"/>
      <c r="I933" s="108"/>
      <c r="J933" s="108"/>
      <c r="K933" s="108"/>
      <c r="L933" s="108"/>
      <c r="M933" s="108"/>
      <c r="N933" s="108"/>
      <c r="O933" s="110"/>
      <c r="P933" s="110"/>
      <c r="Q933" s="108"/>
      <c r="R933" s="297"/>
      <c r="S933" s="108"/>
      <c r="T933" s="108"/>
      <c r="U933" s="108"/>
      <c r="V933" s="266"/>
      <c r="W933" s="266"/>
      <c r="X933" s="110"/>
      <c r="Y933" s="110"/>
      <c r="Z933" s="222"/>
      <c r="AA933" s="300"/>
    </row>
    <row r="934" spans="1:27" x14ac:dyDescent="0.2">
      <c r="A934" s="5"/>
      <c r="B934" s="5"/>
      <c r="C934" s="5"/>
      <c r="D934" s="5"/>
      <c r="E934" s="5"/>
      <c r="F934" s="108"/>
      <c r="G934" s="108"/>
      <c r="H934" s="109"/>
      <c r="I934" s="108"/>
      <c r="J934" s="108"/>
      <c r="K934" s="108"/>
      <c r="L934" s="108"/>
      <c r="M934" s="108"/>
      <c r="N934" s="108"/>
      <c r="O934" s="110"/>
      <c r="P934" s="110"/>
      <c r="Q934" s="108"/>
      <c r="R934" s="297"/>
      <c r="S934" s="108"/>
      <c r="T934" s="108"/>
      <c r="U934" s="108"/>
      <c r="V934" s="266"/>
      <c r="W934" s="266"/>
      <c r="X934" s="110"/>
      <c r="Y934" s="110"/>
      <c r="Z934" s="222"/>
      <c r="AA934" s="300"/>
    </row>
    <row r="935" spans="1:27" x14ac:dyDescent="0.2">
      <c r="A935" s="5"/>
      <c r="B935" s="5"/>
      <c r="C935" s="5"/>
      <c r="D935" s="5"/>
      <c r="E935" s="5"/>
      <c r="F935" s="108"/>
      <c r="G935" s="108"/>
      <c r="H935" s="109"/>
      <c r="I935" s="108"/>
      <c r="J935" s="108"/>
      <c r="K935" s="108"/>
      <c r="L935" s="108"/>
      <c r="M935" s="108"/>
      <c r="N935" s="108"/>
      <c r="O935" s="110"/>
      <c r="P935" s="110"/>
      <c r="Q935" s="108"/>
      <c r="R935" s="297"/>
      <c r="S935" s="108"/>
      <c r="T935" s="108"/>
      <c r="U935" s="108"/>
      <c r="V935" s="266"/>
      <c r="W935" s="266"/>
      <c r="X935" s="110"/>
      <c r="Y935" s="110"/>
      <c r="Z935" s="222"/>
      <c r="AA935" s="300"/>
    </row>
    <row r="936" spans="1:27" x14ac:dyDescent="0.2">
      <c r="A936" s="5"/>
      <c r="B936" s="5"/>
      <c r="C936" s="5"/>
      <c r="D936" s="5"/>
      <c r="E936" s="5"/>
      <c r="F936" s="108"/>
      <c r="G936" s="108"/>
      <c r="H936" s="109"/>
      <c r="I936" s="108"/>
      <c r="J936" s="108"/>
      <c r="K936" s="108"/>
      <c r="L936" s="108"/>
      <c r="M936" s="108"/>
      <c r="N936" s="108"/>
      <c r="O936" s="110"/>
      <c r="P936" s="110"/>
      <c r="Q936" s="108"/>
      <c r="R936" s="297"/>
      <c r="S936" s="108"/>
      <c r="T936" s="108"/>
      <c r="U936" s="108"/>
      <c r="V936" s="266"/>
      <c r="W936" s="266"/>
      <c r="X936" s="110"/>
      <c r="Y936" s="110"/>
      <c r="Z936" s="222"/>
      <c r="AA936" s="300"/>
    </row>
    <row r="937" spans="1:27" x14ac:dyDescent="0.2">
      <c r="A937" s="5"/>
      <c r="B937" s="5"/>
      <c r="C937" s="5"/>
      <c r="D937" s="5"/>
      <c r="E937" s="5"/>
      <c r="F937" s="108"/>
      <c r="G937" s="108"/>
      <c r="H937" s="109"/>
      <c r="I937" s="108"/>
      <c r="J937" s="108"/>
      <c r="K937" s="108"/>
      <c r="L937" s="108"/>
      <c r="M937" s="108"/>
      <c r="N937" s="108"/>
      <c r="O937" s="110"/>
      <c r="P937" s="110"/>
      <c r="Q937" s="108"/>
      <c r="R937" s="297"/>
      <c r="S937" s="108"/>
      <c r="T937" s="108"/>
      <c r="U937" s="108"/>
      <c r="V937" s="266"/>
      <c r="W937" s="266"/>
      <c r="X937" s="110"/>
      <c r="Y937" s="110"/>
      <c r="Z937" s="222"/>
      <c r="AA937" s="300"/>
    </row>
    <row r="938" spans="1:27" x14ac:dyDescent="0.2">
      <c r="A938" s="5"/>
      <c r="B938" s="5"/>
      <c r="C938" s="5"/>
      <c r="D938" s="5"/>
      <c r="E938" s="5"/>
      <c r="F938" s="108"/>
      <c r="G938" s="108"/>
      <c r="H938" s="109"/>
      <c r="I938" s="108"/>
      <c r="J938" s="108"/>
      <c r="K938" s="108"/>
      <c r="L938" s="108"/>
      <c r="M938" s="108"/>
      <c r="N938" s="108"/>
      <c r="O938" s="110"/>
      <c r="P938" s="110"/>
      <c r="Q938" s="108"/>
      <c r="R938" s="297"/>
      <c r="S938" s="108"/>
      <c r="T938" s="108"/>
      <c r="U938" s="108"/>
      <c r="V938" s="266"/>
      <c r="W938" s="266"/>
      <c r="X938" s="110"/>
      <c r="Y938" s="110"/>
      <c r="Z938" s="222"/>
      <c r="AA938" s="300"/>
    </row>
    <row r="939" spans="1:27" x14ac:dyDescent="0.2">
      <c r="A939" s="5"/>
      <c r="B939" s="5"/>
      <c r="C939" s="5"/>
      <c r="D939" s="5"/>
      <c r="E939" s="5"/>
      <c r="F939" s="108"/>
      <c r="G939" s="108"/>
      <c r="H939" s="109"/>
      <c r="I939" s="108"/>
      <c r="J939" s="108"/>
      <c r="K939" s="108"/>
      <c r="L939" s="108"/>
      <c r="M939" s="108"/>
      <c r="N939" s="108"/>
      <c r="O939" s="110"/>
      <c r="P939" s="110"/>
      <c r="Q939" s="108"/>
      <c r="R939" s="297"/>
      <c r="S939" s="108"/>
      <c r="T939" s="108"/>
      <c r="U939" s="108"/>
      <c r="V939" s="266"/>
      <c r="W939" s="266"/>
      <c r="X939" s="110"/>
      <c r="Y939" s="110"/>
      <c r="Z939" s="222"/>
      <c r="AA939" s="300"/>
    </row>
    <row r="940" spans="1:27" x14ac:dyDescent="0.2">
      <c r="A940" s="5"/>
      <c r="B940" s="5"/>
      <c r="C940" s="5"/>
      <c r="D940" s="5"/>
      <c r="E940" s="5"/>
      <c r="F940" s="108"/>
      <c r="G940" s="108"/>
      <c r="H940" s="109"/>
      <c r="I940" s="108"/>
      <c r="J940" s="108"/>
      <c r="K940" s="108"/>
      <c r="L940" s="108"/>
      <c r="M940" s="108"/>
      <c r="N940" s="108"/>
      <c r="O940" s="110"/>
      <c r="P940" s="110"/>
      <c r="Q940" s="108"/>
      <c r="R940" s="297"/>
      <c r="S940" s="108"/>
      <c r="T940" s="108"/>
      <c r="U940" s="108"/>
      <c r="V940" s="266"/>
      <c r="W940" s="266"/>
      <c r="X940" s="110"/>
      <c r="Y940" s="110"/>
      <c r="Z940" s="222"/>
      <c r="AA940" s="300"/>
    </row>
    <row r="941" spans="1:27" x14ac:dyDescent="0.2">
      <c r="A941" s="5"/>
      <c r="B941" s="5"/>
      <c r="C941" s="5"/>
      <c r="D941" s="5"/>
      <c r="E941" s="5"/>
      <c r="F941" s="108"/>
      <c r="G941" s="108"/>
      <c r="H941" s="109"/>
      <c r="I941" s="108"/>
      <c r="J941" s="108"/>
      <c r="K941" s="108"/>
      <c r="L941" s="108"/>
      <c r="M941" s="108"/>
      <c r="N941" s="108"/>
      <c r="O941" s="110"/>
      <c r="P941" s="110"/>
      <c r="Q941" s="108"/>
      <c r="R941" s="297"/>
      <c r="S941" s="108"/>
      <c r="T941" s="108"/>
      <c r="U941" s="108"/>
      <c r="V941" s="266"/>
      <c r="W941" s="266"/>
      <c r="X941" s="110"/>
      <c r="Y941" s="110"/>
      <c r="Z941" s="222"/>
      <c r="AA941" s="300"/>
    </row>
    <row r="942" spans="1:27" x14ac:dyDescent="0.2">
      <c r="A942" s="5"/>
      <c r="B942" s="5"/>
      <c r="C942" s="5"/>
      <c r="D942" s="5"/>
      <c r="E942" s="5"/>
      <c r="F942" s="108"/>
      <c r="G942" s="108"/>
      <c r="H942" s="109"/>
      <c r="I942" s="108"/>
      <c r="J942" s="108"/>
      <c r="K942" s="108"/>
      <c r="L942" s="108"/>
      <c r="M942" s="108"/>
      <c r="N942" s="108"/>
      <c r="O942" s="110"/>
      <c r="P942" s="110"/>
      <c r="Q942" s="108"/>
      <c r="R942" s="297"/>
      <c r="S942" s="108"/>
      <c r="T942" s="108"/>
      <c r="U942" s="108"/>
      <c r="V942" s="266"/>
      <c r="W942" s="266"/>
      <c r="X942" s="110"/>
      <c r="Y942" s="110"/>
      <c r="Z942" s="222"/>
      <c r="AA942" s="300"/>
    </row>
    <row r="943" spans="1:27" x14ac:dyDescent="0.2">
      <c r="A943" s="5"/>
      <c r="B943" s="5"/>
      <c r="C943" s="5"/>
      <c r="D943" s="5"/>
      <c r="E943" s="5"/>
      <c r="F943" s="108"/>
      <c r="G943" s="108"/>
      <c r="H943" s="109"/>
      <c r="I943" s="108"/>
      <c r="J943" s="108"/>
      <c r="K943" s="108"/>
      <c r="L943" s="108"/>
      <c r="M943" s="108"/>
      <c r="N943" s="108"/>
      <c r="O943" s="110"/>
      <c r="P943" s="110"/>
      <c r="Q943" s="108"/>
      <c r="R943" s="297"/>
      <c r="S943" s="108"/>
      <c r="T943" s="108"/>
      <c r="U943" s="108"/>
      <c r="V943" s="266"/>
      <c r="W943" s="266"/>
      <c r="X943" s="110"/>
      <c r="Y943" s="110"/>
      <c r="Z943" s="222"/>
      <c r="AA943" s="300"/>
    </row>
    <row r="944" spans="1:27" x14ac:dyDescent="0.2">
      <c r="A944" s="5"/>
      <c r="B944" s="5"/>
      <c r="C944" s="5"/>
      <c r="D944" s="5"/>
      <c r="E944" s="5"/>
      <c r="F944" s="108"/>
      <c r="G944" s="108"/>
      <c r="H944" s="109"/>
      <c r="I944" s="108"/>
      <c r="J944" s="108"/>
      <c r="K944" s="108"/>
      <c r="L944" s="108"/>
      <c r="M944" s="108"/>
      <c r="N944" s="108"/>
      <c r="O944" s="110"/>
      <c r="P944" s="110"/>
      <c r="Q944" s="108"/>
      <c r="R944" s="297"/>
      <c r="S944" s="108"/>
      <c r="T944" s="108"/>
      <c r="U944" s="108"/>
      <c r="V944" s="266"/>
      <c r="W944" s="266"/>
      <c r="X944" s="110"/>
      <c r="Y944" s="110"/>
      <c r="Z944" s="222"/>
      <c r="AA944" s="300"/>
    </row>
    <row r="945" spans="1:27" x14ac:dyDescent="0.2">
      <c r="A945" s="5"/>
      <c r="B945" s="5"/>
      <c r="C945" s="5"/>
      <c r="D945" s="5"/>
      <c r="E945" s="5"/>
      <c r="F945" s="108"/>
      <c r="G945" s="108"/>
      <c r="H945" s="109"/>
      <c r="I945" s="108"/>
      <c r="J945" s="108"/>
      <c r="K945" s="108"/>
      <c r="L945" s="108"/>
      <c r="M945" s="108"/>
      <c r="N945" s="108"/>
      <c r="O945" s="110"/>
      <c r="P945" s="110"/>
      <c r="Q945" s="108"/>
      <c r="R945" s="297"/>
      <c r="S945" s="108"/>
      <c r="T945" s="108"/>
      <c r="U945" s="108"/>
      <c r="V945" s="266"/>
      <c r="W945" s="266"/>
      <c r="X945" s="110"/>
      <c r="Y945" s="110"/>
      <c r="Z945" s="222"/>
      <c r="AA945" s="300"/>
    </row>
    <row r="946" spans="1:27" x14ac:dyDescent="0.2">
      <c r="A946" s="5"/>
      <c r="B946" s="5"/>
      <c r="C946" s="5"/>
      <c r="D946" s="5"/>
      <c r="E946" s="5"/>
      <c r="F946" s="108"/>
      <c r="G946" s="108"/>
      <c r="H946" s="109"/>
      <c r="I946" s="108"/>
      <c r="J946" s="108"/>
      <c r="K946" s="108"/>
      <c r="L946" s="108"/>
      <c r="M946" s="108"/>
      <c r="N946" s="108"/>
      <c r="O946" s="110"/>
      <c r="P946" s="110"/>
      <c r="Q946" s="108"/>
      <c r="R946" s="297"/>
      <c r="S946" s="108"/>
      <c r="T946" s="108"/>
      <c r="U946" s="108"/>
      <c r="V946" s="266"/>
      <c r="W946" s="266"/>
      <c r="X946" s="110"/>
      <c r="Y946" s="110"/>
      <c r="Z946" s="222"/>
      <c r="AA946" s="300"/>
    </row>
    <row r="947" spans="1:27" x14ac:dyDescent="0.2">
      <c r="A947" s="5"/>
      <c r="B947" s="5"/>
      <c r="C947" s="5"/>
      <c r="D947" s="5"/>
      <c r="E947" s="5"/>
      <c r="F947" s="108"/>
      <c r="G947" s="108"/>
      <c r="H947" s="109"/>
      <c r="I947" s="108"/>
      <c r="J947" s="108"/>
      <c r="K947" s="108"/>
      <c r="L947" s="108"/>
      <c r="M947" s="108"/>
      <c r="N947" s="108"/>
      <c r="O947" s="110"/>
      <c r="P947" s="110"/>
      <c r="Q947" s="108"/>
      <c r="R947" s="297"/>
      <c r="S947" s="108"/>
      <c r="T947" s="108"/>
      <c r="U947" s="108"/>
      <c r="V947" s="266"/>
      <c r="W947" s="266"/>
      <c r="X947" s="110"/>
      <c r="Y947" s="110"/>
      <c r="Z947" s="222"/>
      <c r="AA947" s="300"/>
    </row>
    <row r="948" spans="1:27" x14ac:dyDescent="0.2">
      <c r="A948" s="5"/>
      <c r="B948" s="5"/>
      <c r="C948" s="5"/>
      <c r="D948" s="5"/>
      <c r="E948" s="5"/>
      <c r="F948" s="108"/>
      <c r="G948" s="108"/>
      <c r="H948" s="109"/>
      <c r="I948" s="108"/>
      <c r="J948" s="108"/>
      <c r="K948" s="108"/>
      <c r="L948" s="108"/>
      <c r="M948" s="108"/>
      <c r="N948" s="108"/>
      <c r="O948" s="110"/>
      <c r="P948" s="110"/>
      <c r="Q948" s="108"/>
      <c r="R948" s="297"/>
      <c r="S948" s="108"/>
      <c r="T948" s="108"/>
      <c r="U948" s="108"/>
      <c r="V948" s="266"/>
      <c r="W948" s="266"/>
      <c r="X948" s="110"/>
      <c r="Y948" s="110"/>
      <c r="Z948" s="222"/>
      <c r="AA948" s="300"/>
    </row>
    <row r="949" spans="1:27" x14ac:dyDescent="0.2">
      <c r="A949" s="5"/>
      <c r="B949" s="5"/>
      <c r="C949" s="5"/>
      <c r="D949" s="5"/>
      <c r="E949" s="5"/>
      <c r="F949" s="108"/>
      <c r="G949" s="108"/>
      <c r="H949" s="109"/>
      <c r="I949" s="108"/>
      <c r="J949" s="108"/>
      <c r="K949" s="108"/>
      <c r="L949" s="108"/>
      <c r="M949" s="108"/>
      <c r="N949" s="108"/>
      <c r="O949" s="110"/>
      <c r="P949" s="110"/>
      <c r="Q949" s="108"/>
      <c r="R949" s="297"/>
      <c r="S949" s="108"/>
      <c r="T949" s="108"/>
      <c r="U949" s="108"/>
      <c r="V949" s="266"/>
      <c r="W949" s="266"/>
      <c r="X949" s="110"/>
      <c r="Y949" s="110"/>
      <c r="Z949" s="222"/>
      <c r="AA949" s="300"/>
    </row>
    <row r="950" spans="1:27" x14ac:dyDescent="0.2">
      <c r="A950" s="5"/>
      <c r="B950" s="5"/>
      <c r="C950" s="5"/>
      <c r="D950" s="5"/>
      <c r="E950" s="5"/>
      <c r="F950" s="108"/>
      <c r="G950" s="108"/>
      <c r="H950" s="109"/>
      <c r="I950" s="108"/>
      <c r="J950" s="108"/>
      <c r="K950" s="108"/>
      <c r="L950" s="108"/>
      <c r="M950" s="108"/>
      <c r="N950" s="108"/>
      <c r="O950" s="110"/>
      <c r="P950" s="110"/>
      <c r="Q950" s="108"/>
      <c r="R950" s="297"/>
      <c r="S950" s="108"/>
      <c r="T950" s="108"/>
      <c r="U950" s="108"/>
      <c r="V950" s="266"/>
      <c r="W950" s="266"/>
      <c r="X950" s="110"/>
      <c r="Y950" s="110"/>
      <c r="Z950" s="222"/>
      <c r="AA950" s="300"/>
    </row>
    <row r="951" spans="1:27" x14ac:dyDescent="0.2">
      <c r="A951" s="5"/>
      <c r="B951" s="5"/>
      <c r="C951" s="5"/>
      <c r="D951" s="5"/>
      <c r="E951" s="5"/>
      <c r="F951" s="108"/>
      <c r="G951" s="108"/>
      <c r="H951" s="109"/>
      <c r="I951" s="108"/>
      <c r="J951" s="108"/>
      <c r="K951" s="108"/>
      <c r="L951" s="108"/>
      <c r="M951" s="108"/>
      <c r="N951" s="108"/>
      <c r="O951" s="110"/>
      <c r="P951" s="110"/>
      <c r="Q951" s="108"/>
      <c r="R951" s="297"/>
      <c r="S951" s="108"/>
      <c r="T951" s="108"/>
      <c r="U951" s="108"/>
      <c r="V951" s="266"/>
      <c r="W951" s="266"/>
      <c r="X951" s="110"/>
      <c r="Y951" s="110"/>
      <c r="Z951" s="222"/>
      <c r="AA951" s="300"/>
    </row>
    <row r="952" spans="1:27" x14ac:dyDescent="0.2">
      <c r="A952" s="5"/>
      <c r="B952" s="5"/>
      <c r="C952" s="5"/>
      <c r="D952" s="5"/>
      <c r="E952" s="5"/>
      <c r="F952" s="108"/>
      <c r="G952" s="108"/>
      <c r="H952" s="109"/>
      <c r="I952" s="108"/>
      <c r="J952" s="108"/>
      <c r="K952" s="108"/>
      <c r="L952" s="108"/>
      <c r="M952" s="108"/>
      <c r="N952" s="108"/>
      <c r="O952" s="110"/>
      <c r="P952" s="110"/>
      <c r="Q952" s="108"/>
      <c r="R952" s="297"/>
      <c r="S952" s="108"/>
      <c r="T952" s="108"/>
      <c r="U952" s="108"/>
      <c r="V952" s="266"/>
      <c r="W952" s="266"/>
      <c r="X952" s="110"/>
      <c r="Y952" s="110"/>
      <c r="Z952" s="222"/>
      <c r="AA952" s="300"/>
    </row>
    <row r="953" spans="1:27" x14ac:dyDescent="0.2">
      <c r="A953" s="5"/>
      <c r="B953" s="5"/>
      <c r="C953" s="5"/>
      <c r="D953" s="5"/>
      <c r="E953" s="5"/>
      <c r="F953" s="108"/>
      <c r="G953" s="108"/>
      <c r="H953" s="109"/>
      <c r="I953" s="108"/>
      <c r="J953" s="108"/>
      <c r="K953" s="108"/>
      <c r="L953" s="108"/>
      <c r="M953" s="108"/>
      <c r="N953" s="108"/>
      <c r="O953" s="110"/>
      <c r="P953" s="110"/>
      <c r="Q953" s="108"/>
      <c r="R953" s="297"/>
      <c r="S953" s="108"/>
      <c r="T953" s="108"/>
      <c r="U953" s="108"/>
      <c r="V953" s="266"/>
      <c r="W953" s="266"/>
      <c r="X953" s="110"/>
      <c r="Y953" s="110"/>
      <c r="Z953" s="222"/>
      <c r="AA953" s="300"/>
    </row>
    <row r="954" spans="1:27" x14ac:dyDescent="0.2">
      <c r="A954" s="5"/>
      <c r="B954" s="5"/>
      <c r="C954" s="5"/>
      <c r="D954" s="5"/>
      <c r="E954" s="5"/>
      <c r="F954" s="108"/>
      <c r="G954" s="108"/>
      <c r="H954" s="109"/>
      <c r="I954" s="108"/>
      <c r="J954" s="108"/>
      <c r="K954" s="108"/>
      <c r="L954" s="108"/>
      <c r="M954" s="108"/>
      <c r="N954" s="108"/>
      <c r="O954" s="110"/>
      <c r="P954" s="110"/>
      <c r="Q954" s="108"/>
      <c r="R954" s="297"/>
      <c r="S954" s="108"/>
      <c r="T954" s="108"/>
      <c r="U954" s="108"/>
      <c r="V954" s="266"/>
      <c r="W954" s="266"/>
      <c r="X954" s="110"/>
      <c r="Y954" s="110"/>
      <c r="Z954" s="222"/>
      <c r="AA954" s="300"/>
    </row>
    <row r="955" spans="1:27" x14ac:dyDescent="0.2">
      <c r="A955" s="5"/>
      <c r="B955" s="5"/>
      <c r="C955" s="5"/>
      <c r="D955" s="5"/>
      <c r="E955" s="5"/>
      <c r="F955" s="108"/>
      <c r="G955" s="108"/>
      <c r="H955" s="109"/>
      <c r="I955" s="108"/>
      <c r="J955" s="108"/>
      <c r="K955" s="108"/>
      <c r="L955" s="108"/>
      <c r="M955" s="108"/>
      <c r="N955" s="108"/>
      <c r="O955" s="110"/>
      <c r="P955" s="110"/>
      <c r="Q955" s="108"/>
      <c r="R955" s="297"/>
      <c r="S955" s="108"/>
      <c r="T955" s="108"/>
      <c r="U955" s="108"/>
      <c r="V955" s="266"/>
      <c r="W955" s="266"/>
      <c r="X955" s="110"/>
      <c r="Y955" s="110"/>
      <c r="Z955" s="222"/>
      <c r="AA955" s="300"/>
    </row>
    <row r="956" spans="1:27" x14ac:dyDescent="0.2">
      <c r="A956" s="5"/>
      <c r="B956" s="5"/>
      <c r="C956" s="5"/>
      <c r="D956" s="5"/>
      <c r="E956" s="5"/>
      <c r="F956" s="108"/>
      <c r="G956" s="108"/>
      <c r="H956" s="109"/>
      <c r="I956" s="108"/>
      <c r="J956" s="108"/>
      <c r="K956" s="108"/>
      <c r="L956" s="108"/>
      <c r="M956" s="108"/>
      <c r="N956" s="108"/>
      <c r="O956" s="110"/>
      <c r="P956" s="110"/>
      <c r="Q956" s="108"/>
      <c r="R956" s="297"/>
      <c r="S956" s="108"/>
      <c r="T956" s="108"/>
      <c r="U956" s="108"/>
      <c r="V956" s="266"/>
      <c r="W956" s="266"/>
      <c r="X956" s="110"/>
      <c r="Y956" s="110"/>
      <c r="Z956" s="222"/>
      <c r="AA956" s="300"/>
    </row>
    <row r="957" spans="1:27" x14ac:dyDescent="0.2">
      <c r="A957" s="5"/>
      <c r="B957" s="5"/>
      <c r="C957" s="5"/>
      <c r="D957" s="5"/>
      <c r="E957" s="5"/>
      <c r="F957" s="108"/>
      <c r="G957" s="108"/>
      <c r="H957" s="109"/>
      <c r="I957" s="108"/>
      <c r="J957" s="108"/>
      <c r="K957" s="108"/>
      <c r="L957" s="108"/>
      <c r="M957" s="108"/>
      <c r="N957" s="108"/>
      <c r="O957" s="110"/>
      <c r="P957" s="110"/>
      <c r="Q957" s="108"/>
      <c r="R957" s="297"/>
      <c r="S957" s="108"/>
      <c r="T957" s="108"/>
      <c r="U957" s="108"/>
      <c r="V957" s="266"/>
      <c r="W957" s="266"/>
      <c r="X957" s="110"/>
      <c r="Y957" s="110"/>
      <c r="Z957" s="222"/>
      <c r="AA957" s="300"/>
    </row>
    <row r="958" spans="1:27" x14ac:dyDescent="0.2">
      <c r="A958" s="5"/>
      <c r="B958" s="5"/>
      <c r="C958" s="5"/>
      <c r="D958" s="5"/>
      <c r="E958" s="5"/>
      <c r="F958" s="108"/>
      <c r="G958" s="108"/>
      <c r="H958" s="109"/>
      <c r="I958" s="108"/>
      <c r="J958" s="108"/>
      <c r="K958" s="108"/>
      <c r="L958" s="108"/>
      <c r="M958" s="108"/>
      <c r="N958" s="108"/>
      <c r="O958" s="110"/>
      <c r="P958" s="110"/>
      <c r="Q958" s="108"/>
      <c r="R958" s="297"/>
      <c r="S958" s="108"/>
      <c r="T958" s="108"/>
      <c r="U958" s="108"/>
      <c r="V958" s="266"/>
      <c r="W958" s="266"/>
      <c r="X958" s="110"/>
      <c r="Y958" s="110"/>
      <c r="Z958" s="222"/>
      <c r="AA958" s="300"/>
    </row>
    <row r="959" spans="1:27" x14ac:dyDescent="0.2">
      <c r="A959" s="5"/>
      <c r="B959" s="5"/>
      <c r="C959" s="5"/>
      <c r="D959" s="5"/>
      <c r="E959" s="5"/>
      <c r="F959" s="108"/>
      <c r="G959" s="108"/>
      <c r="H959" s="109"/>
      <c r="I959" s="108"/>
      <c r="J959" s="108"/>
      <c r="K959" s="108"/>
      <c r="L959" s="108"/>
      <c r="M959" s="108"/>
      <c r="N959" s="108"/>
      <c r="O959" s="110"/>
      <c r="P959" s="110"/>
      <c r="Q959" s="108"/>
      <c r="R959" s="297"/>
      <c r="S959" s="108"/>
      <c r="T959" s="108"/>
      <c r="U959" s="108"/>
      <c r="V959" s="266"/>
      <c r="W959" s="266"/>
      <c r="X959" s="110"/>
      <c r="Y959" s="110"/>
      <c r="Z959" s="222"/>
      <c r="AA959" s="300"/>
    </row>
    <row r="960" spans="1:27" x14ac:dyDescent="0.2">
      <c r="A960" s="5"/>
      <c r="B960" s="5"/>
      <c r="C960" s="5"/>
      <c r="D960" s="5"/>
      <c r="E960" s="5"/>
      <c r="F960" s="108"/>
      <c r="G960" s="108"/>
      <c r="H960" s="109"/>
      <c r="I960" s="108"/>
      <c r="J960" s="108"/>
      <c r="K960" s="108"/>
      <c r="L960" s="108"/>
      <c r="M960" s="108"/>
      <c r="N960" s="108"/>
      <c r="O960" s="110"/>
      <c r="P960" s="110"/>
      <c r="Q960" s="108"/>
      <c r="R960" s="297"/>
      <c r="S960" s="108"/>
      <c r="T960" s="108"/>
      <c r="U960" s="108"/>
      <c r="V960" s="266"/>
      <c r="W960" s="266"/>
      <c r="X960" s="110"/>
      <c r="Y960" s="110"/>
      <c r="Z960" s="222"/>
      <c r="AA960" s="300"/>
    </row>
    <row r="961" spans="1:27" x14ac:dyDescent="0.2">
      <c r="A961" s="5"/>
      <c r="B961" s="5"/>
      <c r="C961" s="5"/>
      <c r="D961" s="5"/>
      <c r="E961" s="5"/>
      <c r="F961" s="108"/>
      <c r="G961" s="108"/>
      <c r="H961" s="109"/>
      <c r="I961" s="108"/>
      <c r="J961" s="108"/>
      <c r="K961" s="108"/>
      <c r="L961" s="108"/>
      <c r="M961" s="108"/>
      <c r="N961" s="108"/>
      <c r="O961" s="110"/>
      <c r="P961" s="110"/>
      <c r="Q961" s="108"/>
      <c r="R961" s="297"/>
      <c r="S961" s="108"/>
      <c r="T961" s="108"/>
      <c r="U961" s="108"/>
      <c r="V961" s="266"/>
      <c r="W961" s="266"/>
      <c r="X961" s="110"/>
      <c r="Y961" s="110"/>
      <c r="Z961" s="222"/>
      <c r="AA961" s="300"/>
    </row>
    <row r="962" spans="1:27" x14ac:dyDescent="0.2">
      <c r="A962" s="5"/>
      <c r="B962" s="5"/>
      <c r="C962" s="5"/>
      <c r="D962" s="5"/>
      <c r="E962" s="5"/>
      <c r="F962" s="108"/>
      <c r="G962" s="108"/>
      <c r="H962" s="109"/>
      <c r="I962" s="108"/>
      <c r="J962" s="108"/>
      <c r="K962" s="108"/>
      <c r="L962" s="108"/>
      <c r="M962" s="108"/>
      <c r="N962" s="108"/>
      <c r="O962" s="110"/>
      <c r="P962" s="110"/>
      <c r="Q962" s="108"/>
      <c r="R962" s="297"/>
      <c r="S962" s="108"/>
      <c r="T962" s="108"/>
      <c r="U962" s="108"/>
      <c r="V962" s="266"/>
      <c r="W962" s="266"/>
      <c r="X962" s="110"/>
      <c r="Y962" s="110"/>
      <c r="Z962" s="222"/>
      <c r="AA962" s="300"/>
    </row>
    <row r="963" spans="1:27" x14ac:dyDescent="0.2">
      <c r="A963" s="5"/>
      <c r="B963" s="5"/>
      <c r="C963" s="5"/>
      <c r="D963" s="5"/>
      <c r="E963" s="5"/>
      <c r="F963" s="108"/>
      <c r="G963" s="108"/>
      <c r="H963" s="109"/>
      <c r="I963" s="108"/>
      <c r="J963" s="108"/>
      <c r="K963" s="108"/>
      <c r="L963" s="108"/>
      <c r="M963" s="108"/>
      <c r="N963" s="108"/>
      <c r="O963" s="110"/>
      <c r="P963" s="110"/>
      <c r="Q963" s="108"/>
      <c r="R963" s="297"/>
      <c r="S963" s="108"/>
      <c r="T963" s="108"/>
      <c r="U963" s="108"/>
      <c r="V963" s="266"/>
      <c r="W963" s="266"/>
      <c r="X963" s="110"/>
      <c r="Y963" s="110"/>
      <c r="Z963" s="222"/>
      <c r="AA963" s="300"/>
    </row>
    <row r="964" spans="1:27" x14ac:dyDescent="0.2">
      <c r="A964" s="5"/>
      <c r="B964" s="5"/>
      <c r="C964" s="5"/>
      <c r="D964" s="5"/>
      <c r="E964" s="5"/>
      <c r="F964" s="108"/>
      <c r="G964" s="108"/>
      <c r="H964" s="109"/>
      <c r="I964" s="108"/>
      <c r="J964" s="108"/>
      <c r="K964" s="108"/>
      <c r="L964" s="108"/>
      <c r="M964" s="108"/>
      <c r="N964" s="108"/>
      <c r="O964" s="110"/>
      <c r="P964" s="110"/>
      <c r="Q964" s="108"/>
      <c r="R964" s="297"/>
      <c r="S964" s="108"/>
      <c r="T964" s="108"/>
      <c r="U964" s="108"/>
      <c r="V964" s="266"/>
      <c r="W964" s="266"/>
      <c r="X964" s="110"/>
      <c r="Y964" s="110"/>
      <c r="Z964" s="222"/>
      <c r="AA964" s="300"/>
    </row>
    <row r="965" spans="1:27" x14ac:dyDescent="0.2">
      <c r="A965" s="5"/>
      <c r="B965" s="5"/>
      <c r="C965" s="5"/>
      <c r="D965" s="5"/>
      <c r="E965" s="5"/>
      <c r="F965" s="108"/>
      <c r="G965" s="108"/>
      <c r="H965" s="109"/>
      <c r="I965" s="108"/>
      <c r="J965" s="108"/>
      <c r="K965" s="108"/>
      <c r="L965" s="108"/>
      <c r="M965" s="108"/>
      <c r="N965" s="108"/>
      <c r="O965" s="110"/>
      <c r="P965" s="110"/>
      <c r="Q965" s="108"/>
      <c r="R965" s="297"/>
      <c r="S965" s="108"/>
      <c r="T965" s="108"/>
      <c r="U965" s="108"/>
      <c r="V965" s="266"/>
      <c r="W965" s="266"/>
      <c r="X965" s="110"/>
      <c r="Y965" s="110"/>
      <c r="Z965" s="222"/>
      <c r="AA965" s="300"/>
    </row>
    <row r="966" spans="1:27" x14ac:dyDescent="0.2">
      <c r="A966" s="5"/>
      <c r="B966" s="5"/>
      <c r="C966" s="5"/>
      <c r="D966" s="5"/>
      <c r="E966" s="5"/>
      <c r="F966" s="108"/>
      <c r="G966" s="108"/>
      <c r="H966" s="109"/>
      <c r="I966" s="108"/>
      <c r="J966" s="108"/>
      <c r="K966" s="108"/>
      <c r="L966" s="108"/>
      <c r="M966" s="108"/>
      <c r="N966" s="108"/>
      <c r="O966" s="110"/>
      <c r="P966" s="110"/>
      <c r="Q966" s="108"/>
      <c r="R966" s="297"/>
      <c r="S966" s="108"/>
      <c r="T966" s="108"/>
      <c r="U966" s="108"/>
      <c r="V966" s="266"/>
      <c r="W966" s="266"/>
      <c r="X966" s="110"/>
      <c r="Y966" s="110"/>
      <c r="Z966" s="222"/>
      <c r="AA966" s="300"/>
    </row>
    <row r="967" spans="1:27" x14ac:dyDescent="0.2">
      <c r="A967" s="5"/>
      <c r="B967" s="5"/>
      <c r="C967" s="5"/>
      <c r="D967" s="5"/>
      <c r="E967" s="5"/>
      <c r="F967" s="108"/>
      <c r="G967" s="108"/>
      <c r="H967" s="109"/>
      <c r="I967" s="108"/>
      <c r="J967" s="108"/>
      <c r="K967" s="108"/>
      <c r="L967" s="108"/>
      <c r="M967" s="108"/>
      <c r="N967" s="108"/>
      <c r="O967" s="110"/>
      <c r="P967" s="110"/>
      <c r="Q967" s="108"/>
      <c r="R967" s="297"/>
      <c r="S967" s="108"/>
      <c r="T967" s="108"/>
      <c r="U967" s="108"/>
      <c r="V967" s="266"/>
      <c r="W967" s="266"/>
      <c r="X967" s="110"/>
      <c r="Y967" s="110"/>
      <c r="Z967" s="222"/>
      <c r="AA967" s="300"/>
    </row>
    <row r="968" spans="1:27" x14ac:dyDescent="0.2">
      <c r="A968" s="5"/>
      <c r="B968" s="5"/>
      <c r="C968" s="5"/>
      <c r="D968" s="5"/>
      <c r="E968" s="5"/>
      <c r="F968" s="108"/>
      <c r="G968" s="108"/>
      <c r="H968" s="109"/>
      <c r="I968" s="108"/>
      <c r="J968" s="108"/>
      <c r="K968" s="108"/>
      <c r="L968" s="108"/>
      <c r="M968" s="108"/>
      <c r="N968" s="108"/>
      <c r="O968" s="110"/>
      <c r="P968" s="110"/>
      <c r="Q968" s="108"/>
      <c r="R968" s="297"/>
      <c r="S968" s="108"/>
      <c r="T968" s="108"/>
      <c r="U968" s="108"/>
      <c r="V968" s="266"/>
      <c r="W968" s="266"/>
      <c r="X968" s="110"/>
      <c r="Y968" s="110"/>
      <c r="Z968" s="222"/>
      <c r="AA968" s="300"/>
    </row>
    <row r="969" spans="1:27" x14ac:dyDescent="0.2">
      <c r="A969" s="5"/>
      <c r="B969" s="5"/>
      <c r="C969" s="5"/>
      <c r="D969" s="5"/>
      <c r="E969" s="5"/>
      <c r="F969" s="108"/>
      <c r="G969" s="108"/>
      <c r="H969" s="109"/>
      <c r="I969" s="108"/>
      <c r="J969" s="108"/>
      <c r="K969" s="108"/>
      <c r="L969" s="108"/>
      <c r="M969" s="108"/>
      <c r="N969" s="108"/>
      <c r="O969" s="110"/>
      <c r="P969" s="110"/>
      <c r="Q969" s="108"/>
      <c r="R969" s="297"/>
      <c r="S969" s="108"/>
      <c r="T969" s="108"/>
      <c r="U969" s="108"/>
      <c r="V969" s="266"/>
      <c r="W969" s="266"/>
      <c r="X969" s="110"/>
      <c r="Y969" s="110"/>
      <c r="Z969" s="222"/>
      <c r="AA969" s="300"/>
    </row>
    <row r="970" spans="1:27" x14ac:dyDescent="0.2">
      <c r="A970" s="5"/>
      <c r="B970" s="5"/>
      <c r="C970" s="5"/>
      <c r="D970" s="5"/>
      <c r="E970" s="5"/>
      <c r="F970" s="108"/>
      <c r="G970" s="108"/>
      <c r="H970" s="109"/>
      <c r="I970" s="108"/>
      <c r="J970" s="108"/>
      <c r="K970" s="108"/>
      <c r="L970" s="108"/>
      <c r="M970" s="108"/>
      <c r="N970" s="108"/>
      <c r="O970" s="110"/>
      <c r="P970" s="110"/>
      <c r="Q970" s="108"/>
      <c r="R970" s="297"/>
      <c r="S970" s="108"/>
      <c r="T970" s="108"/>
      <c r="U970" s="108"/>
      <c r="V970" s="266"/>
      <c r="W970" s="266"/>
      <c r="X970" s="110"/>
      <c r="Y970" s="110"/>
      <c r="Z970" s="222"/>
      <c r="AA970" s="300"/>
    </row>
    <row r="971" spans="1:27" x14ac:dyDescent="0.2">
      <c r="A971" s="5"/>
      <c r="B971" s="5"/>
      <c r="C971" s="5"/>
      <c r="D971" s="5"/>
      <c r="E971" s="5"/>
      <c r="F971" s="108"/>
      <c r="G971" s="108"/>
      <c r="H971" s="109"/>
      <c r="I971" s="108"/>
      <c r="J971" s="108"/>
      <c r="K971" s="108"/>
      <c r="L971" s="108"/>
      <c r="M971" s="108"/>
      <c r="N971" s="108"/>
      <c r="O971" s="110"/>
      <c r="P971" s="110"/>
      <c r="Q971" s="108"/>
      <c r="R971" s="297"/>
      <c r="S971" s="108"/>
      <c r="T971" s="108"/>
      <c r="U971" s="108"/>
      <c r="V971" s="266"/>
      <c r="W971" s="266"/>
      <c r="X971" s="110"/>
      <c r="Y971" s="110"/>
      <c r="Z971" s="222"/>
      <c r="AA971" s="300"/>
    </row>
    <row r="972" spans="1:27" x14ac:dyDescent="0.2">
      <c r="A972" s="5"/>
      <c r="B972" s="5"/>
      <c r="C972" s="5"/>
      <c r="D972" s="5"/>
      <c r="E972" s="5"/>
      <c r="F972" s="108"/>
      <c r="G972" s="108"/>
      <c r="H972" s="109"/>
      <c r="I972" s="108"/>
      <c r="J972" s="108"/>
      <c r="K972" s="108"/>
      <c r="L972" s="108"/>
      <c r="M972" s="108"/>
      <c r="N972" s="108"/>
      <c r="O972" s="110"/>
      <c r="P972" s="110"/>
      <c r="Q972" s="108"/>
      <c r="R972" s="297"/>
      <c r="S972" s="108"/>
      <c r="T972" s="108"/>
      <c r="U972" s="108"/>
      <c r="V972" s="266"/>
      <c r="W972" s="266"/>
      <c r="X972" s="110"/>
      <c r="Y972" s="110"/>
      <c r="Z972" s="222"/>
      <c r="AA972" s="300"/>
    </row>
    <row r="973" spans="1:27" x14ac:dyDescent="0.2">
      <c r="A973" s="5"/>
      <c r="B973" s="5"/>
      <c r="C973" s="5"/>
      <c r="D973" s="5"/>
      <c r="E973" s="5"/>
      <c r="F973" s="108"/>
      <c r="G973" s="108"/>
      <c r="H973" s="109"/>
      <c r="I973" s="108"/>
      <c r="J973" s="108"/>
      <c r="K973" s="108"/>
      <c r="L973" s="108"/>
      <c r="M973" s="108"/>
      <c r="N973" s="108"/>
      <c r="O973" s="110"/>
      <c r="P973" s="110"/>
      <c r="Q973" s="108"/>
      <c r="R973" s="297"/>
      <c r="S973" s="108"/>
      <c r="T973" s="108"/>
      <c r="U973" s="108"/>
      <c r="V973" s="266"/>
      <c r="W973" s="266"/>
      <c r="X973" s="110"/>
      <c r="Y973" s="110"/>
      <c r="Z973" s="222"/>
      <c r="AA973" s="300"/>
    </row>
    <row r="974" spans="1:27" x14ac:dyDescent="0.2">
      <c r="A974" s="5"/>
      <c r="B974" s="5"/>
      <c r="C974" s="5"/>
      <c r="D974" s="5"/>
      <c r="E974" s="5"/>
      <c r="F974" s="108"/>
      <c r="G974" s="108"/>
      <c r="H974" s="109"/>
      <c r="I974" s="108"/>
      <c r="J974" s="108"/>
      <c r="K974" s="108"/>
      <c r="L974" s="108"/>
      <c r="M974" s="108"/>
      <c r="N974" s="108"/>
      <c r="O974" s="110"/>
      <c r="P974" s="110"/>
      <c r="Q974" s="108"/>
      <c r="R974" s="297"/>
      <c r="S974" s="108"/>
      <c r="T974" s="108"/>
      <c r="U974" s="108"/>
      <c r="V974" s="266"/>
      <c r="W974" s="266"/>
      <c r="X974" s="110"/>
      <c r="Y974" s="110"/>
      <c r="Z974" s="222"/>
      <c r="AA974" s="300"/>
    </row>
    <row r="975" spans="1:27" x14ac:dyDescent="0.2">
      <c r="A975" s="5"/>
      <c r="B975" s="5"/>
      <c r="C975" s="5"/>
      <c r="D975" s="5"/>
      <c r="E975" s="5"/>
      <c r="F975" s="108"/>
      <c r="G975" s="108"/>
      <c r="H975" s="109"/>
      <c r="I975" s="108"/>
      <c r="J975" s="108"/>
      <c r="K975" s="108"/>
      <c r="L975" s="108"/>
      <c r="M975" s="108"/>
      <c r="N975" s="108"/>
      <c r="O975" s="110"/>
      <c r="P975" s="110"/>
      <c r="Q975" s="108"/>
      <c r="R975" s="297"/>
      <c r="S975" s="108"/>
      <c r="T975" s="108"/>
      <c r="U975" s="108"/>
      <c r="V975" s="266"/>
      <c r="W975" s="266"/>
      <c r="X975" s="110"/>
      <c r="Y975" s="110"/>
      <c r="Z975" s="222"/>
      <c r="AA975" s="300"/>
    </row>
    <row r="976" spans="1:27" x14ac:dyDescent="0.2">
      <c r="A976" s="5"/>
      <c r="B976" s="5"/>
      <c r="C976" s="5"/>
      <c r="D976" s="5"/>
      <c r="E976" s="5"/>
      <c r="F976" s="108"/>
      <c r="G976" s="108"/>
      <c r="H976" s="109"/>
      <c r="I976" s="108"/>
      <c r="J976" s="108"/>
      <c r="K976" s="108"/>
      <c r="L976" s="108"/>
      <c r="M976" s="108"/>
      <c r="N976" s="108"/>
      <c r="O976" s="110"/>
      <c r="P976" s="110"/>
      <c r="Q976" s="108"/>
      <c r="R976" s="297"/>
      <c r="S976" s="108"/>
      <c r="T976" s="108"/>
      <c r="U976" s="108"/>
      <c r="V976" s="266"/>
      <c r="W976" s="266"/>
      <c r="X976" s="110"/>
      <c r="Y976" s="110"/>
      <c r="Z976" s="222"/>
      <c r="AA976" s="300"/>
    </row>
    <row r="977" spans="1:27" x14ac:dyDescent="0.2">
      <c r="A977" s="5"/>
      <c r="B977" s="5"/>
      <c r="C977" s="5"/>
      <c r="D977" s="5"/>
      <c r="E977" s="5"/>
      <c r="F977" s="108"/>
      <c r="G977" s="108"/>
      <c r="H977" s="109"/>
      <c r="I977" s="108"/>
      <c r="J977" s="108"/>
      <c r="K977" s="108"/>
      <c r="L977" s="108"/>
      <c r="M977" s="108"/>
      <c r="N977" s="108"/>
      <c r="O977" s="110"/>
      <c r="P977" s="110"/>
      <c r="Q977" s="108"/>
      <c r="R977" s="297"/>
      <c r="S977" s="108"/>
      <c r="T977" s="108"/>
      <c r="U977" s="108"/>
      <c r="V977" s="266"/>
      <c r="W977" s="266"/>
      <c r="X977" s="110"/>
      <c r="Y977" s="110"/>
      <c r="Z977" s="222"/>
      <c r="AA977" s="300"/>
    </row>
    <row r="978" spans="1:27" x14ac:dyDescent="0.2">
      <c r="A978" s="5"/>
      <c r="B978" s="5"/>
      <c r="C978" s="5"/>
      <c r="D978" s="5"/>
      <c r="E978" s="5"/>
      <c r="F978" s="108"/>
      <c r="G978" s="108"/>
      <c r="H978" s="109"/>
      <c r="I978" s="108"/>
      <c r="J978" s="108"/>
      <c r="K978" s="108"/>
      <c r="L978" s="108"/>
      <c r="M978" s="108"/>
      <c r="N978" s="108"/>
      <c r="O978" s="110"/>
      <c r="P978" s="110"/>
      <c r="Q978" s="108"/>
      <c r="R978" s="297"/>
      <c r="S978" s="108"/>
      <c r="T978" s="108"/>
      <c r="U978" s="108"/>
      <c r="V978" s="266"/>
      <c r="W978" s="266"/>
      <c r="X978" s="110"/>
      <c r="Y978" s="110"/>
      <c r="Z978" s="222"/>
      <c r="AA978" s="300"/>
    </row>
    <row r="979" spans="1:27" x14ac:dyDescent="0.2">
      <c r="A979" s="5"/>
      <c r="B979" s="5"/>
      <c r="C979" s="5"/>
      <c r="D979" s="5"/>
      <c r="E979" s="5"/>
      <c r="F979" s="108"/>
      <c r="G979" s="108"/>
      <c r="H979" s="109"/>
      <c r="I979" s="108"/>
      <c r="J979" s="108"/>
      <c r="K979" s="108"/>
      <c r="L979" s="108"/>
      <c r="M979" s="108"/>
      <c r="N979" s="108"/>
      <c r="O979" s="110"/>
      <c r="P979" s="110"/>
      <c r="Q979" s="108"/>
      <c r="R979" s="297"/>
      <c r="S979" s="108"/>
      <c r="T979" s="108"/>
      <c r="U979" s="108"/>
      <c r="V979" s="266"/>
      <c r="W979" s="266"/>
      <c r="X979" s="110"/>
      <c r="Y979" s="110"/>
      <c r="Z979" s="222"/>
      <c r="AA979" s="300"/>
    </row>
    <row r="980" spans="1:27" x14ac:dyDescent="0.2">
      <c r="A980" s="5"/>
      <c r="B980" s="5"/>
      <c r="C980" s="5"/>
      <c r="D980" s="5"/>
      <c r="E980" s="5"/>
      <c r="F980" s="108"/>
      <c r="G980" s="108"/>
      <c r="H980" s="109"/>
      <c r="I980" s="108"/>
      <c r="J980" s="108"/>
      <c r="K980" s="108"/>
      <c r="L980" s="108"/>
      <c r="M980" s="108"/>
      <c r="N980" s="108"/>
      <c r="O980" s="110"/>
      <c r="P980" s="110"/>
      <c r="Q980" s="108"/>
      <c r="R980" s="297"/>
      <c r="S980" s="108"/>
      <c r="T980" s="108"/>
      <c r="U980" s="108"/>
      <c r="V980" s="266"/>
      <c r="W980" s="266"/>
      <c r="X980" s="110"/>
      <c r="Y980" s="110"/>
      <c r="Z980" s="222"/>
      <c r="AA980" s="300"/>
    </row>
    <row r="981" spans="1:27" x14ac:dyDescent="0.2">
      <c r="A981" s="5"/>
      <c r="B981" s="5"/>
      <c r="C981" s="5"/>
      <c r="D981" s="5"/>
      <c r="E981" s="5"/>
      <c r="F981" s="108"/>
      <c r="G981" s="108"/>
      <c r="H981" s="109"/>
      <c r="I981" s="108"/>
      <c r="J981" s="108"/>
      <c r="K981" s="108"/>
      <c r="L981" s="108"/>
      <c r="M981" s="108"/>
      <c r="N981" s="108"/>
      <c r="O981" s="110"/>
      <c r="P981" s="110"/>
      <c r="Q981" s="108"/>
      <c r="R981" s="297"/>
      <c r="S981" s="108"/>
      <c r="T981" s="108"/>
      <c r="U981" s="108"/>
      <c r="V981" s="266"/>
      <c r="W981" s="266"/>
      <c r="X981" s="110"/>
      <c r="Y981" s="110"/>
      <c r="Z981" s="222"/>
      <c r="AA981" s="300"/>
    </row>
    <row r="982" spans="1:27" x14ac:dyDescent="0.2">
      <c r="A982" s="5"/>
      <c r="B982" s="5"/>
      <c r="C982" s="5"/>
      <c r="D982" s="5"/>
      <c r="E982" s="5"/>
      <c r="F982" s="108"/>
      <c r="G982" s="108"/>
      <c r="H982" s="109"/>
      <c r="I982" s="108"/>
      <c r="J982" s="108"/>
      <c r="K982" s="108"/>
      <c r="L982" s="108"/>
      <c r="M982" s="108"/>
      <c r="N982" s="108"/>
      <c r="O982" s="110"/>
      <c r="P982" s="110"/>
      <c r="Q982" s="108"/>
      <c r="R982" s="297"/>
      <c r="S982" s="108"/>
      <c r="T982" s="108"/>
      <c r="U982" s="108"/>
      <c r="V982" s="266"/>
      <c r="W982" s="266"/>
      <c r="X982" s="110"/>
      <c r="Y982" s="110"/>
      <c r="Z982" s="222"/>
      <c r="AA982" s="300"/>
    </row>
    <row r="983" spans="1:27" x14ac:dyDescent="0.2">
      <c r="A983" s="5"/>
      <c r="B983" s="5"/>
      <c r="C983" s="5"/>
      <c r="D983" s="5"/>
      <c r="E983" s="5"/>
      <c r="F983" s="108"/>
      <c r="G983" s="108"/>
      <c r="H983" s="109"/>
      <c r="I983" s="108"/>
      <c r="J983" s="108"/>
      <c r="K983" s="108"/>
      <c r="L983" s="108"/>
      <c r="M983" s="108"/>
      <c r="N983" s="108"/>
      <c r="O983" s="110"/>
      <c r="P983" s="110"/>
      <c r="Q983" s="108"/>
      <c r="R983" s="297"/>
      <c r="S983" s="108"/>
      <c r="T983" s="108"/>
      <c r="U983" s="108"/>
      <c r="V983" s="266"/>
      <c r="W983" s="266"/>
      <c r="X983" s="110"/>
      <c r="Y983" s="110"/>
      <c r="Z983" s="222"/>
      <c r="AA983" s="300"/>
    </row>
    <row r="984" spans="1:27" x14ac:dyDescent="0.2">
      <c r="A984" s="5"/>
      <c r="B984" s="5"/>
      <c r="C984" s="5"/>
      <c r="D984" s="5"/>
      <c r="E984" s="5"/>
      <c r="F984" s="108"/>
      <c r="G984" s="108"/>
      <c r="H984" s="109"/>
      <c r="I984" s="108"/>
      <c r="J984" s="108"/>
      <c r="K984" s="108"/>
      <c r="L984" s="108"/>
      <c r="M984" s="108"/>
      <c r="N984" s="108"/>
      <c r="O984" s="110"/>
      <c r="P984" s="110"/>
      <c r="Q984" s="108"/>
      <c r="R984" s="297"/>
      <c r="S984" s="108"/>
      <c r="T984" s="108"/>
      <c r="U984" s="108"/>
      <c r="V984" s="266"/>
      <c r="W984" s="266"/>
      <c r="X984" s="110"/>
      <c r="Y984" s="110"/>
      <c r="Z984" s="222"/>
      <c r="AA984" s="300"/>
    </row>
    <row r="985" spans="1:27" x14ac:dyDescent="0.2">
      <c r="A985" s="5"/>
      <c r="B985" s="5"/>
      <c r="C985" s="5"/>
      <c r="D985" s="5"/>
      <c r="E985" s="5"/>
      <c r="F985" s="108"/>
      <c r="G985" s="108"/>
      <c r="H985" s="109"/>
      <c r="I985" s="108"/>
      <c r="J985" s="108"/>
      <c r="K985" s="108"/>
      <c r="L985" s="108"/>
      <c r="M985" s="108"/>
      <c r="N985" s="108"/>
      <c r="O985" s="110"/>
      <c r="P985" s="110"/>
      <c r="Q985" s="108"/>
      <c r="R985" s="297"/>
      <c r="S985" s="108"/>
      <c r="T985" s="108"/>
      <c r="U985" s="108"/>
      <c r="V985" s="266"/>
      <c r="W985" s="266"/>
      <c r="X985" s="110"/>
      <c r="Y985" s="110"/>
      <c r="Z985" s="222"/>
      <c r="AA985" s="300"/>
    </row>
    <row r="986" spans="1:27" x14ac:dyDescent="0.2">
      <c r="A986" s="5"/>
      <c r="B986" s="5"/>
      <c r="C986" s="5"/>
      <c r="D986" s="5"/>
      <c r="E986" s="5"/>
      <c r="F986" s="108"/>
      <c r="G986" s="108"/>
      <c r="H986" s="109"/>
      <c r="I986" s="108"/>
      <c r="J986" s="108"/>
      <c r="K986" s="108"/>
      <c r="L986" s="108"/>
      <c r="M986" s="108"/>
      <c r="N986" s="108"/>
      <c r="O986" s="110"/>
      <c r="P986" s="110"/>
      <c r="Q986" s="108"/>
      <c r="R986" s="297"/>
      <c r="S986" s="108"/>
      <c r="T986" s="108"/>
      <c r="U986" s="108"/>
      <c r="V986" s="266"/>
      <c r="W986" s="266"/>
      <c r="X986" s="110"/>
      <c r="Y986" s="110"/>
      <c r="Z986" s="222"/>
      <c r="AA986" s="300"/>
    </row>
    <row r="987" spans="1:27" x14ac:dyDescent="0.2">
      <c r="A987" s="5"/>
      <c r="B987" s="5"/>
      <c r="C987" s="5"/>
      <c r="D987" s="5"/>
      <c r="E987" s="5"/>
      <c r="F987" s="108"/>
      <c r="G987" s="108"/>
      <c r="H987" s="109"/>
      <c r="I987" s="108"/>
      <c r="J987" s="108"/>
      <c r="K987" s="108"/>
      <c r="L987" s="108"/>
      <c r="M987" s="108"/>
      <c r="N987" s="108"/>
      <c r="O987" s="110"/>
      <c r="P987" s="110"/>
      <c r="Q987" s="108"/>
      <c r="R987" s="297"/>
      <c r="S987" s="108"/>
      <c r="T987" s="108"/>
      <c r="U987" s="108"/>
      <c r="V987" s="266"/>
      <c r="W987" s="266"/>
      <c r="X987" s="110"/>
      <c r="Y987" s="110"/>
      <c r="Z987" s="222"/>
      <c r="AA987" s="300"/>
    </row>
    <row r="988" spans="1:27" x14ac:dyDescent="0.2">
      <c r="A988" s="5"/>
      <c r="B988" s="5"/>
      <c r="C988" s="5"/>
      <c r="D988" s="5"/>
      <c r="E988" s="5"/>
      <c r="F988" s="108"/>
      <c r="G988" s="108"/>
      <c r="H988" s="109"/>
      <c r="I988" s="108"/>
      <c r="J988" s="108"/>
      <c r="K988" s="108"/>
      <c r="L988" s="108"/>
      <c r="M988" s="108"/>
      <c r="N988" s="108"/>
      <c r="O988" s="110"/>
      <c r="P988" s="110"/>
      <c r="Q988" s="108"/>
      <c r="R988" s="297"/>
      <c r="S988" s="108"/>
      <c r="T988" s="108"/>
      <c r="U988" s="108"/>
      <c r="V988" s="266"/>
      <c r="W988" s="266"/>
      <c r="X988" s="110"/>
      <c r="Y988" s="110"/>
      <c r="Z988" s="222"/>
      <c r="AA988" s="300"/>
    </row>
    <row r="989" spans="1:27" x14ac:dyDescent="0.2">
      <c r="A989" s="5"/>
      <c r="B989" s="5"/>
      <c r="C989" s="5"/>
      <c r="D989" s="5"/>
      <c r="E989" s="5"/>
      <c r="F989" s="108"/>
      <c r="G989" s="108"/>
      <c r="H989" s="109"/>
      <c r="I989" s="108"/>
      <c r="J989" s="108"/>
      <c r="K989" s="108"/>
      <c r="L989" s="108"/>
      <c r="M989" s="108"/>
      <c r="N989" s="108"/>
      <c r="O989" s="110"/>
      <c r="P989" s="110"/>
      <c r="Q989" s="108"/>
      <c r="R989" s="297"/>
      <c r="S989" s="108"/>
      <c r="T989" s="108"/>
      <c r="U989" s="108"/>
      <c r="V989" s="266"/>
      <c r="W989" s="266"/>
      <c r="X989" s="110"/>
      <c r="Y989" s="110"/>
      <c r="Z989" s="222"/>
      <c r="AA989" s="300"/>
    </row>
    <row r="990" spans="1:27" x14ac:dyDescent="0.2">
      <c r="A990" s="5"/>
      <c r="B990" s="5"/>
      <c r="C990" s="5"/>
      <c r="D990" s="5"/>
      <c r="E990" s="5"/>
      <c r="F990" s="108"/>
      <c r="G990" s="108"/>
      <c r="H990" s="109"/>
      <c r="I990" s="108"/>
      <c r="J990" s="108"/>
      <c r="K990" s="108"/>
      <c r="L990" s="108"/>
      <c r="M990" s="108"/>
      <c r="N990" s="108"/>
      <c r="O990" s="110"/>
      <c r="P990" s="110"/>
      <c r="Q990" s="108"/>
      <c r="R990" s="297"/>
      <c r="S990" s="108"/>
      <c r="T990" s="108"/>
      <c r="U990" s="108"/>
      <c r="V990" s="266"/>
      <c r="W990" s="266"/>
      <c r="X990" s="110"/>
      <c r="Y990" s="110"/>
      <c r="Z990" s="222"/>
      <c r="AA990" s="300"/>
    </row>
    <row r="991" spans="1:27" x14ac:dyDescent="0.2">
      <c r="A991" s="5"/>
      <c r="B991" s="5"/>
      <c r="C991" s="5"/>
      <c r="D991" s="5"/>
      <c r="E991" s="5"/>
      <c r="F991" s="108"/>
      <c r="G991" s="108"/>
      <c r="H991" s="109"/>
      <c r="I991" s="108"/>
      <c r="J991" s="108"/>
      <c r="K991" s="108"/>
      <c r="L991" s="108"/>
      <c r="M991" s="108"/>
      <c r="N991" s="108"/>
      <c r="O991" s="110"/>
      <c r="P991" s="110"/>
      <c r="Q991" s="108"/>
      <c r="R991" s="297"/>
      <c r="S991" s="108"/>
      <c r="T991" s="108"/>
      <c r="U991" s="108"/>
      <c r="V991" s="266"/>
      <c r="W991" s="266"/>
      <c r="X991" s="110"/>
      <c r="Y991" s="110"/>
      <c r="Z991" s="222"/>
      <c r="AA991" s="300"/>
    </row>
    <row r="992" spans="1:27" x14ac:dyDescent="0.2">
      <c r="A992" s="5"/>
      <c r="B992" s="5"/>
      <c r="C992" s="5"/>
      <c r="D992" s="5"/>
      <c r="E992" s="5"/>
      <c r="F992" s="108"/>
      <c r="G992" s="108"/>
      <c r="H992" s="109"/>
      <c r="I992" s="108"/>
      <c r="J992" s="108"/>
      <c r="K992" s="108"/>
      <c r="L992" s="108"/>
      <c r="M992" s="108"/>
      <c r="N992" s="108"/>
      <c r="O992" s="110"/>
      <c r="P992" s="110"/>
      <c r="Q992" s="108"/>
      <c r="R992" s="297"/>
      <c r="S992" s="108"/>
      <c r="T992" s="108"/>
      <c r="U992" s="108"/>
      <c r="V992" s="266"/>
      <c r="W992" s="266"/>
      <c r="X992" s="110"/>
      <c r="Y992" s="110"/>
      <c r="Z992" s="222"/>
      <c r="AA992" s="300"/>
    </row>
    <row r="993" spans="1:27" x14ac:dyDescent="0.2">
      <c r="A993" s="5"/>
      <c r="B993" s="5"/>
      <c r="C993" s="5"/>
      <c r="D993" s="5"/>
      <c r="E993" s="5"/>
      <c r="F993" s="108"/>
      <c r="G993" s="108"/>
      <c r="H993" s="109"/>
      <c r="I993" s="108"/>
      <c r="J993" s="108"/>
      <c r="K993" s="108"/>
      <c r="L993" s="108"/>
      <c r="M993" s="108"/>
      <c r="N993" s="108"/>
      <c r="O993" s="110"/>
      <c r="P993" s="110"/>
      <c r="Q993" s="108"/>
      <c r="R993" s="297"/>
      <c r="S993" s="108"/>
      <c r="T993" s="108"/>
      <c r="U993" s="108"/>
      <c r="V993" s="266"/>
      <c r="W993" s="266"/>
      <c r="X993" s="110"/>
      <c r="Y993" s="110"/>
      <c r="Z993" s="222"/>
      <c r="AA993" s="300"/>
    </row>
    <row r="994" spans="1:27" x14ac:dyDescent="0.2">
      <c r="A994" s="5"/>
      <c r="B994" s="5"/>
      <c r="C994" s="5"/>
      <c r="D994" s="5"/>
      <c r="E994" s="5"/>
      <c r="F994" s="108"/>
      <c r="G994" s="108"/>
      <c r="H994" s="109"/>
      <c r="I994" s="108"/>
      <c r="J994" s="108"/>
      <c r="K994" s="108"/>
      <c r="L994" s="108"/>
      <c r="M994" s="108"/>
      <c r="N994" s="108"/>
      <c r="O994" s="110"/>
      <c r="P994" s="110"/>
      <c r="Q994" s="108"/>
      <c r="R994" s="297"/>
      <c r="S994" s="108"/>
      <c r="T994" s="108"/>
      <c r="U994" s="108"/>
      <c r="V994" s="266"/>
      <c r="W994" s="266"/>
      <c r="X994" s="110"/>
      <c r="Y994" s="110"/>
      <c r="Z994" s="222"/>
      <c r="AA994" s="300"/>
    </row>
    <row r="995" spans="1:27" x14ac:dyDescent="0.2">
      <c r="A995" s="5"/>
      <c r="B995" s="5"/>
      <c r="C995" s="5"/>
      <c r="D995" s="5"/>
      <c r="E995" s="5"/>
      <c r="F995" s="108"/>
      <c r="G995" s="108"/>
      <c r="H995" s="109"/>
      <c r="I995" s="108"/>
      <c r="J995" s="108"/>
      <c r="K995" s="108"/>
      <c r="L995" s="108"/>
      <c r="M995" s="108"/>
      <c r="N995" s="108"/>
      <c r="O995" s="110"/>
      <c r="P995" s="110"/>
      <c r="Q995" s="108"/>
      <c r="R995" s="297"/>
      <c r="S995" s="108"/>
      <c r="T995" s="108"/>
      <c r="U995" s="108"/>
      <c r="V995" s="266"/>
      <c r="W995" s="266"/>
      <c r="X995" s="110"/>
      <c r="Y995" s="110"/>
      <c r="Z995" s="222"/>
      <c r="AA995" s="300"/>
    </row>
    <row r="996" spans="1:27" x14ac:dyDescent="0.2">
      <c r="A996" s="5"/>
      <c r="B996" s="5"/>
      <c r="C996" s="5"/>
      <c r="D996" s="5"/>
      <c r="E996" s="5"/>
      <c r="F996" s="108"/>
      <c r="G996" s="108"/>
      <c r="H996" s="109"/>
      <c r="I996" s="108"/>
      <c r="J996" s="108"/>
      <c r="K996" s="108"/>
      <c r="L996" s="108"/>
      <c r="M996" s="108"/>
      <c r="N996" s="108"/>
      <c r="O996" s="110"/>
      <c r="P996" s="110"/>
      <c r="Q996" s="108"/>
      <c r="R996" s="297"/>
      <c r="S996" s="108"/>
      <c r="T996" s="108"/>
      <c r="U996" s="108"/>
      <c r="V996" s="266"/>
      <c r="W996" s="266"/>
      <c r="X996" s="110"/>
      <c r="Y996" s="110"/>
      <c r="Z996" s="222"/>
      <c r="AA996" s="300"/>
    </row>
    <row r="997" spans="1:27" x14ac:dyDescent="0.2">
      <c r="A997" s="5"/>
      <c r="B997" s="5"/>
      <c r="C997" s="5"/>
      <c r="D997" s="5"/>
      <c r="E997" s="5"/>
      <c r="F997" s="108"/>
      <c r="G997" s="108"/>
      <c r="H997" s="109"/>
      <c r="I997" s="108"/>
      <c r="J997" s="108"/>
      <c r="K997" s="108"/>
      <c r="L997" s="108"/>
      <c r="M997" s="108"/>
      <c r="N997" s="108"/>
      <c r="O997" s="110"/>
      <c r="P997" s="110"/>
      <c r="Q997" s="108"/>
      <c r="R997" s="297"/>
      <c r="S997" s="108"/>
      <c r="T997" s="108"/>
      <c r="U997" s="108"/>
      <c r="V997" s="266"/>
      <c r="W997" s="266"/>
      <c r="X997" s="110"/>
      <c r="Y997" s="110"/>
      <c r="Z997" s="222"/>
      <c r="AA997" s="300"/>
    </row>
    <row r="998" spans="1:27" x14ac:dyDescent="0.2">
      <c r="A998" s="5"/>
      <c r="B998" s="5"/>
      <c r="C998" s="5"/>
      <c r="D998" s="5"/>
      <c r="E998" s="5"/>
      <c r="F998" s="108"/>
      <c r="G998" s="108"/>
      <c r="H998" s="109"/>
      <c r="I998" s="108"/>
      <c r="J998" s="108"/>
      <c r="K998" s="108"/>
      <c r="L998" s="108"/>
      <c r="M998" s="108"/>
      <c r="N998" s="108"/>
      <c r="O998" s="110"/>
      <c r="P998" s="110"/>
      <c r="Q998" s="108"/>
      <c r="R998" s="297"/>
      <c r="S998" s="108"/>
      <c r="T998" s="108"/>
      <c r="U998" s="108"/>
      <c r="V998" s="266"/>
      <c r="W998" s="266"/>
      <c r="X998" s="110"/>
      <c r="Y998" s="110"/>
      <c r="Z998" s="222"/>
      <c r="AA998" s="300"/>
    </row>
    <row r="999" spans="1:27" x14ac:dyDescent="0.2">
      <c r="A999" s="5"/>
      <c r="B999" s="5"/>
      <c r="C999" s="5"/>
      <c r="D999" s="5"/>
      <c r="E999" s="5"/>
      <c r="F999" s="108"/>
      <c r="G999" s="108"/>
      <c r="H999" s="109"/>
      <c r="I999" s="108"/>
      <c r="J999" s="108"/>
      <c r="K999" s="108"/>
      <c r="L999" s="108"/>
      <c r="M999" s="108"/>
      <c r="N999" s="108"/>
      <c r="O999" s="110"/>
      <c r="P999" s="110"/>
      <c r="Q999" s="108"/>
      <c r="R999" s="297"/>
      <c r="S999" s="108"/>
      <c r="T999" s="108"/>
      <c r="U999" s="108"/>
      <c r="V999" s="266"/>
      <c r="W999" s="266"/>
      <c r="X999" s="110"/>
      <c r="Y999" s="110"/>
      <c r="Z999" s="222"/>
      <c r="AA999" s="300"/>
    </row>
    <row r="1000" spans="1:27" x14ac:dyDescent="0.2">
      <c r="A1000" s="5"/>
      <c r="B1000" s="5"/>
      <c r="C1000" s="5"/>
      <c r="D1000" s="5"/>
      <c r="E1000" s="5"/>
      <c r="F1000" s="108"/>
      <c r="G1000" s="108"/>
      <c r="H1000" s="109"/>
      <c r="I1000" s="108"/>
      <c r="J1000" s="108"/>
      <c r="K1000" s="108"/>
      <c r="L1000" s="108"/>
      <c r="M1000" s="108"/>
      <c r="N1000" s="108"/>
      <c r="O1000" s="110"/>
      <c r="P1000" s="110"/>
      <c r="Q1000" s="108"/>
      <c r="R1000" s="297"/>
      <c r="S1000" s="108"/>
      <c r="T1000" s="108"/>
      <c r="U1000" s="108"/>
      <c r="V1000" s="266"/>
      <c r="W1000" s="266"/>
      <c r="X1000" s="110"/>
      <c r="Y1000" s="110"/>
      <c r="Z1000" s="222"/>
      <c r="AA1000" s="300"/>
    </row>
    <row r="1001" spans="1:27" x14ac:dyDescent="0.2">
      <c r="A1001" s="5"/>
      <c r="B1001" s="5"/>
      <c r="C1001" s="5"/>
      <c r="D1001" s="5"/>
      <c r="E1001" s="5"/>
      <c r="F1001" s="108"/>
      <c r="G1001" s="108"/>
      <c r="H1001" s="109"/>
      <c r="I1001" s="108"/>
      <c r="J1001" s="108"/>
      <c r="K1001" s="108"/>
      <c r="L1001" s="108"/>
      <c r="M1001" s="108"/>
      <c r="N1001" s="108"/>
      <c r="O1001" s="110"/>
      <c r="P1001" s="110"/>
      <c r="Q1001" s="108"/>
      <c r="R1001" s="297"/>
      <c r="S1001" s="108"/>
      <c r="T1001" s="108"/>
      <c r="U1001" s="108"/>
      <c r="V1001" s="266"/>
      <c r="W1001" s="266"/>
      <c r="X1001" s="110"/>
      <c r="Y1001" s="110"/>
      <c r="Z1001" s="222"/>
      <c r="AA1001" s="300"/>
    </row>
    <row r="1002" spans="1:27" x14ac:dyDescent="0.2">
      <c r="A1002" s="5"/>
      <c r="B1002" s="5"/>
      <c r="C1002" s="5"/>
      <c r="D1002" s="5"/>
      <c r="E1002" s="5"/>
      <c r="F1002" s="108"/>
      <c r="G1002" s="108"/>
      <c r="H1002" s="109"/>
      <c r="I1002" s="108"/>
      <c r="J1002" s="108"/>
      <c r="K1002" s="108"/>
      <c r="L1002" s="108"/>
      <c r="M1002" s="108"/>
      <c r="N1002" s="108"/>
      <c r="O1002" s="110"/>
      <c r="P1002" s="110"/>
      <c r="Q1002" s="108"/>
      <c r="R1002" s="297"/>
      <c r="S1002" s="108"/>
      <c r="T1002" s="108"/>
      <c r="U1002" s="108"/>
      <c r="V1002" s="266"/>
      <c r="W1002" s="266"/>
      <c r="X1002" s="110"/>
      <c r="Y1002" s="110"/>
      <c r="Z1002" s="222"/>
      <c r="AA1002" s="300"/>
    </row>
    <row r="1003" spans="1:27" x14ac:dyDescent="0.2">
      <c r="A1003" s="5"/>
      <c r="B1003" s="5"/>
      <c r="C1003" s="5"/>
      <c r="D1003" s="5"/>
      <c r="E1003" s="5"/>
      <c r="F1003" s="108"/>
      <c r="G1003" s="108"/>
      <c r="H1003" s="109"/>
      <c r="I1003" s="108"/>
      <c r="J1003" s="108"/>
      <c r="K1003" s="108"/>
      <c r="L1003" s="108"/>
      <c r="M1003" s="108"/>
      <c r="N1003" s="108"/>
      <c r="O1003" s="110"/>
      <c r="P1003" s="110"/>
      <c r="Q1003" s="108"/>
      <c r="R1003" s="297"/>
      <c r="S1003" s="108"/>
      <c r="T1003" s="108"/>
      <c r="U1003" s="108"/>
      <c r="V1003" s="266"/>
      <c r="W1003" s="266"/>
      <c r="X1003" s="110"/>
      <c r="Y1003" s="110"/>
      <c r="Z1003" s="222"/>
      <c r="AA1003" s="300"/>
    </row>
    <row r="1004" spans="1:27" x14ac:dyDescent="0.2">
      <c r="A1004" s="5"/>
      <c r="B1004" s="5"/>
      <c r="C1004" s="5"/>
      <c r="D1004" s="5"/>
      <c r="E1004" s="5"/>
      <c r="F1004" s="108"/>
      <c r="G1004" s="108"/>
      <c r="H1004" s="109"/>
      <c r="I1004" s="108"/>
      <c r="J1004" s="108"/>
      <c r="K1004" s="108"/>
      <c r="L1004" s="108"/>
      <c r="M1004" s="108"/>
      <c r="N1004" s="108"/>
      <c r="O1004" s="110"/>
      <c r="P1004" s="110"/>
      <c r="Q1004" s="108"/>
      <c r="R1004" s="297"/>
      <c r="S1004" s="108"/>
      <c r="T1004" s="108"/>
      <c r="U1004" s="108"/>
      <c r="V1004" s="266"/>
      <c r="W1004" s="266"/>
      <c r="X1004" s="110"/>
      <c r="Y1004" s="110"/>
      <c r="Z1004" s="222"/>
      <c r="AA1004" s="300"/>
    </row>
    <row r="1005" spans="1:27" x14ac:dyDescent="0.2">
      <c r="A1005" s="5"/>
      <c r="B1005" s="5"/>
      <c r="C1005" s="5"/>
      <c r="D1005" s="5"/>
      <c r="E1005" s="5"/>
      <c r="F1005" s="108"/>
      <c r="G1005" s="108"/>
      <c r="H1005" s="109"/>
      <c r="I1005" s="108"/>
      <c r="J1005" s="108"/>
      <c r="K1005" s="108"/>
      <c r="L1005" s="108"/>
      <c r="M1005" s="108"/>
      <c r="N1005" s="108"/>
      <c r="O1005" s="110"/>
      <c r="P1005" s="110"/>
      <c r="Q1005" s="108"/>
      <c r="R1005" s="297"/>
      <c r="S1005" s="108"/>
      <c r="T1005" s="108"/>
      <c r="U1005" s="108"/>
      <c r="V1005" s="266"/>
      <c r="W1005" s="266"/>
      <c r="X1005" s="110"/>
      <c r="Y1005" s="110"/>
      <c r="Z1005" s="222"/>
      <c r="AA1005" s="300"/>
    </row>
    <row r="1006" spans="1:27" x14ac:dyDescent="0.2">
      <c r="A1006" s="5"/>
      <c r="B1006" s="5"/>
      <c r="C1006" s="5"/>
      <c r="D1006" s="5"/>
      <c r="E1006" s="5"/>
      <c r="F1006" s="108"/>
      <c r="G1006" s="108"/>
      <c r="H1006" s="109"/>
      <c r="I1006" s="108"/>
      <c r="J1006" s="108"/>
      <c r="K1006" s="108"/>
      <c r="L1006" s="108"/>
      <c r="M1006" s="108"/>
      <c r="N1006" s="108"/>
      <c r="O1006" s="110"/>
      <c r="P1006" s="110"/>
      <c r="Q1006" s="108"/>
      <c r="R1006" s="297"/>
      <c r="S1006" s="108"/>
      <c r="T1006" s="108"/>
      <c r="U1006" s="108"/>
      <c r="V1006" s="266"/>
      <c r="W1006" s="266"/>
      <c r="X1006" s="110"/>
      <c r="Y1006" s="110"/>
      <c r="Z1006" s="222"/>
      <c r="AA1006" s="300"/>
    </row>
    <row r="1007" spans="1:27" x14ac:dyDescent="0.2">
      <c r="A1007" s="5"/>
      <c r="B1007" s="5"/>
      <c r="C1007" s="5"/>
      <c r="D1007" s="5"/>
      <c r="E1007" s="5"/>
      <c r="F1007" s="108"/>
      <c r="G1007" s="108"/>
      <c r="H1007" s="109"/>
      <c r="I1007" s="108"/>
      <c r="J1007" s="108"/>
      <c r="K1007" s="108"/>
      <c r="L1007" s="108"/>
      <c r="M1007" s="108"/>
      <c r="N1007" s="108"/>
      <c r="O1007" s="110"/>
      <c r="P1007" s="110"/>
      <c r="Q1007" s="108"/>
      <c r="R1007" s="297"/>
      <c r="S1007" s="108"/>
      <c r="T1007" s="108"/>
      <c r="U1007" s="108"/>
      <c r="V1007" s="266"/>
      <c r="W1007" s="266"/>
      <c r="X1007" s="110"/>
      <c r="Y1007" s="110"/>
      <c r="Z1007" s="222"/>
      <c r="AA1007" s="300"/>
    </row>
    <row r="1008" spans="1:27" x14ac:dyDescent="0.2">
      <c r="A1008" s="5"/>
      <c r="B1008" s="5"/>
      <c r="C1008" s="5"/>
      <c r="D1008" s="5"/>
      <c r="E1008" s="5"/>
      <c r="F1008" s="108"/>
      <c r="G1008" s="108"/>
      <c r="H1008" s="109"/>
      <c r="I1008" s="108"/>
      <c r="J1008" s="108"/>
      <c r="K1008" s="108"/>
      <c r="L1008" s="108"/>
      <c r="M1008" s="108"/>
      <c r="N1008" s="108"/>
      <c r="O1008" s="110"/>
      <c r="P1008" s="110"/>
      <c r="Q1008" s="108"/>
      <c r="R1008" s="297"/>
      <c r="S1008" s="108"/>
      <c r="T1008" s="108"/>
      <c r="U1008" s="108"/>
      <c r="V1008" s="266"/>
      <c r="W1008" s="266"/>
      <c r="X1008" s="110"/>
      <c r="Y1008" s="110"/>
      <c r="Z1008" s="222"/>
      <c r="AA1008" s="300"/>
    </row>
    <row r="1009" spans="1:27" x14ac:dyDescent="0.2">
      <c r="A1009" s="5"/>
      <c r="B1009" s="5"/>
      <c r="C1009" s="5"/>
      <c r="D1009" s="5"/>
      <c r="E1009" s="5"/>
      <c r="F1009" s="108"/>
      <c r="G1009" s="108"/>
      <c r="H1009" s="109"/>
      <c r="I1009" s="108"/>
      <c r="J1009" s="108"/>
      <c r="K1009" s="108"/>
      <c r="L1009" s="108"/>
      <c r="M1009" s="108"/>
      <c r="N1009" s="108"/>
      <c r="O1009" s="110"/>
      <c r="P1009" s="110"/>
      <c r="Q1009" s="108"/>
      <c r="R1009" s="297"/>
      <c r="S1009" s="108"/>
      <c r="T1009" s="108"/>
      <c r="U1009" s="108"/>
      <c r="V1009" s="266"/>
      <c r="W1009" s="266"/>
      <c r="X1009" s="110"/>
      <c r="Y1009" s="110"/>
      <c r="Z1009" s="222"/>
      <c r="AA1009" s="300"/>
    </row>
    <row r="1010" spans="1:27" x14ac:dyDescent="0.2">
      <c r="A1010" s="5"/>
      <c r="B1010" s="5"/>
      <c r="C1010" s="5"/>
      <c r="D1010" s="5"/>
      <c r="E1010" s="5"/>
      <c r="F1010" s="108"/>
      <c r="G1010" s="108"/>
      <c r="H1010" s="109"/>
      <c r="I1010" s="108"/>
      <c r="J1010" s="108"/>
      <c r="K1010" s="108"/>
      <c r="L1010" s="108"/>
      <c r="M1010" s="108"/>
      <c r="N1010" s="108"/>
      <c r="O1010" s="110"/>
      <c r="P1010" s="110"/>
      <c r="Q1010" s="108"/>
      <c r="R1010" s="297"/>
      <c r="S1010" s="108"/>
      <c r="T1010" s="108"/>
      <c r="U1010" s="108"/>
      <c r="V1010" s="266"/>
      <c r="W1010" s="266"/>
      <c r="X1010" s="110"/>
      <c r="Y1010" s="110"/>
      <c r="Z1010" s="222"/>
      <c r="AA1010" s="300"/>
    </row>
    <row r="1011" spans="1:27" x14ac:dyDescent="0.2">
      <c r="A1011" s="5"/>
      <c r="B1011" s="5"/>
      <c r="C1011" s="5"/>
      <c r="D1011" s="5"/>
      <c r="E1011" s="5"/>
      <c r="F1011" s="108"/>
      <c r="G1011" s="108"/>
      <c r="H1011" s="109"/>
      <c r="I1011" s="108"/>
      <c r="J1011" s="108"/>
      <c r="K1011" s="108"/>
      <c r="L1011" s="108"/>
      <c r="M1011" s="108"/>
      <c r="N1011" s="108"/>
      <c r="O1011" s="110"/>
      <c r="P1011" s="110"/>
      <c r="Q1011" s="108"/>
      <c r="R1011" s="297"/>
      <c r="S1011" s="108"/>
      <c r="T1011" s="108"/>
      <c r="U1011" s="108"/>
      <c r="V1011" s="266"/>
      <c r="W1011" s="266"/>
      <c r="X1011" s="110"/>
      <c r="Y1011" s="110"/>
      <c r="Z1011" s="222"/>
      <c r="AA1011" s="300"/>
    </row>
    <row r="1012" spans="1:27" x14ac:dyDescent="0.2">
      <c r="A1012" s="5"/>
      <c r="B1012" s="5"/>
      <c r="C1012" s="5"/>
      <c r="D1012" s="5"/>
      <c r="E1012" s="5"/>
      <c r="F1012" s="108"/>
      <c r="G1012" s="108"/>
      <c r="H1012" s="109"/>
      <c r="I1012" s="108"/>
      <c r="J1012" s="108"/>
      <c r="K1012" s="108"/>
      <c r="L1012" s="108"/>
      <c r="M1012" s="108"/>
      <c r="N1012" s="108"/>
      <c r="O1012" s="110"/>
      <c r="P1012" s="110"/>
      <c r="Q1012" s="108"/>
      <c r="R1012" s="297"/>
      <c r="S1012" s="108"/>
      <c r="T1012" s="108"/>
      <c r="U1012" s="108"/>
      <c r="V1012" s="266"/>
      <c r="W1012" s="266"/>
      <c r="X1012" s="110"/>
      <c r="Y1012" s="110"/>
      <c r="Z1012" s="222"/>
      <c r="AA1012" s="300"/>
    </row>
    <row r="1013" spans="1:27" x14ac:dyDescent="0.2">
      <c r="A1013" s="5"/>
      <c r="B1013" s="5"/>
      <c r="C1013" s="5"/>
      <c r="D1013" s="5"/>
      <c r="E1013" s="5"/>
      <c r="F1013" s="108"/>
      <c r="G1013" s="108"/>
      <c r="H1013" s="109"/>
      <c r="I1013" s="108"/>
      <c r="J1013" s="108"/>
      <c r="K1013" s="108"/>
      <c r="L1013" s="108"/>
      <c r="M1013" s="108"/>
      <c r="N1013" s="108"/>
      <c r="O1013" s="110"/>
      <c r="P1013" s="110"/>
      <c r="Q1013" s="108"/>
      <c r="R1013" s="297"/>
      <c r="S1013" s="108"/>
      <c r="T1013" s="108"/>
      <c r="U1013" s="108"/>
      <c r="V1013" s="266"/>
      <c r="W1013" s="266"/>
      <c r="X1013" s="110"/>
      <c r="Y1013" s="110"/>
      <c r="Z1013" s="222"/>
      <c r="AA1013" s="300"/>
    </row>
    <row r="1014" spans="1:27" x14ac:dyDescent="0.2">
      <c r="A1014" s="5"/>
      <c r="B1014" s="5"/>
      <c r="C1014" s="5"/>
      <c r="D1014" s="5"/>
      <c r="E1014" s="5"/>
      <c r="F1014" s="108"/>
      <c r="G1014" s="108"/>
      <c r="H1014" s="109"/>
      <c r="I1014" s="108"/>
      <c r="J1014" s="108"/>
      <c r="K1014" s="108"/>
      <c r="L1014" s="108"/>
      <c r="M1014" s="108"/>
      <c r="N1014" s="108"/>
      <c r="O1014" s="110"/>
      <c r="P1014" s="110"/>
      <c r="Q1014" s="108"/>
      <c r="R1014" s="297"/>
      <c r="S1014" s="108"/>
      <c r="T1014" s="108"/>
      <c r="U1014" s="108"/>
      <c r="V1014" s="266"/>
      <c r="W1014" s="266"/>
      <c r="X1014" s="110"/>
      <c r="Y1014" s="110"/>
      <c r="Z1014" s="222"/>
      <c r="AA1014" s="300"/>
    </row>
    <row r="1015" spans="1:27" x14ac:dyDescent="0.2">
      <c r="A1015" s="5"/>
      <c r="B1015" s="5"/>
      <c r="C1015" s="5"/>
      <c r="D1015" s="5"/>
      <c r="E1015" s="5"/>
      <c r="F1015" s="108"/>
      <c r="G1015" s="108"/>
      <c r="H1015" s="109"/>
      <c r="I1015" s="108"/>
      <c r="J1015" s="108"/>
      <c r="K1015" s="108"/>
      <c r="L1015" s="108"/>
      <c r="M1015" s="108"/>
      <c r="N1015" s="108"/>
      <c r="O1015" s="110"/>
      <c r="P1015" s="110"/>
      <c r="Q1015" s="108"/>
      <c r="R1015" s="297"/>
      <c r="S1015" s="108"/>
      <c r="T1015" s="108"/>
      <c r="U1015" s="108"/>
      <c r="V1015" s="266"/>
      <c r="W1015" s="266"/>
      <c r="X1015" s="110"/>
      <c r="Y1015" s="110"/>
      <c r="Z1015" s="222"/>
      <c r="AA1015" s="300"/>
    </row>
    <row r="1016" spans="1:27" x14ac:dyDescent="0.2">
      <c r="A1016" s="5"/>
      <c r="B1016" s="5"/>
      <c r="C1016" s="5"/>
      <c r="D1016" s="5"/>
      <c r="E1016" s="5"/>
      <c r="F1016" s="108"/>
      <c r="G1016" s="108"/>
      <c r="H1016" s="109"/>
      <c r="I1016" s="108"/>
      <c r="J1016" s="108"/>
      <c r="K1016" s="108"/>
      <c r="L1016" s="108"/>
      <c r="M1016" s="108"/>
      <c r="N1016" s="108"/>
      <c r="O1016" s="110"/>
      <c r="P1016" s="110"/>
      <c r="Q1016" s="108"/>
      <c r="R1016" s="297"/>
      <c r="S1016" s="108"/>
      <c r="T1016" s="108"/>
      <c r="U1016" s="108"/>
      <c r="V1016" s="266"/>
      <c r="W1016" s="266"/>
      <c r="X1016" s="110"/>
      <c r="Y1016" s="110"/>
      <c r="Z1016" s="222"/>
      <c r="AA1016" s="300"/>
    </row>
    <row r="1017" spans="1:27" x14ac:dyDescent="0.2">
      <c r="A1017" s="5"/>
      <c r="B1017" s="5"/>
      <c r="C1017" s="5"/>
      <c r="D1017" s="5"/>
      <c r="E1017" s="5"/>
      <c r="F1017" s="108"/>
      <c r="G1017" s="108"/>
      <c r="H1017" s="109"/>
      <c r="I1017" s="108"/>
      <c r="J1017" s="108"/>
      <c r="K1017" s="108"/>
      <c r="L1017" s="108"/>
      <c r="M1017" s="108"/>
      <c r="N1017" s="108"/>
      <c r="O1017" s="110"/>
      <c r="P1017" s="110"/>
      <c r="Q1017" s="108"/>
      <c r="R1017" s="297"/>
      <c r="S1017" s="108"/>
      <c r="T1017" s="108"/>
      <c r="U1017" s="108"/>
      <c r="V1017" s="266"/>
      <c r="W1017" s="266"/>
      <c r="X1017" s="110"/>
      <c r="Y1017" s="110"/>
      <c r="Z1017" s="222"/>
      <c r="AA1017" s="300"/>
    </row>
    <row r="1018" spans="1:27" x14ac:dyDescent="0.2">
      <c r="A1018" s="5"/>
      <c r="B1018" s="5"/>
      <c r="C1018" s="5"/>
      <c r="D1018" s="5"/>
      <c r="E1018" s="5"/>
      <c r="F1018" s="108"/>
      <c r="G1018" s="108"/>
      <c r="H1018" s="109"/>
      <c r="I1018" s="108"/>
      <c r="J1018" s="108"/>
      <c r="K1018" s="108"/>
      <c r="L1018" s="108"/>
      <c r="M1018" s="108"/>
      <c r="N1018" s="108"/>
      <c r="O1018" s="110"/>
      <c r="P1018" s="110"/>
      <c r="Q1018" s="108"/>
      <c r="R1018" s="297"/>
      <c r="S1018" s="108"/>
      <c r="T1018" s="108"/>
      <c r="U1018" s="108"/>
      <c r="V1018" s="266"/>
      <c r="W1018" s="266"/>
      <c r="X1018" s="110"/>
      <c r="Y1018" s="110"/>
      <c r="Z1018" s="222"/>
      <c r="AA1018" s="300"/>
    </row>
    <row r="1019" spans="1:27" x14ac:dyDescent="0.2">
      <c r="A1019" s="5"/>
      <c r="B1019" s="5"/>
      <c r="C1019" s="5"/>
      <c r="D1019" s="5"/>
      <c r="E1019" s="5"/>
      <c r="F1019" s="108"/>
      <c r="G1019" s="108"/>
      <c r="H1019" s="109"/>
      <c r="I1019" s="108"/>
      <c r="J1019" s="108"/>
      <c r="K1019" s="108"/>
      <c r="L1019" s="108"/>
      <c r="M1019" s="108"/>
      <c r="N1019" s="108"/>
      <c r="O1019" s="110"/>
      <c r="P1019" s="110"/>
      <c r="Q1019" s="108"/>
      <c r="R1019" s="297"/>
      <c r="S1019" s="108"/>
      <c r="T1019" s="108"/>
      <c r="U1019" s="108"/>
      <c r="V1019" s="266"/>
      <c r="W1019" s="266"/>
      <c r="X1019" s="110"/>
      <c r="Y1019" s="110"/>
      <c r="Z1019" s="222"/>
      <c r="AA1019" s="300"/>
    </row>
    <row r="1020" spans="1:27" x14ac:dyDescent="0.2">
      <c r="A1020" s="5"/>
      <c r="B1020" s="5"/>
      <c r="C1020" s="5"/>
      <c r="D1020" s="5"/>
      <c r="E1020" s="5"/>
      <c r="F1020" s="108"/>
      <c r="G1020" s="108"/>
      <c r="H1020" s="109"/>
      <c r="I1020" s="108"/>
      <c r="J1020" s="108"/>
      <c r="K1020" s="108"/>
      <c r="L1020" s="108"/>
      <c r="M1020" s="108"/>
      <c r="N1020" s="108"/>
      <c r="O1020" s="110"/>
      <c r="P1020" s="110"/>
      <c r="Q1020" s="108"/>
      <c r="R1020" s="297"/>
      <c r="S1020" s="108"/>
      <c r="T1020" s="108"/>
      <c r="U1020" s="108"/>
      <c r="V1020" s="266"/>
      <c r="W1020" s="266"/>
      <c r="X1020" s="110"/>
      <c r="Y1020" s="110"/>
      <c r="Z1020" s="222"/>
      <c r="AA1020" s="300"/>
    </row>
    <row r="1021" spans="1:27" x14ac:dyDescent="0.2">
      <c r="A1021" s="5"/>
      <c r="B1021" s="5"/>
      <c r="C1021" s="5"/>
      <c r="D1021" s="5"/>
      <c r="E1021" s="5"/>
      <c r="F1021" s="108"/>
      <c r="G1021" s="108"/>
      <c r="H1021" s="109"/>
      <c r="I1021" s="108"/>
      <c r="J1021" s="108"/>
      <c r="K1021" s="108"/>
      <c r="L1021" s="108"/>
      <c r="M1021" s="108"/>
      <c r="N1021" s="108"/>
      <c r="O1021" s="110"/>
      <c r="P1021" s="110"/>
      <c r="Q1021" s="108"/>
      <c r="R1021" s="297"/>
      <c r="S1021" s="108"/>
      <c r="T1021" s="108"/>
      <c r="U1021" s="108"/>
      <c r="V1021" s="266"/>
      <c r="W1021" s="266"/>
      <c r="X1021" s="110"/>
      <c r="Y1021" s="110"/>
      <c r="Z1021" s="222"/>
      <c r="AA1021" s="300"/>
    </row>
    <row r="1022" spans="1:27" x14ac:dyDescent="0.2">
      <c r="A1022" s="5"/>
      <c r="B1022" s="5"/>
      <c r="C1022" s="5"/>
      <c r="D1022" s="5"/>
      <c r="E1022" s="5"/>
      <c r="F1022" s="108"/>
      <c r="G1022" s="108"/>
      <c r="H1022" s="109"/>
      <c r="I1022" s="108"/>
      <c r="J1022" s="108"/>
      <c r="K1022" s="108"/>
      <c r="L1022" s="108"/>
      <c r="M1022" s="108"/>
      <c r="N1022" s="108"/>
      <c r="O1022" s="110"/>
      <c r="P1022" s="110"/>
      <c r="Q1022" s="108"/>
      <c r="R1022" s="297"/>
      <c r="S1022" s="108"/>
      <c r="T1022" s="108"/>
      <c r="U1022" s="108"/>
      <c r="V1022" s="266"/>
      <c r="W1022" s="266"/>
      <c r="X1022" s="110"/>
      <c r="Y1022" s="110"/>
      <c r="Z1022" s="222"/>
      <c r="AA1022" s="300"/>
    </row>
    <row r="1023" spans="1:27" x14ac:dyDescent="0.2">
      <c r="A1023" s="5"/>
      <c r="B1023" s="5"/>
      <c r="C1023" s="5"/>
      <c r="D1023" s="5"/>
      <c r="E1023" s="5"/>
      <c r="F1023" s="108"/>
      <c r="G1023" s="108"/>
      <c r="H1023" s="109"/>
      <c r="I1023" s="108"/>
      <c r="J1023" s="108"/>
      <c r="K1023" s="108"/>
      <c r="L1023" s="108"/>
      <c r="M1023" s="108"/>
      <c r="N1023" s="108"/>
      <c r="O1023" s="110"/>
      <c r="P1023" s="110"/>
      <c r="Q1023" s="108"/>
      <c r="R1023" s="297"/>
      <c r="S1023" s="108"/>
      <c r="T1023" s="108"/>
      <c r="U1023" s="108"/>
      <c r="V1023" s="266"/>
      <c r="W1023" s="266"/>
      <c r="X1023" s="110"/>
      <c r="Y1023" s="110"/>
      <c r="Z1023" s="222"/>
      <c r="AA1023" s="300"/>
    </row>
    <row r="1024" spans="1:27" x14ac:dyDescent="0.2">
      <c r="A1024" s="5"/>
      <c r="B1024" s="5"/>
      <c r="C1024" s="5"/>
      <c r="D1024" s="5"/>
      <c r="E1024" s="5"/>
      <c r="F1024" s="108"/>
      <c r="G1024" s="108"/>
      <c r="H1024" s="109"/>
      <c r="I1024" s="108"/>
      <c r="J1024" s="108"/>
      <c r="K1024" s="108"/>
      <c r="L1024" s="108"/>
      <c r="M1024" s="108"/>
      <c r="N1024" s="108"/>
      <c r="O1024" s="110"/>
      <c r="P1024" s="110"/>
      <c r="Q1024" s="108"/>
      <c r="R1024" s="297"/>
      <c r="S1024" s="108"/>
      <c r="T1024" s="108"/>
      <c r="U1024" s="108"/>
      <c r="V1024" s="266"/>
      <c r="W1024" s="266"/>
      <c r="X1024" s="110"/>
      <c r="Y1024" s="110"/>
      <c r="Z1024" s="222"/>
      <c r="AA1024" s="300"/>
    </row>
    <row r="1025" spans="1:27" x14ac:dyDescent="0.2">
      <c r="A1025" s="5"/>
      <c r="B1025" s="5"/>
      <c r="C1025" s="5"/>
      <c r="D1025" s="5"/>
      <c r="E1025" s="5"/>
      <c r="F1025" s="108"/>
      <c r="G1025" s="108"/>
      <c r="H1025" s="109"/>
      <c r="I1025" s="108"/>
      <c r="J1025" s="108"/>
      <c r="K1025" s="108"/>
      <c r="L1025" s="108"/>
      <c r="M1025" s="108"/>
      <c r="N1025" s="108"/>
      <c r="O1025" s="110"/>
      <c r="P1025" s="110"/>
      <c r="Q1025" s="108"/>
      <c r="R1025" s="297"/>
      <c r="S1025" s="108"/>
      <c r="T1025" s="108"/>
      <c r="U1025" s="108"/>
      <c r="V1025" s="266"/>
      <c r="W1025" s="266"/>
      <c r="X1025" s="110"/>
      <c r="Y1025" s="110"/>
      <c r="Z1025" s="222"/>
      <c r="AA1025" s="300"/>
    </row>
    <row r="1026" spans="1:27" x14ac:dyDescent="0.2">
      <c r="A1026" s="5"/>
      <c r="B1026" s="5"/>
      <c r="C1026" s="5"/>
      <c r="D1026" s="5"/>
      <c r="E1026" s="5"/>
      <c r="F1026" s="108"/>
      <c r="G1026" s="108"/>
      <c r="H1026" s="109"/>
      <c r="I1026" s="108"/>
      <c r="J1026" s="108"/>
      <c r="K1026" s="108"/>
      <c r="L1026" s="108"/>
      <c r="M1026" s="108"/>
      <c r="N1026" s="108"/>
      <c r="O1026" s="110"/>
      <c r="P1026" s="110"/>
      <c r="Q1026" s="108"/>
      <c r="R1026" s="297"/>
      <c r="S1026" s="108"/>
      <c r="T1026" s="108"/>
      <c r="U1026" s="108"/>
      <c r="V1026" s="266"/>
      <c r="W1026" s="266"/>
      <c r="X1026" s="110"/>
      <c r="Y1026" s="110"/>
      <c r="Z1026" s="222"/>
      <c r="AA1026" s="300"/>
    </row>
    <row r="1027" spans="1:27" x14ac:dyDescent="0.2">
      <c r="A1027" s="5"/>
      <c r="B1027" s="5"/>
      <c r="C1027" s="5"/>
      <c r="D1027" s="5"/>
      <c r="E1027" s="5"/>
      <c r="F1027" s="108"/>
      <c r="G1027" s="108"/>
      <c r="H1027" s="109"/>
      <c r="I1027" s="108"/>
      <c r="J1027" s="108"/>
      <c r="K1027" s="108"/>
      <c r="L1027" s="108"/>
      <c r="M1027" s="108"/>
      <c r="N1027" s="108"/>
      <c r="O1027" s="110"/>
      <c r="P1027" s="110"/>
      <c r="Q1027" s="108"/>
      <c r="R1027" s="297"/>
      <c r="S1027" s="108"/>
      <c r="T1027" s="108"/>
      <c r="U1027" s="108"/>
      <c r="V1027" s="266"/>
      <c r="W1027" s="266"/>
      <c r="X1027" s="110"/>
      <c r="Y1027" s="110"/>
      <c r="Z1027" s="222"/>
      <c r="AA1027" s="300"/>
    </row>
  </sheetData>
  <sheetProtection algorithmName="SHA-512" hashValue="rzmd30J48xQQ9rKabqv7M40otvkcLdLxpJvjC24QhBsn0Yp2Nni+JpXNtgi/B+/YT8kheQ8G0cx9rOwtyJYzVA==" saltValue="lncOx7aUWt2y3bTTDcWfiQ==" spinCount="100000" sheet="1" objects="1" scenarios="1"/>
  <mergeCells count="157">
    <mergeCell ref="C67:E67"/>
    <mergeCell ref="C60:E60"/>
    <mergeCell ref="C44:E44"/>
    <mergeCell ref="C63:E63"/>
    <mergeCell ref="C49:E49"/>
    <mergeCell ref="C48:E48"/>
    <mergeCell ref="C52:E52"/>
    <mergeCell ref="C54:E54"/>
    <mergeCell ref="C53:E53"/>
    <mergeCell ref="C47:E47"/>
    <mergeCell ref="C46:E46"/>
    <mergeCell ref="C45:E45"/>
    <mergeCell ref="C62:E62"/>
    <mergeCell ref="C61:E61"/>
    <mergeCell ref="C9:E9"/>
    <mergeCell ref="B7:E7"/>
    <mergeCell ref="A2:Z2"/>
    <mergeCell ref="C19:E19"/>
    <mergeCell ref="C22:E22"/>
    <mergeCell ref="C25:E25"/>
    <mergeCell ref="L4:L5"/>
    <mergeCell ref="K4:K5"/>
    <mergeCell ref="O4:R4"/>
    <mergeCell ref="C16:E16"/>
    <mergeCell ref="C17:E17"/>
    <mergeCell ref="C18:E18"/>
    <mergeCell ref="D13:E13"/>
    <mergeCell ref="C15:E15"/>
    <mergeCell ref="D14:E14"/>
    <mergeCell ref="C12:E12"/>
    <mergeCell ref="C11:E11"/>
    <mergeCell ref="C8:E8"/>
    <mergeCell ref="C10:E10"/>
    <mergeCell ref="X4:AA4"/>
    <mergeCell ref="A1:Z1"/>
    <mergeCell ref="A3:Z3"/>
    <mergeCell ref="F4:F5"/>
    <mergeCell ref="A6:E6"/>
    <mergeCell ref="A4:E5"/>
    <mergeCell ref="I4:I5"/>
    <mergeCell ref="M4:M5"/>
    <mergeCell ref="N4:N5"/>
    <mergeCell ref="U4:U5"/>
    <mergeCell ref="S4:S5"/>
    <mergeCell ref="T4:T5"/>
    <mergeCell ref="G4:G5"/>
    <mergeCell ref="H4:H5"/>
    <mergeCell ref="J4:J5"/>
    <mergeCell ref="V4:V5"/>
    <mergeCell ref="W4:W5"/>
    <mergeCell ref="C86:E86"/>
    <mergeCell ref="C88:E88"/>
    <mergeCell ref="C71:E71"/>
    <mergeCell ref="C69:E69"/>
    <mergeCell ref="C31:E31"/>
    <mergeCell ref="B35:E35"/>
    <mergeCell ref="B20:E20"/>
    <mergeCell ref="B33:E33"/>
    <mergeCell ref="C23:E23"/>
    <mergeCell ref="C42:E42"/>
    <mergeCell ref="C36:E36"/>
    <mergeCell ref="B41:E41"/>
    <mergeCell ref="A32:E32"/>
    <mergeCell ref="C39:E39"/>
    <mergeCell ref="C34:E34"/>
    <mergeCell ref="C40:E40"/>
    <mergeCell ref="C37:E37"/>
    <mergeCell ref="C21:E21"/>
    <mergeCell ref="C24:E24"/>
    <mergeCell ref="C27:E27"/>
    <mergeCell ref="C29:E29"/>
    <mergeCell ref="B30:E30"/>
    <mergeCell ref="C28:E28"/>
    <mergeCell ref="B26:E26"/>
    <mergeCell ref="C83:E83"/>
    <mergeCell ref="C84:E84"/>
    <mergeCell ref="C85:E85"/>
    <mergeCell ref="B65:E65"/>
    <mergeCell ref="C64:E64"/>
    <mergeCell ref="C38:E38"/>
    <mergeCell ref="C50:E50"/>
    <mergeCell ref="B51:E51"/>
    <mergeCell ref="C43:E43"/>
    <mergeCell ref="C66:E66"/>
    <mergeCell ref="C59:E59"/>
    <mergeCell ref="B58:E58"/>
    <mergeCell ref="C57:E57"/>
    <mergeCell ref="C56:E56"/>
    <mergeCell ref="C55:E55"/>
    <mergeCell ref="C68:E68"/>
    <mergeCell ref="C73:E73"/>
    <mergeCell ref="B76:E76"/>
    <mergeCell ref="C77:E77"/>
    <mergeCell ref="C78:E78"/>
    <mergeCell ref="C79:E79"/>
    <mergeCell ref="C80:E80"/>
    <mergeCell ref="A81:E81"/>
    <mergeCell ref="C70:E70"/>
    <mergeCell ref="C124:E124"/>
    <mergeCell ref="C121:E121"/>
    <mergeCell ref="C99:E99"/>
    <mergeCell ref="B95:E95"/>
    <mergeCell ref="C93:E93"/>
    <mergeCell ref="C74:E74"/>
    <mergeCell ref="C75:E75"/>
    <mergeCell ref="C72:E72"/>
    <mergeCell ref="C105:E105"/>
    <mergeCell ref="C102:E102"/>
    <mergeCell ref="B109:E109"/>
    <mergeCell ref="B107:E107"/>
    <mergeCell ref="C117:E117"/>
    <mergeCell ref="C106:E106"/>
    <mergeCell ref="C104:E104"/>
    <mergeCell ref="C118:E118"/>
    <mergeCell ref="C103:E103"/>
    <mergeCell ref="A119:E119"/>
    <mergeCell ref="B120:E120"/>
    <mergeCell ref="C97:E97"/>
    <mergeCell ref="B89:E89"/>
    <mergeCell ref="C87:E87"/>
    <mergeCell ref="B82:E82"/>
    <mergeCell ref="A94:E94"/>
    <mergeCell ref="C108:E108"/>
    <mergeCell ref="B100:E100"/>
    <mergeCell ref="C96:E96"/>
    <mergeCell ref="C123:E123"/>
    <mergeCell ref="C91:E91"/>
    <mergeCell ref="C90:E90"/>
    <mergeCell ref="C116:E116"/>
    <mergeCell ref="B114:E114"/>
    <mergeCell ref="A113:E113"/>
    <mergeCell ref="C98:E98"/>
    <mergeCell ref="C92:E92"/>
    <mergeCell ref="C141:E141"/>
    <mergeCell ref="C142:E142"/>
    <mergeCell ref="B134:E134"/>
    <mergeCell ref="B140:E140"/>
    <mergeCell ref="C135:E135"/>
    <mergeCell ref="C136:E136"/>
    <mergeCell ref="C137:E137"/>
    <mergeCell ref="C139:E139"/>
    <mergeCell ref="C101:E101"/>
    <mergeCell ref="C110:E110"/>
    <mergeCell ref="A131:E131"/>
    <mergeCell ref="C115:E115"/>
    <mergeCell ref="C128:E128"/>
    <mergeCell ref="C130:E130"/>
    <mergeCell ref="C129:E129"/>
    <mergeCell ref="B132:E132"/>
    <mergeCell ref="C133:E133"/>
    <mergeCell ref="C138:E138"/>
    <mergeCell ref="B122:E122"/>
    <mergeCell ref="C127:E127"/>
    <mergeCell ref="B126:E126"/>
    <mergeCell ref="C112:E112"/>
    <mergeCell ref="B111:E111"/>
    <mergeCell ref="C125:E125"/>
  </mergeCells>
  <phoneticPr fontId="31" type="noConversion"/>
  <conditionalFormatting sqref="S42:S44 T43 T53 Q103:Q104 Q100 Q138:Q139 Q67:Q73 Q8:T8 Q113:Q116 Q36:Q37 Q90 Q92:Q93 Q118 Q39 Q10:Q19 Z10:Z19 V19:W19 S19 S17:T17 S10:T10 S14:T14 S12 Q21:Q25 S39:T39 S73 S67:U70 S124:S125 S115:T115 S116 S129:T130 S123:T123 S71 S72:U72 S36:T37 S139:T139 S138 S93 S103:T104 Q95:Q96 S21:S25 S52:S54 R9:R25 Q27:S29 Q42:R50 Q52:R57 Q59:R64 R66:R75 R90:R93 R96:R99 R101:R106 Q108:T108 R115:R118 R112:R113 Q121:S121 Q123:R125 Q127:R130 Q133:T133 R135:R139 R141:R142 R36:R40 R31 Q34:S34 W17 W14 W12 U52:W53 U93:W93 U124 S18:W18 S15:W16 S13:W13 S11:W11 S127:W128 S118:U118 S92:V92 S90:W90 S113:V114 S55:U57 S96:W96 Q110:U110 Q83:W88 U27:W27 S80:W80 S78:W78 U98 S105:U105 U34:W34 T54:U54 S104:V104 R77:R80 V97 S99:W99 W110">
    <cfRule type="cellIs" dxfId="1308" priority="1293" stopIfTrue="1" operator="equal">
      <formula>"Low"</formula>
    </cfRule>
  </conditionalFormatting>
  <conditionalFormatting sqref="S42:S44 T43 T53 Q103:Q104 Q100 Q138:Q139 Q67:Q73 Q8:T8 Q113:Q116 Q36:Q37 Q90 Q92:Q93 Q118 Q39 Q10:Q19 Z10:Z19 V19:W19 S19 S17:T17 S10:T10 S14:T14 S12 Q21:Q25 S39:T39 S73 S67:U70 S124:S125 S115:T115 S116 S129:T130 S123:T123 S71 S72:U72 S36:T37 S139:T139 S138 S93 S103:T104 Q95:Q96 S21:S25 S52:S54 R9:R25 Q27:S29 Q42:R50 Q52:R57 Q59:R64 R66:R75 R90:R93 R96:R99 R101:R106 Q108:T108 R115:R118 R112:R113 Q121:S121 Q123:R125 Q127:R130 Q133:T133 R135:R139 R141:R142 R36:R40 R31 Q34:S34 W17 W14 W12 U52:W53 U93:W93 U124 S18:W18 S15:W16 S13:W13 S11:W11 S127:W128 S118:U118 S92:V92 S90:W90 S113:V114 S55:U57 S96:W96 Q110:U110 Q83:W88 U27:W27 S80:W80 S78:W78 U98 S105:U105 U34:W34 T54:U54 S104:V104 R77:R80 V97 S99:W99 W110">
    <cfRule type="cellIs" dxfId="1307" priority="1294" stopIfTrue="1" operator="equal">
      <formula>"Med"</formula>
    </cfRule>
  </conditionalFormatting>
  <conditionalFormatting sqref="S42:S44 T43 T53 Q103:Q104 Q100 Q138:Q139 Q67:Q73 Q8:T8 Q113:Q116 Q36:Q37 Q90 Q92:Q93 Q118 Q39 Q10:Q19 Z10:Z19 V19:W19 S19 S17:T17 S10:T10 S14:T14 S12 Q21:Q25 S39:T39 S73 S67:U70 S124:S125 S115:T115 S116 S129:T130 S123:T123 S71 S72:U72 S36:T37 S139:T139 S138 S93 S103:T104 Q95:Q96 S21:S25 S52:S54 R9:R25 Q27:S29 Q42:R50 Q52:R57 Q59:R64 R66:R75 R90:R93 R96:R99 R101:R106 Q108:T108 R115:R118 R112:R113 Q121:S121 Q123:R125 Q127:R130 Q133:T133 R135:R139 R141:R142 R36:R40 R31 Q34:S34 W17 W14 W12 U52:W53 U93:W93 U124 S18:W18 S15:W16 S13:W13 S11:W11 S127:W128 S118:U118 S92:V92 S90:W90 S113:V114 S55:U57 S96:W96 Q110:U110 Q83:W88 U27:W27 S80:W80 S78:W78 U98 S105:U105 U34:W34 T54:U54 S104:V104 R77:R80 V97 S99:W99 W110">
    <cfRule type="cellIs" dxfId="1306" priority="1295" stopIfTrue="1" operator="equal">
      <formula>"High"</formula>
    </cfRule>
  </conditionalFormatting>
  <conditionalFormatting sqref="A1">
    <cfRule type="cellIs" dxfId="1305" priority="1297" stopIfTrue="1" operator="equal">
      <formula>"Enter System Title in the Set-up sheet"</formula>
    </cfRule>
  </conditionalFormatting>
  <conditionalFormatting sqref="Q34 S34">
    <cfRule type="cellIs" dxfId="1304" priority="1298" stopIfTrue="1" operator="notBetween">
      <formula>1</formula>
      <formula>3</formula>
    </cfRule>
  </conditionalFormatting>
  <conditionalFormatting sqref="T21">
    <cfRule type="cellIs" dxfId="1303" priority="1299" stopIfTrue="1" operator="equal">
      <formula>"Low"</formula>
    </cfRule>
  </conditionalFormatting>
  <conditionalFormatting sqref="T21">
    <cfRule type="cellIs" dxfId="1302" priority="1300" stopIfTrue="1" operator="equal">
      <formula>"Med"</formula>
    </cfRule>
  </conditionalFormatting>
  <conditionalFormatting sqref="T21">
    <cfRule type="cellIs" dxfId="1301" priority="1301" stopIfTrue="1" operator="equal">
      <formula>"High"</formula>
    </cfRule>
  </conditionalFormatting>
  <conditionalFormatting sqref="T27">
    <cfRule type="cellIs" dxfId="1300" priority="1305" stopIfTrue="1" operator="equal">
      <formula>"Low"</formula>
    </cfRule>
  </conditionalFormatting>
  <conditionalFormatting sqref="T27">
    <cfRule type="cellIs" dxfId="1299" priority="1306" stopIfTrue="1" operator="equal">
      <formula>"Med"</formula>
    </cfRule>
  </conditionalFormatting>
  <conditionalFormatting sqref="T27">
    <cfRule type="cellIs" dxfId="1298" priority="1307" stopIfTrue="1" operator="equal">
      <formula>"High"</formula>
    </cfRule>
  </conditionalFormatting>
  <conditionalFormatting sqref="T44">
    <cfRule type="cellIs" dxfId="1297" priority="1308" stopIfTrue="1" operator="equal">
      <formula>"Low"</formula>
    </cfRule>
  </conditionalFormatting>
  <conditionalFormatting sqref="T44">
    <cfRule type="cellIs" dxfId="1296" priority="1309" stopIfTrue="1" operator="equal">
      <formula>"Med"</formula>
    </cfRule>
  </conditionalFormatting>
  <conditionalFormatting sqref="T44">
    <cfRule type="cellIs" dxfId="1295" priority="1310" stopIfTrue="1" operator="equal">
      <formula>"High"</formula>
    </cfRule>
  </conditionalFormatting>
  <conditionalFormatting sqref="T55 T57 T52:T53">
    <cfRule type="cellIs" dxfId="1294" priority="1311" stopIfTrue="1" operator="equal">
      <formula>"Low"</formula>
    </cfRule>
  </conditionalFormatting>
  <conditionalFormatting sqref="T55 T57 T52:T53">
    <cfRule type="cellIs" dxfId="1293" priority="1312" stopIfTrue="1" operator="equal">
      <formula>"Med"</formula>
    </cfRule>
  </conditionalFormatting>
  <conditionalFormatting sqref="T55 T57 T52:T53">
    <cfRule type="cellIs" dxfId="1292" priority="1313" stopIfTrue="1" operator="equal">
      <formula>"High"</formula>
    </cfRule>
  </conditionalFormatting>
  <conditionalFormatting sqref="O21:P25 O34:P34 O42:O48 O59:O64 O83:P88 O90:P90 O8:P8 O92:P93 O52:P57 O115:O116 O67:O73 O27:P29 O36:P36 O37 O118 O39 P39:P96 P6:P37 O10:P19 X10:Y19 P98 P107:P110 O1:P1 X1:Y1 X3:Y3 O3:P3 P113:P244">
    <cfRule type="cellIs" dxfId="1291" priority="1314" operator="greaterThanOrEqual">
      <formula>3</formula>
    </cfRule>
  </conditionalFormatting>
  <conditionalFormatting sqref="Q27 Q31 S31 S27">
    <cfRule type="cellIs" dxfId="1290" priority="1316" stopIfTrue="1" operator="equal">
      <formula>"Low"</formula>
    </cfRule>
  </conditionalFormatting>
  <conditionalFormatting sqref="Q27 Q31 S31 S27">
    <cfRule type="cellIs" dxfId="1289" priority="1317" stopIfTrue="1" operator="equal">
      <formula>"Med"</formula>
    </cfRule>
  </conditionalFormatting>
  <conditionalFormatting sqref="Q27 Q31 S31 S27">
    <cfRule type="cellIs" dxfId="1288" priority="1318" stopIfTrue="1" operator="equal">
      <formula>"High"</formula>
    </cfRule>
  </conditionalFormatting>
  <conditionalFormatting sqref="T27">
    <cfRule type="cellIs" dxfId="1287" priority="1319" stopIfTrue="1" operator="equal">
      <formula>"Low"</formula>
    </cfRule>
  </conditionalFormatting>
  <conditionalFormatting sqref="T27">
    <cfRule type="cellIs" dxfId="1286" priority="1320" stopIfTrue="1" operator="equal">
      <formula>"Med"</formula>
    </cfRule>
  </conditionalFormatting>
  <conditionalFormatting sqref="T27">
    <cfRule type="cellIs" dxfId="1285" priority="1321" stopIfTrue="1" operator="equal">
      <formula>"High"</formula>
    </cfRule>
  </conditionalFormatting>
  <conditionalFormatting sqref="O27:P27 O31:P31">
    <cfRule type="cellIs" dxfId="1284" priority="1322" operator="greaterThanOrEqual">
      <formula>3</formula>
    </cfRule>
  </conditionalFormatting>
  <conditionalFormatting sqref="T16 T18 Q27 Q83:Q88">
    <cfRule type="cellIs" dxfId="1283" priority="1323" stopIfTrue="1" operator="equal">
      <formula>"Low"</formula>
    </cfRule>
  </conditionalFormatting>
  <conditionalFormatting sqref="T16 T18 Q27 Q83:Q88">
    <cfRule type="cellIs" dxfId="1282" priority="1324" stopIfTrue="1" operator="equal">
      <formula>"Med"</formula>
    </cfRule>
  </conditionalFormatting>
  <conditionalFormatting sqref="T16 T18 Q27 Q83:Q88">
    <cfRule type="cellIs" dxfId="1281" priority="1325" stopIfTrue="1" operator="equal">
      <formula>"High"</formula>
    </cfRule>
  </conditionalFormatting>
  <conditionalFormatting sqref="O49:P50">
    <cfRule type="cellIs" dxfId="1280" priority="1329" operator="greaterThanOrEqual">
      <formula>3</formula>
    </cfRule>
  </conditionalFormatting>
  <conditionalFormatting sqref="Q40 S40">
    <cfRule type="cellIs" dxfId="1279" priority="1278" stopIfTrue="1" operator="equal">
      <formula>"Low"</formula>
    </cfRule>
  </conditionalFormatting>
  <conditionalFormatting sqref="Q40 S40">
    <cfRule type="cellIs" dxfId="1278" priority="1279" stopIfTrue="1" operator="equal">
      <formula>"Med"</formula>
    </cfRule>
  </conditionalFormatting>
  <conditionalFormatting sqref="Q40 S40">
    <cfRule type="cellIs" dxfId="1277" priority="1280" stopIfTrue="1" operator="equal">
      <formula>"High"</formula>
    </cfRule>
  </conditionalFormatting>
  <conditionalFormatting sqref="O40:P40">
    <cfRule type="cellIs" dxfId="1276" priority="1281" operator="greaterThanOrEqual">
      <formula>3</formula>
    </cfRule>
  </conditionalFormatting>
  <conditionalFormatting sqref="Q91 S91">
    <cfRule type="cellIs" dxfId="1275" priority="1266" stopIfTrue="1" operator="equal">
      <formula>"Low"</formula>
    </cfRule>
  </conditionalFormatting>
  <conditionalFormatting sqref="Q91 S91">
    <cfRule type="cellIs" dxfId="1274" priority="1267" stopIfTrue="1" operator="equal">
      <formula>"Med"</formula>
    </cfRule>
  </conditionalFormatting>
  <conditionalFormatting sqref="Q91 S91">
    <cfRule type="cellIs" dxfId="1273" priority="1268" stopIfTrue="1" operator="equal">
      <formula>"High"</formula>
    </cfRule>
  </conditionalFormatting>
  <conditionalFormatting sqref="O91:P91">
    <cfRule type="cellIs" dxfId="1272" priority="1269" operator="greaterThanOrEqual">
      <formula>3</formula>
    </cfRule>
  </conditionalFormatting>
  <conditionalFormatting sqref="Q77:Q80 S79:U79 S77:U77">
    <cfRule type="cellIs" dxfId="1271" priority="1246" stopIfTrue="1" operator="equal">
      <formula>"Low"</formula>
    </cfRule>
  </conditionalFormatting>
  <conditionalFormatting sqref="Q77:Q80 S79:U79 S77:U77">
    <cfRule type="cellIs" dxfId="1270" priority="1247" stopIfTrue="1" operator="equal">
      <formula>"Med"</formula>
    </cfRule>
  </conditionalFormatting>
  <conditionalFormatting sqref="Q77:Q80 S79:U79 S77:U77">
    <cfRule type="cellIs" dxfId="1269" priority="1248" stopIfTrue="1" operator="equal">
      <formula>"High"</formula>
    </cfRule>
  </conditionalFormatting>
  <conditionalFormatting sqref="O77:O80">
    <cfRule type="cellIs" dxfId="1268" priority="1249" operator="greaterThanOrEqual">
      <formula>3</formula>
    </cfRule>
  </conditionalFormatting>
  <conditionalFormatting sqref="Q74:Q75 S75 S74:U74 U75">
    <cfRule type="cellIs" dxfId="1267" priority="1242" stopIfTrue="1" operator="equal">
      <formula>"Low"</formula>
    </cfRule>
  </conditionalFormatting>
  <conditionalFormatting sqref="Q74:Q75 S75 S74:U74 U75">
    <cfRule type="cellIs" dxfId="1266" priority="1243" stopIfTrue="1" operator="equal">
      <formula>"Med"</formula>
    </cfRule>
  </conditionalFormatting>
  <conditionalFormatting sqref="Q74:Q75 S75 S74:U74 U75">
    <cfRule type="cellIs" dxfId="1265" priority="1244" stopIfTrue="1" operator="equal">
      <formula>"High"</formula>
    </cfRule>
  </conditionalFormatting>
  <conditionalFormatting sqref="O74:O75">
    <cfRule type="cellIs" dxfId="1264" priority="1245" operator="greaterThanOrEqual">
      <formula>3</formula>
    </cfRule>
  </conditionalFormatting>
  <conditionalFormatting sqref="Q107:Q108">
    <cfRule type="cellIs" dxfId="1263" priority="1227" stopIfTrue="1" operator="equal">
      <formula>"Low"</formula>
    </cfRule>
  </conditionalFormatting>
  <conditionalFormatting sqref="Q107:Q108">
    <cfRule type="cellIs" dxfId="1262" priority="1228" stopIfTrue="1" operator="equal">
      <formula>"Med"</formula>
    </cfRule>
  </conditionalFormatting>
  <conditionalFormatting sqref="Q107:Q108">
    <cfRule type="cellIs" dxfId="1261" priority="1229" stopIfTrue="1" operator="equal">
      <formula>"High"</formula>
    </cfRule>
  </conditionalFormatting>
  <conditionalFormatting sqref="Q109:Q110">
    <cfRule type="cellIs" dxfId="1260" priority="1224" stopIfTrue="1" operator="equal">
      <formula>"Low"</formula>
    </cfRule>
  </conditionalFormatting>
  <conditionalFormatting sqref="Q109:Q110">
    <cfRule type="cellIs" dxfId="1259" priority="1225" stopIfTrue="1" operator="equal">
      <formula>"Med"</formula>
    </cfRule>
  </conditionalFormatting>
  <conditionalFormatting sqref="Q109:Q110">
    <cfRule type="cellIs" dxfId="1258" priority="1226" stopIfTrue="1" operator="equal">
      <formula>"High"</formula>
    </cfRule>
  </conditionalFormatting>
  <conditionalFormatting sqref="Q102:Q104 S102:T104">
    <cfRule type="cellIs" dxfId="1257" priority="1215" stopIfTrue="1" operator="equal">
      <formula>"Low"</formula>
    </cfRule>
  </conditionalFormatting>
  <conditionalFormatting sqref="Q102:Q104 S102:T104">
    <cfRule type="cellIs" dxfId="1256" priority="1216" stopIfTrue="1" operator="equal">
      <formula>"Med"</formula>
    </cfRule>
  </conditionalFormatting>
  <conditionalFormatting sqref="Q102:Q104 S102:T104">
    <cfRule type="cellIs" dxfId="1255" priority="1217" stopIfTrue="1" operator="equal">
      <formula>"High"</formula>
    </cfRule>
  </conditionalFormatting>
  <conditionalFormatting sqref="Q98 S98">
    <cfRule type="cellIs" dxfId="1254" priority="1209" stopIfTrue="1" operator="equal">
      <formula>"Low"</formula>
    </cfRule>
  </conditionalFormatting>
  <conditionalFormatting sqref="Q98 S98">
    <cfRule type="cellIs" dxfId="1253" priority="1210" stopIfTrue="1" operator="equal">
      <formula>"Med"</formula>
    </cfRule>
  </conditionalFormatting>
  <conditionalFormatting sqref="Q98 S98">
    <cfRule type="cellIs" dxfId="1252" priority="1211" stopIfTrue="1" operator="equal">
      <formula>"High"</formula>
    </cfRule>
  </conditionalFormatting>
  <conditionalFormatting sqref="Q135:Q136 S135:S136">
    <cfRule type="cellIs" dxfId="1251" priority="1197" stopIfTrue="1" operator="equal">
      <formula>"Low"</formula>
    </cfRule>
  </conditionalFormatting>
  <conditionalFormatting sqref="Q135:Q136 S135:S136">
    <cfRule type="cellIs" dxfId="1250" priority="1198" stopIfTrue="1" operator="equal">
      <formula>"Med"</formula>
    </cfRule>
  </conditionalFormatting>
  <conditionalFormatting sqref="Q135:Q136 S135:S136">
    <cfRule type="cellIs" dxfId="1249" priority="1199" stopIfTrue="1" operator="equal">
      <formula>"High"</formula>
    </cfRule>
  </conditionalFormatting>
  <conditionalFormatting sqref="Q137 U137:W137 S137">
    <cfRule type="cellIs" dxfId="1248" priority="1194" stopIfTrue="1" operator="equal">
      <formula>"Low"</formula>
    </cfRule>
  </conditionalFormatting>
  <conditionalFormatting sqref="Q137 U137:W137 S137">
    <cfRule type="cellIs" dxfId="1247" priority="1195" stopIfTrue="1" operator="equal">
      <formula>"Med"</formula>
    </cfRule>
  </conditionalFormatting>
  <conditionalFormatting sqref="Q137 U137:W137 S137">
    <cfRule type="cellIs" dxfId="1246" priority="1196" stopIfTrue="1" operator="equal">
      <formula>"High"</formula>
    </cfRule>
  </conditionalFormatting>
  <conditionalFormatting sqref="P37">
    <cfRule type="cellIs" dxfId="1245" priority="1190" operator="greaterThanOrEqual">
      <formula>3</formula>
    </cfRule>
  </conditionalFormatting>
  <conditionalFormatting sqref="P39">
    <cfRule type="cellIs" dxfId="1244" priority="1189" operator="greaterThanOrEqual">
      <formula>3</formula>
    </cfRule>
  </conditionalFormatting>
  <conditionalFormatting sqref="Z91">
    <cfRule type="cellIs" dxfId="1243" priority="1114" stopIfTrue="1" operator="equal">
      <formula>"Low"</formula>
    </cfRule>
  </conditionalFormatting>
  <conditionalFormatting sqref="Z91">
    <cfRule type="cellIs" dxfId="1242" priority="1115" stopIfTrue="1" operator="equal">
      <formula>"Med"</formula>
    </cfRule>
  </conditionalFormatting>
  <conditionalFormatting sqref="Z91">
    <cfRule type="cellIs" dxfId="1241" priority="1116" stopIfTrue="1" operator="equal">
      <formula>"High"</formula>
    </cfRule>
  </conditionalFormatting>
  <conditionalFormatting sqref="T93">
    <cfRule type="cellIs" dxfId="1240" priority="1181" stopIfTrue="1" operator="equal">
      <formula>"Low"</formula>
    </cfRule>
  </conditionalFormatting>
  <conditionalFormatting sqref="T93">
    <cfRule type="cellIs" dxfId="1239" priority="1182" stopIfTrue="1" operator="equal">
      <formula>"Med"</formula>
    </cfRule>
  </conditionalFormatting>
  <conditionalFormatting sqref="T93">
    <cfRule type="cellIs" dxfId="1238" priority="1183" stopIfTrue="1" operator="equal">
      <formula>"High"</formula>
    </cfRule>
  </conditionalFormatting>
  <conditionalFormatting sqref="O96 O98">
    <cfRule type="cellIs" dxfId="1237" priority="1180" operator="greaterThanOrEqual">
      <formula>3</formula>
    </cfRule>
  </conditionalFormatting>
  <conditionalFormatting sqref="O121">
    <cfRule type="cellIs" dxfId="1236" priority="1179" operator="greaterThanOrEqual">
      <formula>3</formula>
    </cfRule>
  </conditionalFormatting>
  <conditionalFormatting sqref="T137">
    <cfRule type="cellIs" dxfId="1235" priority="1176" stopIfTrue="1" operator="equal">
      <formula>"Low"</formula>
    </cfRule>
  </conditionalFormatting>
  <conditionalFormatting sqref="T137">
    <cfRule type="cellIs" dxfId="1234" priority="1177" stopIfTrue="1" operator="equal">
      <formula>"Med"</formula>
    </cfRule>
  </conditionalFormatting>
  <conditionalFormatting sqref="T137">
    <cfRule type="cellIs" dxfId="1233" priority="1178" stopIfTrue="1" operator="equal">
      <formula>"High"</formula>
    </cfRule>
  </conditionalFormatting>
  <conditionalFormatting sqref="Q105">
    <cfRule type="cellIs" dxfId="1232" priority="1170" stopIfTrue="1" operator="equal">
      <formula>"Low"</formula>
    </cfRule>
  </conditionalFormatting>
  <conditionalFormatting sqref="Q105">
    <cfRule type="cellIs" dxfId="1231" priority="1171" stopIfTrue="1" operator="equal">
      <formula>"Med"</formula>
    </cfRule>
  </conditionalFormatting>
  <conditionalFormatting sqref="Q105">
    <cfRule type="cellIs" dxfId="1230" priority="1172" stopIfTrue="1" operator="equal">
      <formula>"High"</formula>
    </cfRule>
  </conditionalFormatting>
  <conditionalFormatting sqref="Q105">
    <cfRule type="cellIs" dxfId="1229" priority="1167" stopIfTrue="1" operator="equal">
      <formula>"Low"</formula>
    </cfRule>
  </conditionalFormatting>
  <conditionalFormatting sqref="Q105">
    <cfRule type="cellIs" dxfId="1228" priority="1168" stopIfTrue="1" operator="equal">
      <formula>"Med"</formula>
    </cfRule>
  </conditionalFormatting>
  <conditionalFormatting sqref="Q105">
    <cfRule type="cellIs" dxfId="1227" priority="1169" stopIfTrue="1" operator="equal">
      <formula>"High"</formula>
    </cfRule>
  </conditionalFormatting>
  <conditionalFormatting sqref="P96">
    <cfRule type="cellIs" dxfId="1226" priority="1165" operator="greaterThanOrEqual">
      <formula>3</formula>
    </cfRule>
  </conditionalFormatting>
  <conditionalFormatting sqref="Q141 S141">
    <cfRule type="cellIs" dxfId="1225" priority="1162" stopIfTrue="1" operator="equal">
      <formula>"Low"</formula>
    </cfRule>
  </conditionalFormatting>
  <conditionalFormatting sqref="Q141 S141">
    <cfRule type="cellIs" dxfId="1224" priority="1163" stopIfTrue="1" operator="equal">
      <formula>"Med"</formula>
    </cfRule>
  </conditionalFormatting>
  <conditionalFormatting sqref="Q141 S141">
    <cfRule type="cellIs" dxfId="1223" priority="1164" stopIfTrue="1" operator="equal">
      <formula>"High"</formula>
    </cfRule>
  </conditionalFormatting>
  <conditionalFormatting sqref="Q142 S142">
    <cfRule type="cellIs" dxfId="1222" priority="1159" stopIfTrue="1" operator="equal">
      <formula>"Low"</formula>
    </cfRule>
  </conditionalFormatting>
  <conditionalFormatting sqref="Q142 S142">
    <cfRule type="cellIs" dxfId="1221" priority="1160" stopIfTrue="1" operator="equal">
      <formula>"Med"</formula>
    </cfRule>
  </conditionalFormatting>
  <conditionalFormatting sqref="Q142 S142">
    <cfRule type="cellIs" dxfId="1220" priority="1161" stopIfTrue="1" operator="equal">
      <formula>"High"</formula>
    </cfRule>
  </conditionalFormatting>
  <conditionalFormatting sqref="Q9 S9">
    <cfRule type="cellIs" dxfId="1219" priority="1155" stopIfTrue="1" operator="equal">
      <formula>"Low"</formula>
    </cfRule>
  </conditionalFormatting>
  <conditionalFormatting sqref="Q9 S9">
    <cfRule type="cellIs" dxfId="1218" priority="1156" stopIfTrue="1" operator="equal">
      <formula>"Med"</formula>
    </cfRule>
  </conditionalFormatting>
  <conditionalFormatting sqref="Q9 S9">
    <cfRule type="cellIs" dxfId="1217" priority="1157" stopIfTrue="1" operator="equal">
      <formula>"High"</formula>
    </cfRule>
  </conditionalFormatting>
  <conditionalFormatting sqref="O9:P9">
    <cfRule type="cellIs" dxfId="1216" priority="1158" operator="greaterThanOrEqual">
      <formula>3</formula>
    </cfRule>
  </conditionalFormatting>
  <conditionalFormatting sqref="Z27:Z29 Z34 Z42:Z50 Z90 Z21:Z25 Z36:Z37 Z52:Z57 Z67:Z73 Z95:Z96 Z110 Z108 Z103:Z104 Z100 Z121 Z83:Z88 Z92:Z93 Z123:Z125 Z127:Z130 Z133 Z138:Z139 Z8 Z118 Z59:Z64 Z113:Z116 Z39">
    <cfRule type="cellIs" dxfId="1215" priority="1138" stopIfTrue="1" operator="equal">
      <formula>"Low"</formula>
    </cfRule>
  </conditionalFormatting>
  <conditionalFormatting sqref="Z27:Z29 Z34 Z42:Z50 Z90 Z21:Z25 Z36:Z37 Z52:Z57 Z67:Z73 Z95:Z96 Z110 Z108 Z103:Z104 Z100 Z121 Z83:Z88 Z92:Z93 Z123:Z125 Z127:Z130 Z133 Z138:Z139 Z8 Z118 Z59:Z64 Z113:Z116 Z39">
    <cfRule type="cellIs" dxfId="1214" priority="1139" stopIfTrue="1" operator="equal">
      <formula>"Med"</formula>
    </cfRule>
  </conditionalFormatting>
  <conditionalFormatting sqref="Z27:Z29 Z34 Z42:Z50 Z90 Z21:Z25 Z36:Z37 Z52:Z57 Z67:Z73 Z95:Z96 Z110 Z108 Z103:Z104 Z100 Z121 Z83:Z88 Z92:Z93 Z123:Z125 Z127:Z130 Z133 Z138:Z139 Z8 Z118 Z59:Z64 Z113:Z116 Z39">
    <cfRule type="cellIs" dxfId="1213" priority="1140" stopIfTrue="1" operator="equal">
      <formula>"High"</formula>
    </cfRule>
  </conditionalFormatting>
  <conditionalFormatting sqref="Z34">
    <cfRule type="cellIs" dxfId="1212" priority="1141" stopIfTrue="1" operator="notBetween">
      <formula>1</formula>
      <formula>3</formula>
    </cfRule>
  </conditionalFormatting>
  <conditionalFormatting sqref="X21:Y25 X34:Y34 X46:X48 X59:Y64 X83:X88 X90 X8:Y8 X92:X93 X52:Y57 X115:X116 X67:X73 X27:Y29 X36:Y36 X37 Y42:Y47 X118 X39">
    <cfRule type="cellIs" dxfId="1211" priority="1142" operator="greaterThanOrEqual">
      <formula>3</formula>
    </cfRule>
  </conditionalFormatting>
  <conditionalFormatting sqref="Z27 Z31">
    <cfRule type="cellIs" dxfId="1210" priority="1144" stopIfTrue="1" operator="equal">
      <formula>"Low"</formula>
    </cfRule>
  </conditionalFormatting>
  <conditionalFormatting sqref="Z27 Z31">
    <cfRule type="cellIs" dxfId="1209" priority="1145" stopIfTrue="1" operator="equal">
      <formula>"Med"</formula>
    </cfRule>
  </conditionalFormatting>
  <conditionalFormatting sqref="Z27 Z31">
    <cfRule type="cellIs" dxfId="1208" priority="1146" stopIfTrue="1" operator="equal">
      <formula>"High"</formula>
    </cfRule>
  </conditionalFormatting>
  <conditionalFormatting sqref="X27:Y27 X31:Y31">
    <cfRule type="cellIs" dxfId="1207" priority="1147" operator="greaterThanOrEqual">
      <formula>3</formula>
    </cfRule>
  </conditionalFormatting>
  <conditionalFormatting sqref="Z27 Z83:Z88">
    <cfRule type="cellIs" dxfId="1206" priority="1148" stopIfTrue="1" operator="equal">
      <formula>"Low"</formula>
    </cfRule>
  </conditionalFormatting>
  <conditionalFormatting sqref="Z27 Z83:Z88">
    <cfRule type="cellIs" dxfId="1205" priority="1149" stopIfTrue="1" operator="equal">
      <formula>"Med"</formula>
    </cfRule>
  </conditionalFormatting>
  <conditionalFormatting sqref="Z27 Z83:Z88">
    <cfRule type="cellIs" dxfId="1204" priority="1150" stopIfTrue="1" operator="equal">
      <formula>"High"</formula>
    </cfRule>
  </conditionalFormatting>
  <conditionalFormatting sqref="X49:Y50">
    <cfRule type="cellIs" dxfId="1203" priority="1151" operator="greaterThanOrEqual">
      <formula>3</formula>
    </cfRule>
  </conditionalFormatting>
  <conditionalFormatting sqref="Z40">
    <cfRule type="cellIs" dxfId="1202" priority="1126" stopIfTrue="1" operator="equal">
      <formula>"Low"</formula>
    </cfRule>
  </conditionalFormatting>
  <conditionalFormatting sqref="Z40">
    <cfRule type="cellIs" dxfId="1201" priority="1127" stopIfTrue="1" operator="equal">
      <formula>"Med"</formula>
    </cfRule>
  </conditionalFormatting>
  <conditionalFormatting sqref="Z40">
    <cfRule type="cellIs" dxfId="1200" priority="1128" stopIfTrue="1" operator="equal">
      <formula>"High"</formula>
    </cfRule>
  </conditionalFormatting>
  <conditionalFormatting sqref="X40:Y40">
    <cfRule type="cellIs" dxfId="1199" priority="1129" operator="greaterThanOrEqual">
      <formula>3</formula>
    </cfRule>
  </conditionalFormatting>
  <conditionalFormatting sqref="X91">
    <cfRule type="cellIs" dxfId="1198" priority="1117" operator="greaterThanOrEqual">
      <formula>3</formula>
    </cfRule>
  </conditionalFormatting>
  <conditionalFormatting sqref="Z77:Z80">
    <cfRule type="cellIs" dxfId="1197" priority="1106" stopIfTrue="1" operator="equal">
      <formula>"Low"</formula>
    </cfRule>
  </conditionalFormatting>
  <conditionalFormatting sqref="Z77:Z80">
    <cfRule type="cellIs" dxfId="1196" priority="1107" stopIfTrue="1" operator="equal">
      <formula>"Med"</formula>
    </cfRule>
  </conditionalFormatting>
  <conditionalFormatting sqref="Z77:Z80">
    <cfRule type="cellIs" dxfId="1195" priority="1108" stopIfTrue="1" operator="equal">
      <formula>"High"</formula>
    </cfRule>
  </conditionalFormatting>
  <conditionalFormatting sqref="X77:X80">
    <cfRule type="cellIs" dxfId="1194" priority="1109" operator="greaterThanOrEqual">
      <formula>3</formula>
    </cfRule>
  </conditionalFormatting>
  <conditionalFormatting sqref="Z74:Z75">
    <cfRule type="cellIs" dxfId="1193" priority="1102" stopIfTrue="1" operator="equal">
      <formula>"Low"</formula>
    </cfRule>
  </conditionalFormatting>
  <conditionalFormatting sqref="Z74:Z75">
    <cfRule type="cellIs" dxfId="1192" priority="1103" stopIfTrue="1" operator="equal">
      <formula>"Med"</formula>
    </cfRule>
  </conditionalFormatting>
  <conditionalFormatting sqref="Z74:Z75">
    <cfRule type="cellIs" dxfId="1191" priority="1104" stopIfTrue="1" operator="equal">
      <formula>"High"</formula>
    </cfRule>
  </conditionalFormatting>
  <conditionalFormatting sqref="X74:X75">
    <cfRule type="cellIs" dxfId="1190" priority="1105" operator="greaterThanOrEqual">
      <formula>3</formula>
    </cfRule>
  </conditionalFormatting>
  <conditionalFormatting sqref="Z107:Z108">
    <cfRule type="cellIs" dxfId="1189" priority="1093" stopIfTrue="1" operator="equal">
      <formula>"Low"</formula>
    </cfRule>
  </conditionalFormatting>
  <conditionalFormatting sqref="Z107:Z108">
    <cfRule type="cellIs" dxfId="1188" priority="1094" stopIfTrue="1" operator="equal">
      <formula>"Med"</formula>
    </cfRule>
  </conditionalFormatting>
  <conditionalFormatting sqref="Z107:Z108">
    <cfRule type="cellIs" dxfId="1187" priority="1095" stopIfTrue="1" operator="equal">
      <formula>"High"</formula>
    </cfRule>
  </conditionalFormatting>
  <conditionalFormatting sqref="Z109:Z110">
    <cfRule type="cellIs" dxfId="1186" priority="1090" stopIfTrue="1" operator="equal">
      <formula>"Low"</formula>
    </cfRule>
  </conditionalFormatting>
  <conditionalFormatting sqref="Z109:Z110">
    <cfRule type="cellIs" dxfId="1185" priority="1091" stopIfTrue="1" operator="equal">
      <formula>"Med"</formula>
    </cfRule>
  </conditionalFormatting>
  <conditionalFormatting sqref="Z109:Z110">
    <cfRule type="cellIs" dxfId="1184" priority="1092" stopIfTrue="1" operator="equal">
      <formula>"High"</formula>
    </cfRule>
  </conditionalFormatting>
  <conditionalFormatting sqref="Z102:Z104">
    <cfRule type="cellIs" dxfId="1183" priority="1081" stopIfTrue="1" operator="equal">
      <formula>"Low"</formula>
    </cfRule>
  </conditionalFormatting>
  <conditionalFormatting sqref="Z102:Z104">
    <cfRule type="cellIs" dxfId="1182" priority="1082" stopIfTrue="1" operator="equal">
      <formula>"Med"</formula>
    </cfRule>
  </conditionalFormatting>
  <conditionalFormatting sqref="Z102:Z104">
    <cfRule type="cellIs" dxfId="1181" priority="1083" stopIfTrue="1" operator="equal">
      <formula>"High"</formula>
    </cfRule>
  </conditionalFormatting>
  <conditionalFormatting sqref="Z98">
    <cfRule type="cellIs" dxfId="1180" priority="1075" stopIfTrue="1" operator="equal">
      <formula>"Low"</formula>
    </cfRule>
  </conditionalFormatting>
  <conditionalFormatting sqref="Z98">
    <cfRule type="cellIs" dxfId="1179" priority="1076" stopIfTrue="1" operator="equal">
      <formula>"Med"</formula>
    </cfRule>
  </conditionalFormatting>
  <conditionalFormatting sqref="Z98">
    <cfRule type="cellIs" dxfId="1178" priority="1077" stopIfTrue="1" operator="equal">
      <formula>"High"</formula>
    </cfRule>
  </conditionalFormatting>
  <conditionalFormatting sqref="Z135:Z136">
    <cfRule type="cellIs" dxfId="1177" priority="1063" stopIfTrue="1" operator="equal">
      <formula>"Low"</formula>
    </cfRule>
  </conditionalFormatting>
  <conditionalFormatting sqref="Z135:Z136">
    <cfRule type="cellIs" dxfId="1176" priority="1064" stopIfTrue="1" operator="equal">
      <formula>"Med"</formula>
    </cfRule>
  </conditionalFormatting>
  <conditionalFormatting sqref="Z135:Z136">
    <cfRule type="cellIs" dxfId="1175" priority="1065" stopIfTrue="1" operator="equal">
      <formula>"High"</formula>
    </cfRule>
  </conditionalFormatting>
  <conditionalFormatting sqref="Z137">
    <cfRule type="cellIs" dxfId="1174" priority="1060" stopIfTrue="1" operator="equal">
      <formula>"Low"</formula>
    </cfRule>
  </conditionalFormatting>
  <conditionalFormatting sqref="Z137">
    <cfRule type="cellIs" dxfId="1173" priority="1061" stopIfTrue="1" operator="equal">
      <formula>"Med"</formula>
    </cfRule>
  </conditionalFormatting>
  <conditionalFormatting sqref="Z137">
    <cfRule type="cellIs" dxfId="1172" priority="1062" stopIfTrue="1" operator="equal">
      <formula>"High"</formula>
    </cfRule>
  </conditionalFormatting>
  <conditionalFormatting sqref="Y37">
    <cfRule type="cellIs" dxfId="1171" priority="1059" operator="greaterThanOrEqual">
      <formula>3</formula>
    </cfRule>
  </conditionalFormatting>
  <conditionalFormatting sqref="Y39">
    <cfRule type="cellIs" dxfId="1170" priority="1058" operator="greaterThanOrEqual">
      <formula>3</formula>
    </cfRule>
  </conditionalFormatting>
  <conditionalFormatting sqref="X96 X98">
    <cfRule type="cellIs" dxfId="1169" priority="1055" operator="greaterThanOrEqual">
      <formula>3</formula>
    </cfRule>
  </conditionalFormatting>
  <conditionalFormatting sqref="X121">
    <cfRule type="cellIs" dxfId="1168" priority="1054" operator="greaterThanOrEqual">
      <formula>3</formula>
    </cfRule>
  </conditionalFormatting>
  <conditionalFormatting sqref="Z105">
    <cfRule type="cellIs" dxfId="1167" priority="1051" stopIfTrue="1" operator="equal">
      <formula>"Low"</formula>
    </cfRule>
  </conditionalFormatting>
  <conditionalFormatting sqref="Z105">
    <cfRule type="cellIs" dxfId="1166" priority="1052" stopIfTrue="1" operator="equal">
      <formula>"Med"</formula>
    </cfRule>
  </conditionalFormatting>
  <conditionalFormatting sqref="Z105">
    <cfRule type="cellIs" dxfId="1165" priority="1053" stopIfTrue="1" operator="equal">
      <formula>"High"</formula>
    </cfRule>
  </conditionalFormatting>
  <conditionalFormatting sqref="Z105">
    <cfRule type="cellIs" dxfId="1164" priority="1048" stopIfTrue="1" operator="equal">
      <formula>"Low"</formula>
    </cfRule>
  </conditionalFormatting>
  <conditionalFormatting sqref="Z105">
    <cfRule type="cellIs" dxfId="1163" priority="1049" stopIfTrue="1" operator="equal">
      <formula>"Med"</formula>
    </cfRule>
  </conditionalFormatting>
  <conditionalFormatting sqref="Z105">
    <cfRule type="cellIs" dxfId="1162" priority="1050" stopIfTrue="1" operator="equal">
      <formula>"High"</formula>
    </cfRule>
  </conditionalFormatting>
  <conditionalFormatting sqref="Z141">
    <cfRule type="cellIs" dxfId="1161" priority="1043" stopIfTrue="1" operator="equal">
      <formula>"Low"</formula>
    </cfRule>
  </conditionalFormatting>
  <conditionalFormatting sqref="Z141">
    <cfRule type="cellIs" dxfId="1160" priority="1044" stopIfTrue="1" operator="equal">
      <formula>"Med"</formula>
    </cfRule>
  </conditionalFormatting>
  <conditionalFormatting sqref="Z141">
    <cfRule type="cellIs" dxfId="1159" priority="1045" stopIfTrue="1" operator="equal">
      <formula>"High"</formula>
    </cfRule>
  </conditionalFormatting>
  <conditionalFormatting sqref="Z142">
    <cfRule type="cellIs" dxfId="1158" priority="1040" stopIfTrue="1" operator="equal">
      <formula>"Low"</formula>
    </cfRule>
  </conditionalFormatting>
  <conditionalFormatting sqref="Z142">
    <cfRule type="cellIs" dxfId="1157" priority="1041" stopIfTrue="1" operator="equal">
      <formula>"Med"</formula>
    </cfRule>
  </conditionalFormatting>
  <conditionalFormatting sqref="Z142">
    <cfRule type="cellIs" dxfId="1156" priority="1042" stopIfTrue="1" operator="equal">
      <formula>"High"</formula>
    </cfRule>
  </conditionalFormatting>
  <conditionalFormatting sqref="Z9">
    <cfRule type="cellIs" dxfId="1155" priority="1036" stopIfTrue="1" operator="equal">
      <formula>"Low"</formula>
    </cfRule>
  </conditionalFormatting>
  <conditionalFormatting sqref="Z9">
    <cfRule type="cellIs" dxfId="1154" priority="1037" stopIfTrue="1" operator="equal">
      <formula>"Med"</formula>
    </cfRule>
  </conditionalFormatting>
  <conditionalFormatting sqref="Z9">
    <cfRule type="cellIs" dxfId="1153" priority="1038" stopIfTrue="1" operator="equal">
      <formula>"High"</formula>
    </cfRule>
  </conditionalFormatting>
  <conditionalFormatting sqref="X9:Y9">
    <cfRule type="cellIs" dxfId="1152" priority="1039" operator="greaterThanOrEqual">
      <formula>3</formula>
    </cfRule>
  </conditionalFormatting>
  <conditionalFormatting sqref="T9">
    <cfRule type="cellIs" dxfId="1151" priority="1033" stopIfTrue="1" operator="equal">
      <formula>"Low"</formula>
    </cfRule>
  </conditionalFormatting>
  <conditionalFormatting sqref="T9">
    <cfRule type="cellIs" dxfId="1150" priority="1034" stopIfTrue="1" operator="equal">
      <formula>"Med"</formula>
    </cfRule>
  </conditionalFormatting>
  <conditionalFormatting sqref="T9">
    <cfRule type="cellIs" dxfId="1149" priority="1035" stopIfTrue="1" operator="equal">
      <formula>"High"</formula>
    </cfRule>
  </conditionalFormatting>
  <conditionalFormatting sqref="T19">
    <cfRule type="cellIs" dxfId="1148" priority="1027" stopIfTrue="1" operator="equal">
      <formula>"Low"</formula>
    </cfRule>
  </conditionalFormatting>
  <conditionalFormatting sqref="T19">
    <cfRule type="cellIs" dxfId="1147" priority="1028" stopIfTrue="1" operator="equal">
      <formula>"Med"</formula>
    </cfRule>
  </conditionalFormatting>
  <conditionalFormatting sqref="T19">
    <cfRule type="cellIs" dxfId="1146" priority="1029" stopIfTrue="1" operator="equal">
      <formula>"High"</formula>
    </cfRule>
  </conditionalFormatting>
  <conditionalFormatting sqref="U19">
    <cfRule type="cellIs" dxfId="1145" priority="1021" stopIfTrue="1" operator="equal">
      <formula>"Low"</formula>
    </cfRule>
  </conditionalFormatting>
  <conditionalFormatting sqref="U19">
    <cfRule type="cellIs" dxfId="1144" priority="1022" stopIfTrue="1" operator="equal">
      <formula>"Med"</formula>
    </cfRule>
  </conditionalFormatting>
  <conditionalFormatting sqref="U19">
    <cfRule type="cellIs" dxfId="1143" priority="1023" stopIfTrue="1" operator="equal">
      <formula>"High"</formula>
    </cfRule>
  </conditionalFormatting>
  <conditionalFormatting sqref="T22:T23 T25">
    <cfRule type="cellIs" dxfId="1142" priority="1015" stopIfTrue="1" operator="equal">
      <formula>"Low"</formula>
    </cfRule>
  </conditionalFormatting>
  <conditionalFormatting sqref="T22:T23 T25">
    <cfRule type="cellIs" dxfId="1141" priority="1016" stopIfTrue="1" operator="equal">
      <formula>"Med"</formula>
    </cfRule>
  </conditionalFormatting>
  <conditionalFormatting sqref="T22:T23 T25">
    <cfRule type="cellIs" dxfId="1140" priority="1017" stopIfTrue="1" operator="equal">
      <formula>"High"</formula>
    </cfRule>
  </conditionalFormatting>
  <conditionalFormatting sqref="T29">
    <cfRule type="cellIs" dxfId="1139" priority="1003" stopIfTrue="1" operator="equal">
      <formula>"Low"</formula>
    </cfRule>
  </conditionalFormatting>
  <conditionalFormatting sqref="T29">
    <cfRule type="cellIs" dxfId="1138" priority="1004" stopIfTrue="1" operator="equal">
      <formula>"Med"</formula>
    </cfRule>
  </conditionalFormatting>
  <conditionalFormatting sqref="T29">
    <cfRule type="cellIs" dxfId="1137" priority="1005" stopIfTrue="1" operator="equal">
      <formula>"High"</formula>
    </cfRule>
  </conditionalFormatting>
  <conditionalFormatting sqref="T29">
    <cfRule type="cellIs" dxfId="1136" priority="1009" stopIfTrue="1" operator="equal">
      <formula>"Low"</formula>
    </cfRule>
  </conditionalFormatting>
  <conditionalFormatting sqref="T29">
    <cfRule type="cellIs" dxfId="1135" priority="1010" stopIfTrue="1" operator="equal">
      <formula>"Med"</formula>
    </cfRule>
  </conditionalFormatting>
  <conditionalFormatting sqref="T29">
    <cfRule type="cellIs" dxfId="1134" priority="1011" stopIfTrue="1" operator="equal">
      <formula>"High"</formula>
    </cfRule>
  </conditionalFormatting>
  <conditionalFormatting sqref="T34">
    <cfRule type="cellIs" dxfId="1133" priority="991" stopIfTrue="1" operator="equal">
      <formula>"Low"</formula>
    </cfRule>
  </conditionalFormatting>
  <conditionalFormatting sqref="T34">
    <cfRule type="cellIs" dxfId="1132" priority="992" stopIfTrue="1" operator="equal">
      <formula>"Med"</formula>
    </cfRule>
  </conditionalFormatting>
  <conditionalFormatting sqref="T34">
    <cfRule type="cellIs" dxfId="1131" priority="993" stopIfTrue="1" operator="equal">
      <formula>"High"</formula>
    </cfRule>
  </conditionalFormatting>
  <conditionalFormatting sqref="T34">
    <cfRule type="cellIs" dxfId="1130" priority="997" stopIfTrue="1" operator="equal">
      <formula>"Low"</formula>
    </cfRule>
  </conditionalFormatting>
  <conditionalFormatting sqref="T34">
    <cfRule type="cellIs" dxfId="1129" priority="998" stopIfTrue="1" operator="equal">
      <formula>"Med"</formula>
    </cfRule>
  </conditionalFormatting>
  <conditionalFormatting sqref="T34">
    <cfRule type="cellIs" dxfId="1128" priority="999" stopIfTrue="1" operator="equal">
      <formula>"High"</formula>
    </cfRule>
  </conditionalFormatting>
  <conditionalFormatting sqref="T40">
    <cfRule type="cellIs" dxfId="1127" priority="982" stopIfTrue="1" operator="equal">
      <formula>"Low"</formula>
    </cfRule>
  </conditionalFormatting>
  <conditionalFormatting sqref="T40">
    <cfRule type="cellIs" dxfId="1126" priority="983" stopIfTrue="1" operator="equal">
      <formula>"Med"</formula>
    </cfRule>
  </conditionalFormatting>
  <conditionalFormatting sqref="T40">
    <cfRule type="cellIs" dxfId="1125" priority="984" stopIfTrue="1" operator="equal">
      <formula>"High"</formula>
    </cfRule>
  </conditionalFormatting>
  <conditionalFormatting sqref="P100 P102:P105">
    <cfRule type="cellIs" dxfId="1124" priority="978" operator="greaterThanOrEqual">
      <formula>3</formula>
    </cfRule>
  </conditionalFormatting>
  <conditionalFormatting sqref="T12">
    <cfRule type="cellIs" dxfId="1123" priority="973" stopIfTrue="1" operator="equal">
      <formula>"Low"</formula>
    </cfRule>
  </conditionalFormatting>
  <conditionalFormatting sqref="T12">
    <cfRule type="cellIs" dxfId="1122" priority="974" stopIfTrue="1" operator="equal">
      <formula>"Med"</formula>
    </cfRule>
  </conditionalFormatting>
  <conditionalFormatting sqref="T12">
    <cfRule type="cellIs" dxfId="1121" priority="975" stopIfTrue="1" operator="equal">
      <formula>"High"</formula>
    </cfRule>
  </conditionalFormatting>
  <conditionalFormatting sqref="T24">
    <cfRule type="cellIs" dxfId="1120" priority="952" stopIfTrue="1" operator="equal">
      <formula>"Low"</formula>
    </cfRule>
  </conditionalFormatting>
  <conditionalFormatting sqref="T24">
    <cfRule type="cellIs" dxfId="1119" priority="953" stopIfTrue="1" operator="equal">
      <formula>"Med"</formula>
    </cfRule>
  </conditionalFormatting>
  <conditionalFormatting sqref="T24">
    <cfRule type="cellIs" dxfId="1118" priority="954" stopIfTrue="1" operator="equal">
      <formula>"High"</formula>
    </cfRule>
  </conditionalFormatting>
  <conditionalFormatting sqref="Z66">
    <cfRule type="cellIs" dxfId="1117" priority="835" stopIfTrue="1" operator="equal">
      <formula>"Low"</formula>
    </cfRule>
  </conditionalFormatting>
  <conditionalFormatting sqref="Z66">
    <cfRule type="cellIs" dxfId="1116" priority="836" stopIfTrue="1" operator="equal">
      <formula>"Med"</formula>
    </cfRule>
  </conditionalFormatting>
  <conditionalFormatting sqref="Z66">
    <cfRule type="cellIs" dxfId="1115" priority="837" stopIfTrue="1" operator="equal">
      <formula>"High"</formula>
    </cfRule>
  </conditionalFormatting>
  <conditionalFormatting sqref="T54">
    <cfRule type="cellIs" dxfId="1114" priority="928" stopIfTrue="1" operator="equal">
      <formula>"Low"</formula>
    </cfRule>
  </conditionalFormatting>
  <conditionalFormatting sqref="T54">
    <cfRule type="cellIs" dxfId="1113" priority="929" stopIfTrue="1" operator="equal">
      <formula>"Med"</formula>
    </cfRule>
  </conditionalFormatting>
  <conditionalFormatting sqref="T54">
    <cfRule type="cellIs" dxfId="1112" priority="930" stopIfTrue="1" operator="equal">
      <formula>"High"</formula>
    </cfRule>
  </conditionalFormatting>
  <conditionalFormatting sqref="T56">
    <cfRule type="cellIs" dxfId="1111" priority="922" stopIfTrue="1" operator="equal">
      <formula>"Low"</formula>
    </cfRule>
  </conditionalFormatting>
  <conditionalFormatting sqref="T56">
    <cfRule type="cellIs" dxfId="1110" priority="923" stopIfTrue="1" operator="equal">
      <formula>"Med"</formula>
    </cfRule>
  </conditionalFormatting>
  <conditionalFormatting sqref="T56">
    <cfRule type="cellIs" dxfId="1109" priority="924" stopIfTrue="1" operator="equal">
      <formula>"High"</formula>
    </cfRule>
  </conditionalFormatting>
  <conditionalFormatting sqref="T117">
    <cfRule type="cellIs" dxfId="1108" priority="808" stopIfTrue="1" operator="equal">
      <formula>"Low"</formula>
    </cfRule>
  </conditionalFormatting>
  <conditionalFormatting sqref="T117">
    <cfRule type="cellIs" dxfId="1107" priority="809" stopIfTrue="1" operator="equal">
      <formula>"Med"</formula>
    </cfRule>
  </conditionalFormatting>
  <conditionalFormatting sqref="T117">
    <cfRule type="cellIs" dxfId="1106" priority="810" stopIfTrue="1" operator="equal">
      <formula>"High"</formula>
    </cfRule>
  </conditionalFormatting>
  <conditionalFormatting sqref="T91">
    <cfRule type="cellIs" dxfId="1105" priority="910" stopIfTrue="1" operator="equal">
      <formula>"Low"</formula>
    </cfRule>
  </conditionalFormatting>
  <conditionalFormatting sqref="T91">
    <cfRule type="cellIs" dxfId="1104" priority="911" stopIfTrue="1" operator="equal">
      <formula>"Med"</formula>
    </cfRule>
  </conditionalFormatting>
  <conditionalFormatting sqref="T91">
    <cfRule type="cellIs" dxfId="1103" priority="912" stopIfTrue="1" operator="equal">
      <formula>"High"</formula>
    </cfRule>
  </conditionalFormatting>
  <conditionalFormatting sqref="T138">
    <cfRule type="cellIs" dxfId="1102" priority="849" stopIfTrue="1" operator="equal">
      <formula>"Low"</formula>
    </cfRule>
  </conditionalFormatting>
  <conditionalFormatting sqref="T138">
    <cfRule type="cellIs" dxfId="1101" priority="850" stopIfTrue="1" operator="equal">
      <formula>"Med"</formula>
    </cfRule>
  </conditionalFormatting>
  <conditionalFormatting sqref="T138">
    <cfRule type="cellIs" dxfId="1100" priority="851" stopIfTrue="1" operator="equal">
      <formula>"High"</formula>
    </cfRule>
  </conditionalFormatting>
  <conditionalFormatting sqref="P48">
    <cfRule type="cellIs" dxfId="1099" priority="906" operator="greaterThanOrEqual">
      <formula>3</formula>
    </cfRule>
  </conditionalFormatting>
  <conditionalFormatting sqref="U108 W108">
    <cfRule type="cellIs" dxfId="1098" priority="900" stopIfTrue="1" operator="equal">
      <formula>"Low"</formula>
    </cfRule>
  </conditionalFormatting>
  <conditionalFormatting sqref="U108 W108">
    <cfRule type="cellIs" dxfId="1097" priority="901" stopIfTrue="1" operator="equal">
      <formula>"Med"</formula>
    </cfRule>
  </conditionalFormatting>
  <conditionalFormatting sqref="U108 W108">
    <cfRule type="cellIs" dxfId="1096" priority="902" stopIfTrue="1" operator="equal">
      <formula>"High"</formula>
    </cfRule>
  </conditionalFormatting>
  <conditionalFormatting sqref="U108 W108">
    <cfRule type="cellIs" dxfId="1095" priority="903" stopIfTrue="1" operator="equal">
      <formula>"Low"</formula>
    </cfRule>
  </conditionalFormatting>
  <conditionalFormatting sqref="U108 W108">
    <cfRule type="cellIs" dxfId="1094" priority="904" stopIfTrue="1" operator="equal">
      <formula>"Med"</formula>
    </cfRule>
  </conditionalFormatting>
  <conditionalFormatting sqref="U108 W108">
    <cfRule type="cellIs" dxfId="1093" priority="905" stopIfTrue="1" operator="equal">
      <formula>"High"</formula>
    </cfRule>
  </conditionalFormatting>
  <conditionalFormatting sqref="U123:W123">
    <cfRule type="cellIs" dxfId="1092" priority="894" stopIfTrue="1" operator="equal">
      <formula>"Low"</formula>
    </cfRule>
  </conditionalFormatting>
  <conditionalFormatting sqref="U123:W123">
    <cfRule type="cellIs" dxfId="1091" priority="895" stopIfTrue="1" operator="equal">
      <formula>"Med"</formula>
    </cfRule>
  </conditionalFormatting>
  <conditionalFormatting sqref="U123:W123">
    <cfRule type="cellIs" dxfId="1090" priority="896" stopIfTrue="1" operator="equal">
      <formula>"High"</formula>
    </cfRule>
  </conditionalFormatting>
  <conditionalFormatting sqref="U123:W123">
    <cfRule type="cellIs" dxfId="1089" priority="897" stopIfTrue="1" operator="equal">
      <formula>"Low"</formula>
    </cfRule>
  </conditionalFormatting>
  <conditionalFormatting sqref="U123:W123">
    <cfRule type="cellIs" dxfId="1088" priority="898" stopIfTrue="1" operator="equal">
      <formula>"Med"</formula>
    </cfRule>
  </conditionalFormatting>
  <conditionalFormatting sqref="U123:W123">
    <cfRule type="cellIs" dxfId="1087" priority="899" stopIfTrue="1" operator="equal">
      <formula>"High"</formula>
    </cfRule>
  </conditionalFormatting>
  <conditionalFormatting sqref="U129:W129">
    <cfRule type="cellIs" dxfId="1086" priority="885" stopIfTrue="1" operator="equal">
      <formula>"Low"</formula>
    </cfRule>
  </conditionalFormatting>
  <conditionalFormatting sqref="U129:W129">
    <cfRule type="cellIs" dxfId="1085" priority="886" stopIfTrue="1" operator="equal">
      <formula>"Med"</formula>
    </cfRule>
  </conditionalFormatting>
  <conditionalFormatting sqref="U129:W129">
    <cfRule type="cellIs" dxfId="1084" priority="887" stopIfTrue="1" operator="equal">
      <formula>"High"</formula>
    </cfRule>
  </conditionalFormatting>
  <conditionalFormatting sqref="U129:W129">
    <cfRule type="cellIs" dxfId="1083" priority="888" stopIfTrue="1" operator="equal">
      <formula>"Low"</formula>
    </cfRule>
  </conditionalFormatting>
  <conditionalFormatting sqref="U129:W129">
    <cfRule type="cellIs" dxfId="1082" priority="889" stopIfTrue="1" operator="equal">
      <formula>"Med"</formula>
    </cfRule>
  </conditionalFormatting>
  <conditionalFormatting sqref="U129:W129">
    <cfRule type="cellIs" dxfId="1081" priority="890" stopIfTrue="1" operator="equal">
      <formula>"High"</formula>
    </cfRule>
  </conditionalFormatting>
  <conditionalFormatting sqref="U133:W133">
    <cfRule type="cellIs" dxfId="1080" priority="873" stopIfTrue="1" operator="equal">
      <formula>"Low"</formula>
    </cfRule>
  </conditionalFormatting>
  <conditionalFormatting sqref="U133:W133">
    <cfRule type="cellIs" dxfId="1079" priority="874" stopIfTrue="1" operator="equal">
      <formula>"Med"</formula>
    </cfRule>
  </conditionalFormatting>
  <conditionalFormatting sqref="U133:W133">
    <cfRule type="cellIs" dxfId="1078" priority="875" stopIfTrue="1" operator="equal">
      <formula>"High"</formula>
    </cfRule>
  </conditionalFormatting>
  <conditionalFormatting sqref="U133:W133">
    <cfRule type="cellIs" dxfId="1077" priority="876" stopIfTrue="1" operator="equal">
      <formula>"Low"</formula>
    </cfRule>
  </conditionalFormatting>
  <conditionalFormatting sqref="U133:W133">
    <cfRule type="cellIs" dxfId="1076" priority="877" stopIfTrue="1" operator="equal">
      <formula>"Med"</formula>
    </cfRule>
  </conditionalFormatting>
  <conditionalFormatting sqref="U133:W133">
    <cfRule type="cellIs" dxfId="1075" priority="878" stopIfTrue="1" operator="equal">
      <formula>"High"</formula>
    </cfRule>
  </conditionalFormatting>
  <conditionalFormatting sqref="T135">
    <cfRule type="cellIs" dxfId="1074" priority="870" stopIfTrue="1" operator="equal">
      <formula>"Low"</formula>
    </cfRule>
  </conditionalFormatting>
  <conditionalFormatting sqref="T135">
    <cfRule type="cellIs" dxfId="1073" priority="871" stopIfTrue="1" operator="equal">
      <formula>"Med"</formula>
    </cfRule>
  </conditionalFormatting>
  <conditionalFormatting sqref="T135">
    <cfRule type="cellIs" dxfId="1072" priority="872" stopIfTrue="1" operator="equal">
      <formula>"High"</formula>
    </cfRule>
  </conditionalFormatting>
  <conditionalFormatting sqref="T136">
    <cfRule type="cellIs" dxfId="1071" priority="861" stopIfTrue="1" operator="equal">
      <formula>"Low"</formula>
    </cfRule>
  </conditionalFormatting>
  <conditionalFormatting sqref="T136">
    <cfRule type="cellIs" dxfId="1070" priority="862" stopIfTrue="1" operator="equal">
      <formula>"Med"</formula>
    </cfRule>
  </conditionalFormatting>
  <conditionalFormatting sqref="T136">
    <cfRule type="cellIs" dxfId="1069" priority="863" stopIfTrue="1" operator="equal">
      <formula>"High"</formula>
    </cfRule>
  </conditionalFormatting>
  <conditionalFormatting sqref="U115:W115">
    <cfRule type="cellIs" dxfId="1068" priority="814" stopIfTrue="1" operator="equal">
      <formula>"Low"</formula>
    </cfRule>
  </conditionalFormatting>
  <conditionalFormatting sqref="U115:W115">
    <cfRule type="cellIs" dxfId="1067" priority="815" stopIfTrue="1" operator="equal">
      <formula>"Med"</formula>
    </cfRule>
  </conditionalFormatting>
  <conditionalFormatting sqref="U115:W115">
    <cfRule type="cellIs" dxfId="1066" priority="816" stopIfTrue="1" operator="equal">
      <formula>"High"</formula>
    </cfRule>
  </conditionalFormatting>
  <conditionalFormatting sqref="U115:W115">
    <cfRule type="cellIs" dxfId="1065" priority="811" stopIfTrue="1" operator="equal">
      <formula>"Low"</formula>
    </cfRule>
  </conditionalFormatting>
  <conditionalFormatting sqref="U115:W115">
    <cfRule type="cellIs" dxfId="1064" priority="812" stopIfTrue="1" operator="equal">
      <formula>"Med"</formula>
    </cfRule>
  </conditionalFormatting>
  <conditionalFormatting sqref="U115:W115">
    <cfRule type="cellIs" dxfId="1063" priority="813" stopIfTrue="1" operator="equal">
      <formula>"High"</formula>
    </cfRule>
  </conditionalFormatting>
  <conditionalFormatting sqref="Q66 S66:W66">
    <cfRule type="cellIs" dxfId="1062" priority="839" stopIfTrue="1" operator="equal">
      <formula>"Low"</formula>
    </cfRule>
  </conditionalFormatting>
  <conditionalFormatting sqref="Q66 S66:W66">
    <cfRule type="cellIs" dxfId="1061" priority="840" stopIfTrue="1" operator="equal">
      <formula>"Med"</formula>
    </cfRule>
  </conditionalFormatting>
  <conditionalFormatting sqref="Q66 S66:W66">
    <cfRule type="cellIs" dxfId="1060" priority="841" stopIfTrue="1" operator="equal">
      <formula>"High"</formula>
    </cfRule>
  </conditionalFormatting>
  <conditionalFormatting sqref="O66">
    <cfRule type="cellIs" dxfId="1059" priority="842" operator="greaterThanOrEqual">
      <formula>3</formula>
    </cfRule>
  </conditionalFormatting>
  <conditionalFormatting sqref="X66">
    <cfRule type="cellIs" dxfId="1058" priority="838" operator="greaterThanOrEqual">
      <formula>3</formula>
    </cfRule>
  </conditionalFormatting>
  <conditionalFormatting sqref="T52">
    <cfRule type="cellIs" dxfId="1057" priority="830" stopIfTrue="1" operator="equal">
      <formula>"Low"</formula>
    </cfRule>
  </conditionalFormatting>
  <conditionalFormatting sqref="T52">
    <cfRule type="cellIs" dxfId="1056" priority="831" stopIfTrue="1" operator="equal">
      <formula>"Med"</formula>
    </cfRule>
  </conditionalFormatting>
  <conditionalFormatting sqref="T52">
    <cfRule type="cellIs" dxfId="1055" priority="832" stopIfTrue="1" operator="equal">
      <formula>"High"</formula>
    </cfRule>
  </conditionalFormatting>
  <conditionalFormatting sqref="Q117 S117">
    <cfRule type="cellIs" dxfId="1054" priority="826" stopIfTrue="1" operator="equal">
      <formula>"Low"</formula>
    </cfRule>
  </conditionalFormatting>
  <conditionalFormatting sqref="Q117 S117">
    <cfRule type="cellIs" dxfId="1053" priority="827" stopIfTrue="1" operator="equal">
      <formula>"Med"</formula>
    </cfRule>
  </conditionalFormatting>
  <conditionalFormatting sqref="Q117 S117">
    <cfRule type="cellIs" dxfId="1052" priority="828" stopIfTrue="1" operator="equal">
      <formula>"High"</formula>
    </cfRule>
  </conditionalFormatting>
  <conditionalFormatting sqref="O117">
    <cfRule type="cellIs" dxfId="1051" priority="829" operator="greaterThanOrEqual">
      <formula>3</formula>
    </cfRule>
  </conditionalFormatting>
  <conditionalFormatting sqref="Z117">
    <cfRule type="cellIs" dxfId="1050" priority="822" stopIfTrue="1" operator="equal">
      <formula>"Low"</formula>
    </cfRule>
  </conditionalFormatting>
  <conditionalFormatting sqref="Z117">
    <cfRule type="cellIs" dxfId="1049" priority="823" stopIfTrue="1" operator="equal">
      <formula>"Med"</formula>
    </cfRule>
  </conditionalFormatting>
  <conditionalFormatting sqref="Z117">
    <cfRule type="cellIs" dxfId="1048" priority="824" stopIfTrue="1" operator="equal">
      <formula>"High"</formula>
    </cfRule>
  </conditionalFormatting>
  <conditionalFormatting sqref="X117">
    <cfRule type="cellIs" dxfId="1047" priority="825" operator="greaterThanOrEqual">
      <formula>3</formula>
    </cfRule>
  </conditionalFormatting>
  <conditionalFormatting sqref="T142">
    <cfRule type="cellIs" dxfId="1046" priority="722" stopIfTrue="1" operator="equal">
      <formula>"Low"</formula>
    </cfRule>
  </conditionalFormatting>
  <conditionalFormatting sqref="T142">
    <cfRule type="cellIs" dxfId="1045" priority="723" stopIfTrue="1" operator="equal">
      <formula>"Med"</formula>
    </cfRule>
  </conditionalFormatting>
  <conditionalFormatting sqref="T142">
    <cfRule type="cellIs" dxfId="1044" priority="724" stopIfTrue="1" operator="equal">
      <formula>"High"</formula>
    </cfRule>
  </conditionalFormatting>
  <conditionalFormatting sqref="U117">
    <cfRule type="cellIs" dxfId="1043" priority="802" stopIfTrue="1" operator="equal">
      <formula>"Low"</formula>
    </cfRule>
  </conditionalFormatting>
  <conditionalFormatting sqref="U117">
    <cfRule type="cellIs" dxfId="1042" priority="803" stopIfTrue="1" operator="equal">
      <formula>"Med"</formula>
    </cfRule>
  </conditionalFormatting>
  <conditionalFormatting sqref="U117">
    <cfRule type="cellIs" dxfId="1041" priority="804" stopIfTrue="1" operator="equal">
      <formula>"High"</formula>
    </cfRule>
  </conditionalFormatting>
  <conditionalFormatting sqref="U117">
    <cfRule type="cellIs" dxfId="1040" priority="805" stopIfTrue="1" operator="equal">
      <formula>"Low"</formula>
    </cfRule>
  </conditionalFormatting>
  <conditionalFormatting sqref="U117">
    <cfRule type="cellIs" dxfId="1039" priority="806" stopIfTrue="1" operator="equal">
      <formula>"Med"</formula>
    </cfRule>
  </conditionalFormatting>
  <conditionalFormatting sqref="U117">
    <cfRule type="cellIs" dxfId="1038" priority="807" stopIfTrue="1" operator="equal">
      <formula>"High"</formula>
    </cfRule>
  </conditionalFormatting>
  <conditionalFormatting sqref="T28">
    <cfRule type="cellIs" dxfId="1037" priority="799" stopIfTrue="1" operator="equal">
      <formula>"Low"</formula>
    </cfRule>
  </conditionalFormatting>
  <conditionalFormatting sqref="T28">
    <cfRule type="cellIs" dxfId="1036" priority="800" stopIfTrue="1" operator="equal">
      <formula>"Med"</formula>
    </cfRule>
  </conditionalFormatting>
  <conditionalFormatting sqref="T28">
    <cfRule type="cellIs" dxfId="1035" priority="801" stopIfTrue="1" operator="equal">
      <formula>"High"</formula>
    </cfRule>
  </conditionalFormatting>
  <conditionalFormatting sqref="T121">
    <cfRule type="cellIs" dxfId="1034" priority="795" stopIfTrue="1" operator="equal">
      <formula>"Low"</formula>
    </cfRule>
  </conditionalFormatting>
  <conditionalFormatting sqref="T121">
    <cfRule type="cellIs" dxfId="1033" priority="796" stopIfTrue="1" operator="equal">
      <formula>"Med"</formula>
    </cfRule>
  </conditionalFormatting>
  <conditionalFormatting sqref="T121">
    <cfRule type="cellIs" dxfId="1032" priority="797" stopIfTrue="1" operator="equal">
      <formula>"High"</formula>
    </cfRule>
  </conditionalFormatting>
  <conditionalFormatting sqref="T124:T125">
    <cfRule type="cellIs" dxfId="1031" priority="792" stopIfTrue="1" operator="equal">
      <formula>"Low"</formula>
    </cfRule>
  </conditionalFormatting>
  <conditionalFormatting sqref="T124:T125">
    <cfRule type="cellIs" dxfId="1030" priority="793" stopIfTrue="1" operator="equal">
      <formula>"Med"</formula>
    </cfRule>
  </conditionalFormatting>
  <conditionalFormatting sqref="T124:T125">
    <cfRule type="cellIs" dxfId="1029" priority="794" stopIfTrue="1" operator="equal">
      <formula>"High"</formula>
    </cfRule>
  </conditionalFormatting>
  <conditionalFormatting sqref="T141">
    <cfRule type="cellIs" dxfId="1028" priority="786" stopIfTrue="1" operator="equal">
      <formula>"Low"</formula>
    </cfRule>
  </conditionalFormatting>
  <conditionalFormatting sqref="T141">
    <cfRule type="cellIs" dxfId="1027" priority="787" stopIfTrue="1" operator="equal">
      <formula>"Med"</formula>
    </cfRule>
  </conditionalFormatting>
  <conditionalFormatting sqref="T141">
    <cfRule type="cellIs" dxfId="1026" priority="788" stopIfTrue="1" operator="equal">
      <formula>"High"</formula>
    </cfRule>
  </conditionalFormatting>
  <conditionalFormatting sqref="T73:U73">
    <cfRule type="cellIs" dxfId="1025" priority="713" stopIfTrue="1" operator="equal">
      <formula>"Low"</formula>
    </cfRule>
  </conditionalFormatting>
  <conditionalFormatting sqref="T73:U73">
    <cfRule type="cellIs" dxfId="1024" priority="714" stopIfTrue="1" operator="equal">
      <formula>"Med"</formula>
    </cfRule>
  </conditionalFormatting>
  <conditionalFormatting sqref="T73:U73">
    <cfRule type="cellIs" dxfId="1023" priority="715" stopIfTrue="1" operator="equal">
      <formula>"High"</formula>
    </cfRule>
  </conditionalFormatting>
  <conditionalFormatting sqref="T71:U71">
    <cfRule type="cellIs" dxfId="1022" priority="716" stopIfTrue="1" operator="equal">
      <formula>"Low"</formula>
    </cfRule>
  </conditionalFormatting>
  <conditionalFormatting sqref="T71:U71">
    <cfRule type="cellIs" dxfId="1021" priority="717" stopIfTrue="1" operator="equal">
      <formula>"Med"</formula>
    </cfRule>
  </conditionalFormatting>
  <conditionalFormatting sqref="T71:U71">
    <cfRule type="cellIs" dxfId="1020" priority="718" stopIfTrue="1" operator="equal">
      <formula>"High"</formula>
    </cfRule>
  </conditionalFormatting>
  <conditionalFormatting sqref="T75">
    <cfRule type="cellIs" dxfId="1019" priority="710" stopIfTrue="1" operator="equal">
      <formula>"Low"</formula>
    </cfRule>
  </conditionalFormatting>
  <conditionalFormatting sqref="T75">
    <cfRule type="cellIs" dxfId="1018" priority="711" stopIfTrue="1" operator="equal">
      <formula>"Med"</formula>
    </cfRule>
  </conditionalFormatting>
  <conditionalFormatting sqref="T75">
    <cfRule type="cellIs" dxfId="1017" priority="712" stopIfTrue="1" operator="equal">
      <formula>"High"</formula>
    </cfRule>
  </conditionalFormatting>
  <conditionalFormatting sqref="X130 X141:X142 X135:X139 X133">
    <cfRule type="cellIs" dxfId="1016" priority="709" operator="greaterThanOrEqual">
      <formula>3</formula>
    </cfRule>
  </conditionalFormatting>
  <conditionalFormatting sqref="Y66:Y75 Y102:Y105 Y115:Y118 Y141:Y142 Y135:Y139 Y133 Y127:Y130 Y123:Y125 Y121 Y110 Y108 Y96 Y90:Y93 Y83:Y88 Y77:Y80 Y98">
    <cfRule type="cellIs" dxfId="1015" priority="708" operator="greaterThanOrEqual">
      <formula>3</formula>
    </cfRule>
  </conditionalFormatting>
  <conditionalFormatting sqref="Q106 W106 S106:T106">
    <cfRule type="cellIs" dxfId="1014" priority="576" stopIfTrue="1" operator="equal">
      <formula>"Low"</formula>
    </cfRule>
  </conditionalFormatting>
  <conditionalFormatting sqref="Q106 W106 S106:T106">
    <cfRule type="cellIs" dxfId="1013" priority="577" stopIfTrue="1" operator="equal">
      <formula>"Med"</formula>
    </cfRule>
  </conditionalFormatting>
  <conditionalFormatting sqref="Q106 W106 S106:T106">
    <cfRule type="cellIs" dxfId="1012" priority="578" stopIfTrue="1" operator="equal">
      <formula>"High"</formula>
    </cfRule>
  </conditionalFormatting>
  <conditionalFormatting sqref="Y106">
    <cfRule type="cellIs" dxfId="1011" priority="563" operator="greaterThanOrEqual">
      <formula>3</formula>
    </cfRule>
  </conditionalFormatting>
  <conditionalFormatting sqref="U102 W102">
    <cfRule type="cellIs" dxfId="1010" priority="631" stopIfTrue="1" operator="equal">
      <formula>"Low"</formula>
    </cfRule>
  </conditionalFormatting>
  <conditionalFormatting sqref="U102 W102">
    <cfRule type="cellIs" dxfId="1009" priority="632" stopIfTrue="1" operator="equal">
      <formula>"Med"</formula>
    </cfRule>
  </conditionalFormatting>
  <conditionalFormatting sqref="U102 W102">
    <cfRule type="cellIs" dxfId="1008" priority="633" stopIfTrue="1" operator="equal">
      <formula>"High"</formula>
    </cfRule>
  </conditionalFormatting>
  <conditionalFormatting sqref="U103:W103 U104:V104">
    <cfRule type="cellIs" dxfId="1007" priority="625" stopIfTrue="1" operator="equal">
      <formula>"Low"</formula>
    </cfRule>
  </conditionalFormatting>
  <conditionalFormatting sqref="U103:W103 U104:V104">
    <cfRule type="cellIs" dxfId="1006" priority="626" stopIfTrue="1" operator="equal">
      <formula>"Med"</formula>
    </cfRule>
  </conditionalFormatting>
  <conditionalFormatting sqref="U103:W103 U104:V104">
    <cfRule type="cellIs" dxfId="1005" priority="627" stopIfTrue="1" operator="equal">
      <formula>"High"</formula>
    </cfRule>
  </conditionalFormatting>
  <conditionalFormatting sqref="U103:W103 U104:V104">
    <cfRule type="cellIs" dxfId="1004" priority="622" stopIfTrue="1" operator="equal">
      <formula>"Low"</formula>
    </cfRule>
  </conditionalFormatting>
  <conditionalFormatting sqref="U103:W103 U104:V104">
    <cfRule type="cellIs" dxfId="1003" priority="623" stopIfTrue="1" operator="equal">
      <formula>"Med"</formula>
    </cfRule>
  </conditionalFormatting>
  <conditionalFormatting sqref="U103:W103 U104:V104">
    <cfRule type="cellIs" dxfId="1002" priority="624" stopIfTrue="1" operator="equal">
      <formula>"High"</formula>
    </cfRule>
  </conditionalFormatting>
  <conditionalFormatting sqref="Q99">
    <cfRule type="cellIs" dxfId="1001" priority="649" stopIfTrue="1" operator="equal">
      <formula>"Low"</formula>
    </cfRule>
  </conditionalFormatting>
  <conditionalFormatting sqref="Q99">
    <cfRule type="cellIs" dxfId="1000" priority="650" stopIfTrue="1" operator="equal">
      <formula>"Med"</formula>
    </cfRule>
  </conditionalFormatting>
  <conditionalFormatting sqref="Q99">
    <cfRule type="cellIs" dxfId="999" priority="651" stopIfTrue="1" operator="equal">
      <formula>"High"</formula>
    </cfRule>
  </conditionalFormatting>
  <conditionalFormatting sqref="O99">
    <cfRule type="cellIs" dxfId="998" priority="648" operator="greaterThanOrEqual">
      <formula>3</formula>
    </cfRule>
  </conditionalFormatting>
  <conditionalFormatting sqref="Z99">
    <cfRule type="cellIs" dxfId="997" priority="645" stopIfTrue="1" operator="equal">
      <formula>"Low"</formula>
    </cfRule>
  </conditionalFormatting>
  <conditionalFormatting sqref="Z99">
    <cfRule type="cellIs" dxfId="996" priority="646" stopIfTrue="1" operator="equal">
      <formula>"Med"</formula>
    </cfRule>
  </conditionalFormatting>
  <conditionalFormatting sqref="Z99">
    <cfRule type="cellIs" dxfId="995" priority="647" stopIfTrue="1" operator="equal">
      <formula>"High"</formula>
    </cfRule>
  </conditionalFormatting>
  <conditionalFormatting sqref="X99">
    <cfRule type="cellIs" dxfId="994" priority="644" operator="greaterThanOrEqual">
      <formula>3</formula>
    </cfRule>
  </conditionalFormatting>
  <conditionalFormatting sqref="P99">
    <cfRule type="cellIs" dxfId="993" priority="643" operator="greaterThanOrEqual">
      <formula>3</formula>
    </cfRule>
  </conditionalFormatting>
  <conditionalFormatting sqref="Y99">
    <cfRule type="cellIs" dxfId="992" priority="640" operator="greaterThanOrEqual">
      <formula>3</formula>
    </cfRule>
  </conditionalFormatting>
  <conditionalFormatting sqref="U102 W102">
    <cfRule type="cellIs" dxfId="991" priority="628" stopIfTrue="1" operator="equal">
      <formula>"Low"</formula>
    </cfRule>
  </conditionalFormatting>
  <conditionalFormatting sqref="U102 W102">
    <cfRule type="cellIs" dxfId="990" priority="629" stopIfTrue="1" operator="equal">
      <formula>"Med"</formula>
    </cfRule>
  </conditionalFormatting>
  <conditionalFormatting sqref="U102 W102">
    <cfRule type="cellIs" dxfId="989" priority="630" stopIfTrue="1" operator="equal">
      <formula>"High"</formula>
    </cfRule>
  </conditionalFormatting>
  <conditionalFormatting sqref="Q112 S112:T112">
    <cfRule type="cellIs" dxfId="988" priority="619" stopIfTrue="1" operator="equal">
      <formula>"Low"</formula>
    </cfRule>
  </conditionalFormatting>
  <conditionalFormatting sqref="Q112 S112:T112">
    <cfRule type="cellIs" dxfId="987" priority="620" stopIfTrue="1" operator="equal">
      <formula>"Med"</formula>
    </cfRule>
  </conditionalFormatting>
  <conditionalFormatting sqref="Q112 S112:T112">
    <cfRule type="cellIs" dxfId="986" priority="621" stopIfTrue="1" operator="equal">
      <formula>"High"</formula>
    </cfRule>
  </conditionalFormatting>
  <conditionalFormatting sqref="Q111">
    <cfRule type="cellIs" dxfId="985" priority="616" stopIfTrue="1" operator="equal">
      <formula>"Low"</formula>
    </cfRule>
  </conditionalFormatting>
  <conditionalFormatting sqref="Q111">
    <cfRule type="cellIs" dxfId="984" priority="617" stopIfTrue="1" operator="equal">
      <formula>"Med"</formula>
    </cfRule>
  </conditionalFormatting>
  <conditionalFormatting sqref="Q111">
    <cfRule type="cellIs" dxfId="983" priority="618" stopIfTrue="1" operator="equal">
      <formula>"High"</formula>
    </cfRule>
  </conditionalFormatting>
  <conditionalFormatting sqref="Z112">
    <cfRule type="cellIs" dxfId="982" priority="613" stopIfTrue="1" operator="equal">
      <formula>"Low"</formula>
    </cfRule>
  </conditionalFormatting>
  <conditionalFormatting sqref="Z112">
    <cfRule type="cellIs" dxfId="981" priority="614" stopIfTrue="1" operator="equal">
      <formula>"Med"</formula>
    </cfRule>
  </conditionalFormatting>
  <conditionalFormatting sqref="Z112">
    <cfRule type="cellIs" dxfId="980" priority="615" stopIfTrue="1" operator="equal">
      <formula>"High"</formula>
    </cfRule>
  </conditionalFormatting>
  <conditionalFormatting sqref="Z111">
    <cfRule type="cellIs" dxfId="979" priority="610" stopIfTrue="1" operator="equal">
      <formula>"Low"</formula>
    </cfRule>
  </conditionalFormatting>
  <conditionalFormatting sqref="Z111">
    <cfRule type="cellIs" dxfId="978" priority="611" stopIfTrue="1" operator="equal">
      <formula>"Med"</formula>
    </cfRule>
  </conditionalFormatting>
  <conditionalFormatting sqref="Z111">
    <cfRule type="cellIs" dxfId="977" priority="612" stopIfTrue="1" operator="equal">
      <formula>"High"</formula>
    </cfRule>
  </conditionalFormatting>
  <conditionalFormatting sqref="P111:P112">
    <cfRule type="cellIs" dxfId="976" priority="609" operator="greaterThanOrEqual">
      <formula>3</formula>
    </cfRule>
  </conditionalFormatting>
  <conditionalFormatting sqref="Y112">
    <cfRule type="cellIs" dxfId="975" priority="606" operator="greaterThanOrEqual">
      <formula>3</formula>
    </cfRule>
  </conditionalFormatting>
  <conditionalFormatting sqref="U112:W112">
    <cfRule type="cellIs" dxfId="974" priority="603" stopIfTrue="1" operator="equal">
      <formula>"Low"</formula>
    </cfRule>
  </conditionalFormatting>
  <conditionalFormatting sqref="U112:W112">
    <cfRule type="cellIs" dxfId="973" priority="604" stopIfTrue="1" operator="equal">
      <formula>"Med"</formula>
    </cfRule>
  </conditionalFormatting>
  <conditionalFormatting sqref="U112:W112">
    <cfRule type="cellIs" dxfId="972" priority="605" stopIfTrue="1" operator="equal">
      <formula>"High"</formula>
    </cfRule>
  </conditionalFormatting>
  <conditionalFormatting sqref="U112:W112">
    <cfRule type="cellIs" dxfId="971" priority="600" stopIfTrue="1" operator="equal">
      <formula>"Low"</formula>
    </cfRule>
  </conditionalFormatting>
  <conditionalFormatting sqref="U112:W112">
    <cfRule type="cellIs" dxfId="970" priority="601" stopIfTrue="1" operator="equal">
      <formula>"Med"</formula>
    </cfRule>
  </conditionalFormatting>
  <conditionalFormatting sqref="U112:W112">
    <cfRule type="cellIs" dxfId="969" priority="602" stopIfTrue="1" operator="equal">
      <formula>"High"</formula>
    </cfRule>
  </conditionalFormatting>
  <conditionalFormatting sqref="Q104">
    <cfRule type="cellIs" dxfId="968" priority="560" stopIfTrue="1" operator="equal">
      <formula>"Low"</formula>
    </cfRule>
  </conditionalFormatting>
  <conditionalFormatting sqref="Q104">
    <cfRule type="cellIs" dxfId="967" priority="561" stopIfTrue="1" operator="equal">
      <formula>"Med"</formula>
    </cfRule>
  </conditionalFormatting>
  <conditionalFormatting sqref="Q104">
    <cfRule type="cellIs" dxfId="966" priority="562" stopIfTrue="1" operator="equal">
      <formula>"High"</formula>
    </cfRule>
  </conditionalFormatting>
  <conditionalFormatting sqref="Q106 W106 S106:T106">
    <cfRule type="cellIs" dxfId="965" priority="573" stopIfTrue="1" operator="equal">
      <formula>"Low"</formula>
    </cfRule>
  </conditionalFormatting>
  <conditionalFormatting sqref="Q106 W106 S106:T106">
    <cfRule type="cellIs" dxfId="964" priority="574" stopIfTrue="1" operator="equal">
      <formula>"Med"</formula>
    </cfRule>
  </conditionalFormatting>
  <conditionalFormatting sqref="Q106 W106 S106:T106">
    <cfRule type="cellIs" dxfId="963" priority="575" stopIfTrue="1" operator="equal">
      <formula>"High"</formula>
    </cfRule>
  </conditionalFormatting>
  <conditionalFormatting sqref="Z106">
    <cfRule type="cellIs" dxfId="962" priority="570" stopIfTrue="1" operator="equal">
      <formula>"Low"</formula>
    </cfRule>
  </conditionalFormatting>
  <conditionalFormatting sqref="Z106">
    <cfRule type="cellIs" dxfId="961" priority="571" stopIfTrue="1" operator="equal">
      <formula>"Med"</formula>
    </cfRule>
  </conditionalFormatting>
  <conditionalFormatting sqref="Z106">
    <cfRule type="cellIs" dxfId="960" priority="572" stopIfTrue="1" operator="equal">
      <formula>"High"</formula>
    </cfRule>
  </conditionalFormatting>
  <conditionalFormatting sqref="Z106">
    <cfRule type="cellIs" dxfId="959" priority="567" stopIfTrue="1" operator="equal">
      <formula>"Low"</formula>
    </cfRule>
  </conditionalFormatting>
  <conditionalFormatting sqref="Z106">
    <cfRule type="cellIs" dxfId="958" priority="568" stopIfTrue="1" operator="equal">
      <formula>"Med"</formula>
    </cfRule>
  </conditionalFormatting>
  <conditionalFormatting sqref="Z106">
    <cfRule type="cellIs" dxfId="957" priority="569" stopIfTrue="1" operator="equal">
      <formula>"High"</formula>
    </cfRule>
  </conditionalFormatting>
  <conditionalFormatting sqref="P106">
    <cfRule type="cellIs" dxfId="956" priority="566" operator="greaterThanOrEqual">
      <formula>3</formula>
    </cfRule>
  </conditionalFormatting>
  <conditionalFormatting sqref="Q104">
    <cfRule type="cellIs" dxfId="955" priority="557" stopIfTrue="1" operator="equal">
      <formula>"Low"</formula>
    </cfRule>
  </conditionalFormatting>
  <conditionalFormatting sqref="Q104">
    <cfRule type="cellIs" dxfId="954" priority="558" stopIfTrue="1" operator="equal">
      <formula>"Med"</formula>
    </cfRule>
  </conditionalFormatting>
  <conditionalFormatting sqref="Q104">
    <cfRule type="cellIs" dxfId="953" priority="559" stopIfTrue="1" operator="equal">
      <formula>"High"</formula>
    </cfRule>
  </conditionalFormatting>
  <conditionalFormatting sqref="Z104">
    <cfRule type="cellIs" dxfId="952" priority="554" stopIfTrue="1" operator="equal">
      <formula>"Low"</formula>
    </cfRule>
  </conditionalFormatting>
  <conditionalFormatting sqref="Z104">
    <cfRule type="cellIs" dxfId="951" priority="555" stopIfTrue="1" operator="equal">
      <formula>"Med"</formula>
    </cfRule>
  </conditionalFormatting>
  <conditionalFormatting sqref="Z104">
    <cfRule type="cellIs" dxfId="950" priority="556" stopIfTrue="1" operator="equal">
      <formula>"High"</formula>
    </cfRule>
  </conditionalFormatting>
  <conditionalFormatting sqref="Z104">
    <cfRule type="cellIs" dxfId="949" priority="551" stopIfTrue="1" operator="equal">
      <formula>"Low"</formula>
    </cfRule>
  </conditionalFormatting>
  <conditionalFormatting sqref="Z104">
    <cfRule type="cellIs" dxfId="948" priority="552" stopIfTrue="1" operator="equal">
      <formula>"Med"</formula>
    </cfRule>
  </conditionalFormatting>
  <conditionalFormatting sqref="Z104">
    <cfRule type="cellIs" dxfId="947" priority="553" stopIfTrue="1" operator="equal">
      <formula>"High"</formula>
    </cfRule>
  </conditionalFormatting>
  <conditionalFormatting sqref="P104">
    <cfRule type="cellIs" dxfId="946" priority="550" operator="greaterThanOrEqual">
      <formula>3</formula>
    </cfRule>
  </conditionalFormatting>
  <conditionalFormatting sqref="Y104">
    <cfRule type="cellIs" dxfId="945" priority="547" operator="greaterThanOrEqual">
      <formula>3</formula>
    </cfRule>
  </conditionalFormatting>
  <conditionalFormatting sqref="V64:W64">
    <cfRule type="cellIs" dxfId="944" priority="514" stopIfTrue="1" operator="equal">
      <formula>"Low"</formula>
    </cfRule>
  </conditionalFormatting>
  <conditionalFormatting sqref="V64:W64">
    <cfRule type="cellIs" dxfId="943" priority="515" stopIfTrue="1" operator="equal">
      <formula>"Med"</formula>
    </cfRule>
  </conditionalFormatting>
  <conditionalFormatting sqref="V64:W64">
    <cfRule type="cellIs" dxfId="942" priority="516" stopIfTrue="1" operator="equal">
      <formula>"High"</formula>
    </cfRule>
  </conditionalFormatting>
  <conditionalFormatting sqref="V54:W54">
    <cfRule type="cellIs" dxfId="941" priority="529" stopIfTrue="1" operator="equal">
      <formula>"Low"</formula>
    </cfRule>
  </conditionalFormatting>
  <conditionalFormatting sqref="V54:W54">
    <cfRule type="cellIs" dxfId="940" priority="530" stopIfTrue="1" operator="equal">
      <formula>"Med"</formula>
    </cfRule>
  </conditionalFormatting>
  <conditionalFormatting sqref="V54:W54">
    <cfRule type="cellIs" dxfId="939" priority="531" stopIfTrue="1" operator="equal">
      <formula>"High"</formula>
    </cfRule>
  </conditionalFormatting>
  <conditionalFormatting sqref="V56:W56">
    <cfRule type="cellIs" dxfId="938" priority="526" stopIfTrue="1" operator="equal">
      <formula>"Low"</formula>
    </cfRule>
  </conditionalFormatting>
  <conditionalFormatting sqref="V56:W56">
    <cfRule type="cellIs" dxfId="937" priority="527" stopIfTrue="1" operator="equal">
      <formula>"Med"</formula>
    </cfRule>
  </conditionalFormatting>
  <conditionalFormatting sqref="V56:W56">
    <cfRule type="cellIs" dxfId="936" priority="528" stopIfTrue="1" operator="equal">
      <formula>"High"</formula>
    </cfRule>
  </conditionalFormatting>
  <conditionalFormatting sqref="V68:W68">
    <cfRule type="cellIs" dxfId="935" priority="496" stopIfTrue="1" operator="equal">
      <formula>"Low"</formula>
    </cfRule>
  </conditionalFormatting>
  <conditionalFormatting sqref="V68:W68">
    <cfRule type="cellIs" dxfId="934" priority="497" stopIfTrue="1" operator="equal">
      <formula>"Med"</formula>
    </cfRule>
  </conditionalFormatting>
  <conditionalFormatting sqref="V68:W68">
    <cfRule type="cellIs" dxfId="933" priority="498" stopIfTrue="1" operator="equal">
      <formula>"High"</formula>
    </cfRule>
  </conditionalFormatting>
  <conditionalFormatting sqref="V67:W67">
    <cfRule type="cellIs" dxfId="932" priority="502" stopIfTrue="1" operator="equal">
      <formula>"Low"</formula>
    </cfRule>
  </conditionalFormatting>
  <conditionalFormatting sqref="V67:W67">
    <cfRule type="cellIs" dxfId="931" priority="503" stopIfTrue="1" operator="equal">
      <formula>"Med"</formula>
    </cfRule>
  </conditionalFormatting>
  <conditionalFormatting sqref="V67:W67">
    <cfRule type="cellIs" dxfId="930" priority="504" stopIfTrue="1" operator="equal">
      <formula>"High"</formula>
    </cfRule>
  </conditionalFormatting>
  <conditionalFormatting sqref="V69:W69">
    <cfRule type="cellIs" dxfId="929" priority="493" stopIfTrue="1" operator="equal">
      <formula>"Low"</formula>
    </cfRule>
  </conditionalFormatting>
  <conditionalFormatting sqref="V69:W69">
    <cfRule type="cellIs" dxfId="928" priority="494" stopIfTrue="1" operator="equal">
      <formula>"Med"</formula>
    </cfRule>
  </conditionalFormatting>
  <conditionalFormatting sqref="V69:W69">
    <cfRule type="cellIs" dxfId="927" priority="495" stopIfTrue="1" operator="equal">
      <formula>"High"</formula>
    </cfRule>
  </conditionalFormatting>
  <conditionalFormatting sqref="V71:W71">
    <cfRule type="cellIs" dxfId="926" priority="490" stopIfTrue="1" operator="equal">
      <formula>"Low"</formula>
    </cfRule>
  </conditionalFormatting>
  <conditionalFormatting sqref="V71:W71">
    <cfRule type="cellIs" dxfId="925" priority="491" stopIfTrue="1" operator="equal">
      <formula>"Med"</formula>
    </cfRule>
  </conditionalFormatting>
  <conditionalFormatting sqref="V71:W71">
    <cfRule type="cellIs" dxfId="924" priority="492" stopIfTrue="1" operator="equal">
      <formula>"High"</formula>
    </cfRule>
  </conditionalFormatting>
  <conditionalFormatting sqref="V72:W72">
    <cfRule type="cellIs" dxfId="923" priority="487" stopIfTrue="1" operator="equal">
      <formula>"Low"</formula>
    </cfRule>
  </conditionalFormatting>
  <conditionalFormatting sqref="V72:W72">
    <cfRule type="cellIs" dxfId="922" priority="488" stopIfTrue="1" operator="equal">
      <formula>"Med"</formula>
    </cfRule>
  </conditionalFormatting>
  <conditionalFormatting sqref="V72:W72">
    <cfRule type="cellIs" dxfId="921" priority="489" stopIfTrue="1" operator="equal">
      <formula>"High"</formula>
    </cfRule>
  </conditionalFormatting>
  <conditionalFormatting sqref="V73:W73">
    <cfRule type="cellIs" dxfId="920" priority="484" stopIfTrue="1" operator="equal">
      <formula>"Low"</formula>
    </cfRule>
  </conditionalFormatting>
  <conditionalFormatting sqref="V73:W73">
    <cfRule type="cellIs" dxfId="919" priority="485" stopIfTrue="1" operator="equal">
      <formula>"Med"</formula>
    </cfRule>
  </conditionalFormatting>
  <conditionalFormatting sqref="V73:W73">
    <cfRule type="cellIs" dxfId="918" priority="486" stopIfTrue="1" operator="equal">
      <formula>"High"</formula>
    </cfRule>
  </conditionalFormatting>
  <conditionalFormatting sqref="V74:W74">
    <cfRule type="cellIs" dxfId="917" priority="481" stopIfTrue="1" operator="equal">
      <formula>"Low"</formula>
    </cfRule>
  </conditionalFormatting>
  <conditionalFormatting sqref="V74:W74">
    <cfRule type="cellIs" dxfId="916" priority="482" stopIfTrue="1" operator="equal">
      <formula>"Med"</formula>
    </cfRule>
  </conditionalFormatting>
  <conditionalFormatting sqref="V74:W74">
    <cfRule type="cellIs" dxfId="915" priority="483" stopIfTrue="1" operator="equal">
      <formula>"High"</formula>
    </cfRule>
  </conditionalFormatting>
  <conditionalFormatting sqref="V75:W75">
    <cfRule type="cellIs" dxfId="914" priority="478" stopIfTrue="1" operator="equal">
      <formula>"Low"</formula>
    </cfRule>
  </conditionalFormatting>
  <conditionalFormatting sqref="V75:W75">
    <cfRule type="cellIs" dxfId="913" priority="479" stopIfTrue="1" operator="equal">
      <formula>"Med"</formula>
    </cfRule>
  </conditionalFormatting>
  <conditionalFormatting sqref="V75:W75">
    <cfRule type="cellIs" dxfId="912" priority="480" stopIfTrue="1" operator="equal">
      <formula>"High"</formula>
    </cfRule>
  </conditionalFormatting>
  <conditionalFormatting sqref="V77:W77">
    <cfRule type="cellIs" dxfId="911" priority="475" stopIfTrue="1" operator="equal">
      <formula>"Low"</formula>
    </cfRule>
  </conditionalFormatting>
  <conditionalFormatting sqref="V77:W77">
    <cfRule type="cellIs" dxfId="910" priority="476" stopIfTrue="1" operator="equal">
      <formula>"Med"</formula>
    </cfRule>
  </conditionalFormatting>
  <conditionalFormatting sqref="V77:W77">
    <cfRule type="cellIs" dxfId="909" priority="477" stopIfTrue="1" operator="equal">
      <formula>"High"</formula>
    </cfRule>
  </conditionalFormatting>
  <conditionalFormatting sqref="V79:W79">
    <cfRule type="cellIs" dxfId="908" priority="472" stopIfTrue="1" operator="equal">
      <formula>"Low"</formula>
    </cfRule>
  </conditionalFormatting>
  <conditionalFormatting sqref="V79:W79">
    <cfRule type="cellIs" dxfId="907" priority="473" stopIfTrue="1" operator="equal">
      <formula>"Med"</formula>
    </cfRule>
  </conditionalFormatting>
  <conditionalFormatting sqref="V79:W79">
    <cfRule type="cellIs" dxfId="906" priority="474" stopIfTrue="1" operator="equal">
      <formula>"High"</formula>
    </cfRule>
  </conditionalFormatting>
  <conditionalFormatting sqref="V91:W91 W92">
    <cfRule type="cellIs" dxfId="905" priority="469" stopIfTrue="1" operator="equal">
      <formula>"Low"</formula>
    </cfRule>
  </conditionalFormatting>
  <conditionalFormatting sqref="V91:W91 W92">
    <cfRule type="cellIs" dxfId="904" priority="470" stopIfTrue="1" operator="equal">
      <formula>"Med"</formula>
    </cfRule>
  </conditionalFormatting>
  <conditionalFormatting sqref="V91:W91 W92">
    <cfRule type="cellIs" dxfId="903" priority="471" stopIfTrue="1" operator="equal">
      <formula>"High"</formula>
    </cfRule>
  </conditionalFormatting>
  <conditionalFormatting sqref="V98">
    <cfRule type="cellIs" dxfId="902" priority="466" stopIfTrue="1" operator="equal">
      <formula>"Low"</formula>
    </cfRule>
  </conditionalFormatting>
  <conditionalFormatting sqref="V98">
    <cfRule type="cellIs" dxfId="901" priority="467" stopIfTrue="1" operator="equal">
      <formula>"Med"</formula>
    </cfRule>
  </conditionalFormatting>
  <conditionalFormatting sqref="V98">
    <cfRule type="cellIs" dxfId="900" priority="468" stopIfTrue="1" operator="equal">
      <formula>"High"</formula>
    </cfRule>
  </conditionalFormatting>
  <conditionalFormatting sqref="V105:W105">
    <cfRule type="cellIs" dxfId="899" priority="463" stopIfTrue="1" operator="equal">
      <formula>"Low"</formula>
    </cfRule>
  </conditionalFormatting>
  <conditionalFormatting sqref="V105:W105">
    <cfRule type="cellIs" dxfId="898" priority="464" stopIfTrue="1" operator="equal">
      <formula>"Med"</formula>
    </cfRule>
  </conditionalFormatting>
  <conditionalFormatting sqref="V105:W105">
    <cfRule type="cellIs" dxfId="897" priority="465" stopIfTrue="1" operator="equal">
      <formula>"High"</formula>
    </cfRule>
  </conditionalFormatting>
  <conditionalFormatting sqref="W117">
    <cfRule type="cellIs" dxfId="896" priority="454" stopIfTrue="1" operator="equal">
      <formula>"Low"</formula>
    </cfRule>
  </conditionalFormatting>
  <conditionalFormatting sqref="W117">
    <cfRule type="cellIs" dxfId="895" priority="455" stopIfTrue="1" operator="equal">
      <formula>"Med"</formula>
    </cfRule>
  </conditionalFormatting>
  <conditionalFormatting sqref="W117">
    <cfRule type="cellIs" dxfId="894" priority="456" stopIfTrue="1" operator="equal">
      <formula>"High"</formula>
    </cfRule>
  </conditionalFormatting>
  <conditionalFormatting sqref="W117">
    <cfRule type="cellIs" dxfId="893" priority="451" stopIfTrue="1" operator="equal">
      <formula>"Low"</formula>
    </cfRule>
  </conditionalFormatting>
  <conditionalFormatting sqref="W117">
    <cfRule type="cellIs" dxfId="892" priority="452" stopIfTrue="1" operator="equal">
      <formula>"Med"</formula>
    </cfRule>
  </conditionalFormatting>
  <conditionalFormatting sqref="W117">
    <cfRule type="cellIs" dxfId="891" priority="453" stopIfTrue="1" operator="equal">
      <formula>"High"</formula>
    </cfRule>
  </conditionalFormatting>
  <conditionalFormatting sqref="V124:W124">
    <cfRule type="cellIs" dxfId="890" priority="439" stopIfTrue="1" operator="equal">
      <formula>"Low"</formula>
    </cfRule>
  </conditionalFormatting>
  <conditionalFormatting sqref="V124:W124">
    <cfRule type="cellIs" dxfId="889" priority="440" stopIfTrue="1" operator="equal">
      <formula>"Med"</formula>
    </cfRule>
  </conditionalFormatting>
  <conditionalFormatting sqref="V124:W124">
    <cfRule type="cellIs" dxfId="888" priority="441" stopIfTrue="1" operator="equal">
      <formula>"High"</formula>
    </cfRule>
  </conditionalFormatting>
  <conditionalFormatting sqref="V124:W124">
    <cfRule type="cellIs" dxfId="887" priority="442" stopIfTrue="1" operator="equal">
      <formula>"Low"</formula>
    </cfRule>
  </conditionalFormatting>
  <conditionalFormatting sqref="V124:W124">
    <cfRule type="cellIs" dxfId="886" priority="443" stopIfTrue="1" operator="equal">
      <formula>"Med"</formula>
    </cfRule>
  </conditionalFormatting>
  <conditionalFormatting sqref="V124:W124">
    <cfRule type="cellIs" dxfId="885" priority="444" stopIfTrue="1" operator="equal">
      <formula>"High"</formula>
    </cfRule>
  </conditionalFormatting>
  <conditionalFormatting sqref="U8 W8 U10">
    <cfRule type="cellIs" dxfId="884" priority="373" stopIfTrue="1" operator="equal">
      <formula>"Low"</formula>
    </cfRule>
  </conditionalFormatting>
  <conditionalFormatting sqref="U8 W8 U10">
    <cfRule type="cellIs" dxfId="883" priority="374" stopIfTrue="1" operator="equal">
      <formula>"Med"</formula>
    </cfRule>
  </conditionalFormatting>
  <conditionalFormatting sqref="U8 W8 U10">
    <cfRule type="cellIs" dxfId="882" priority="375" stopIfTrue="1" operator="equal">
      <formula>"High"</formula>
    </cfRule>
  </conditionalFormatting>
  <conditionalFormatting sqref="U9">
    <cfRule type="cellIs" dxfId="881" priority="370" stopIfTrue="1" operator="equal">
      <formula>"Low"</formula>
    </cfRule>
  </conditionalFormatting>
  <conditionalFormatting sqref="U9">
    <cfRule type="cellIs" dxfId="880" priority="371" stopIfTrue="1" operator="equal">
      <formula>"Med"</formula>
    </cfRule>
  </conditionalFormatting>
  <conditionalFormatting sqref="U9">
    <cfRule type="cellIs" dxfId="879" priority="372" stopIfTrue="1" operator="equal">
      <formula>"High"</formula>
    </cfRule>
  </conditionalFormatting>
  <conditionalFormatting sqref="W9">
    <cfRule type="cellIs" dxfId="878" priority="367" stopIfTrue="1" operator="equal">
      <formula>"Low"</formula>
    </cfRule>
  </conditionalFormatting>
  <conditionalFormatting sqref="W9">
    <cfRule type="cellIs" dxfId="877" priority="368" stopIfTrue="1" operator="equal">
      <formula>"Med"</formula>
    </cfRule>
  </conditionalFormatting>
  <conditionalFormatting sqref="W9">
    <cfRule type="cellIs" dxfId="876" priority="369" stopIfTrue="1" operator="equal">
      <formula>"High"</formula>
    </cfRule>
  </conditionalFormatting>
  <conditionalFormatting sqref="U12">
    <cfRule type="cellIs" dxfId="875" priority="361" stopIfTrue="1" operator="equal">
      <formula>"Low"</formula>
    </cfRule>
  </conditionalFormatting>
  <conditionalFormatting sqref="U12">
    <cfRule type="cellIs" dxfId="874" priority="362" stopIfTrue="1" operator="equal">
      <formula>"Med"</formula>
    </cfRule>
  </conditionalFormatting>
  <conditionalFormatting sqref="U12">
    <cfRule type="cellIs" dxfId="873" priority="363" stopIfTrue="1" operator="equal">
      <formula>"High"</formula>
    </cfRule>
  </conditionalFormatting>
  <conditionalFormatting sqref="U14:V14">
    <cfRule type="cellIs" dxfId="872" priority="358" stopIfTrue="1" operator="equal">
      <formula>"Low"</formula>
    </cfRule>
  </conditionalFormatting>
  <conditionalFormatting sqref="U14:V14">
    <cfRule type="cellIs" dxfId="871" priority="359" stopIfTrue="1" operator="equal">
      <formula>"Med"</formula>
    </cfRule>
  </conditionalFormatting>
  <conditionalFormatting sqref="U14:V14">
    <cfRule type="cellIs" dxfId="870" priority="360" stopIfTrue="1" operator="equal">
      <formula>"High"</formula>
    </cfRule>
  </conditionalFormatting>
  <conditionalFormatting sqref="U17">
    <cfRule type="cellIs" dxfId="869" priority="352" stopIfTrue="1" operator="equal">
      <formula>"Low"</formula>
    </cfRule>
  </conditionalFormatting>
  <conditionalFormatting sqref="U17">
    <cfRule type="cellIs" dxfId="868" priority="353" stopIfTrue="1" operator="equal">
      <formula>"Med"</formula>
    </cfRule>
  </conditionalFormatting>
  <conditionalFormatting sqref="U17">
    <cfRule type="cellIs" dxfId="867" priority="354" stopIfTrue="1" operator="equal">
      <formula>"High"</formula>
    </cfRule>
  </conditionalFormatting>
  <conditionalFormatting sqref="U25:W25 U21:W23">
    <cfRule type="cellIs" dxfId="866" priority="346" stopIfTrue="1" operator="equal">
      <formula>"Low"</formula>
    </cfRule>
  </conditionalFormatting>
  <conditionalFormatting sqref="U25:W25 U21:W23">
    <cfRule type="cellIs" dxfId="865" priority="347" stopIfTrue="1" operator="equal">
      <formula>"Med"</formula>
    </cfRule>
  </conditionalFormatting>
  <conditionalFormatting sqref="U25:W25 U21:W23">
    <cfRule type="cellIs" dxfId="864" priority="348" stopIfTrue="1" operator="equal">
      <formula>"High"</formula>
    </cfRule>
  </conditionalFormatting>
  <conditionalFormatting sqref="U24">
    <cfRule type="cellIs" dxfId="863" priority="343" stopIfTrue="1" operator="equal">
      <formula>"Low"</formula>
    </cfRule>
  </conditionalFormatting>
  <conditionalFormatting sqref="U24">
    <cfRule type="cellIs" dxfId="862" priority="344" stopIfTrue="1" operator="equal">
      <formula>"Med"</formula>
    </cfRule>
  </conditionalFormatting>
  <conditionalFormatting sqref="U24">
    <cfRule type="cellIs" dxfId="861" priority="345" stopIfTrue="1" operator="equal">
      <formula>"High"</formula>
    </cfRule>
  </conditionalFormatting>
  <conditionalFormatting sqref="V24">
    <cfRule type="cellIs" dxfId="860" priority="340" stopIfTrue="1" operator="equal">
      <formula>"Low"</formula>
    </cfRule>
  </conditionalFormatting>
  <conditionalFormatting sqref="V24">
    <cfRule type="cellIs" dxfId="859" priority="341" stopIfTrue="1" operator="equal">
      <formula>"Med"</formula>
    </cfRule>
  </conditionalFormatting>
  <conditionalFormatting sqref="V24">
    <cfRule type="cellIs" dxfId="858" priority="342" stopIfTrue="1" operator="equal">
      <formula>"High"</formula>
    </cfRule>
  </conditionalFormatting>
  <conditionalFormatting sqref="W24">
    <cfRule type="cellIs" dxfId="857" priority="337" stopIfTrue="1" operator="equal">
      <formula>"Low"</formula>
    </cfRule>
  </conditionalFormatting>
  <conditionalFormatting sqref="W24">
    <cfRule type="cellIs" dxfId="856" priority="338" stopIfTrue="1" operator="equal">
      <formula>"Med"</formula>
    </cfRule>
  </conditionalFormatting>
  <conditionalFormatting sqref="W24">
    <cfRule type="cellIs" dxfId="855" priority="339" stopIfTrue="1" operator="equal">
      <formula>"High"</formula>
    </cfRule>
  </conditionalFormatting>
  <conditionalFormatting sqref="U28:W28">
    <cfRule type="cellIs" dxfId="854" priority="334" stopIfTrue="1" operator="equal">
      <formula>"Low"</formula>
    </cfRule>
  </conditionalFormatting>
  <conditionalFormatting sqref="U28:W28">
    <cfRule type="cellIs" dxfId="853" priority="335" stopIfTrue="1" operator="equal">
      <formula>"Med"</formula>
    </cfRule>
  </conditionalFormatting>
  <conditionalFormatting sqref="U28:W28">
    <cfRule type="cellIs" dxfId="852" priority="336" stopIfTrue="1" operator="equal">
      <formula>"High"</formula>
    </cfRule>
  </conditionalFormatting>
  <conditionalFormatting sqref="U29:W29">
    <cfRule type="cellIs" dxfId="851" priority="328" stopIfTrue="1" operator="equal">
      <formula>"Low"</formula>
    </cfRule>
  </conditionalFormatting>
  <conditionalFormatting sqref="U29:W29">
    <cfRule type="cellIs" dxfId="850" priority="329" stopIfTrue="1" operator="equal">
      <formula>"Med"</formula>
    </cfRule>
  </conditionalFormatting>
  <conditionalFormatting sqref="U29:W29">
    <cfRule type="cellIs" dxfId="849" priority="330" stopIfTrue="1" operator="equal">
      <formula>"High"</formula>
    </cfRule>
  </conditionalFormatting>
  <conditionalFormatting sqref="U29:W29">
    <cfRule type="cellIs" dxfId="848" priority="331" stopIfTrue="1" operator="equal">
      <formula>"Low"</formula>
    </cfRule>
  </conditionalFormatting>
  <conditionalFormatting sqref="U29:W29">
    <cfRule type="cellIs" dxfId="847" priority="332" stopIfTrue="1" operator="equal">
      <formula>"Med"</formula>
    </cfRule>
  </conditionalFormatting>
  <conditionalFormatting sqref="U29:W29">
    <cfRule type="cellIs" dxfId="846" priority="333" stopIfTrue="1" operator="equal">
      <formula>"High"</formula>
    </cfRule>
  </conditionalFormatting>
  <conditionalFormatting sqref="U40 W40 U39:W39 U36:V37">
    <cfRule type="cellIs" dxfId="845" priority="322" stopIfTrue="1" operator="equal">
      <formula>"Low"</formula>
    </cfRule>
  </conditionalFormatting>
  <conditionalFormatting sqref="U40 W40 U39:W39 U36:V37">
    <cfRule type="cellIs" dxfId="844" priority="323" stopIfTrue="1" operator="equal">
      <formula>"Med"</formula>
    </cfRule>
  </conditionalFormatting>
  <conditionalFormatting sqref="U40 W40 U39:W39 U36:V37">
    <cfRule type="cellIs" dxfId="843" priority="324" stopIfTrue="1" operator="equal">
      <formula>"High"</formula>
    </cfRule>
  </conditionalFormatting>
  <conditionalFormatting sqref="U40 W40 U39:W39 U36:V37">
    <cfRule type="cellIs" dxfId="842" priority="325" stopIfTrue="1" operator="equal">
      <formula>"Low"</formula>
    </cfRule>
  </conditionalFormatting>
  <conditionalFormatting sqref="U40 W40 U39:W39 U36:V37">
    <cfRule type="cellIs" dxfId="841" priority="326" stopIfTrue="1" operator="equal">
      <formula>"Med"</formula>
    </cfRule>
  </conditionalFormatting>
  <conditionalFormatting sqref="U40 W40 U39:W39 U36:V37">
    <cfRule type="cellIs" dxfId="840" priority="327" stopIfTrue="1" operator="equal">
      <formula>"High"</formula>
    </cfRule>
  </conditionalFormatting>
  <conditionalFormatting sqref="V40">
    <cfRule type="cellIs" dxfId="839" priority="319" stopIfTrue="1" operator="equal">
      <formula>"Low"</formula>
    </cfRule>
  </conditionalFormatting>
  <conditionalFormatting sqref="V40">
    <cfRule type="cellIs" dxfId="838" priority="320" stopIfTrue="1" operator="equal">
      <formula>"Med"</formula>
    </cfRule>
  </conditionalFormatting>
  <conditionalFormatting sqref="V40">
    <cfRule type="cellIs" dxfId="837" priority="321" stopIfTrue="1" operator="equal">
      <formula>"High"</formula>
    </cfRule>
  </conditionalFormatting>
  <conditionalFormatting sqref="U43:V43">
    <cfRule type="cellIs" dxfId="836" priority="316" stopIfTrue="1" operator="equal">
      <formula>"Low"</formula>
    </cfRule>
  </conditionalFormatting>
  <conditionalFormatting sqref="U43:V43">
    <cfRule type="cellIs" dxfId="835" priority="317" stopIfTrue="1" operator="equal">
      <formula>"Med"</formula>
    </cfRule>
  </conditionalFormatting>
  <conditionalFormatting sqref="U43:V43">
    <cfRule type="cellIs" dxfId="834" priority="318" stopIfTrue="1" operator="equal">
      <formula>"High"</formula>
    </cfRule>
  </conditionalFormatting>
  <conditionalFormatting sqref="X42:X45">
    <cfRule type="cellIs" dxfId="833" priority="315" operator="greaterThanOrEqual">
      <formula>3</formula>
    </cfRule>
  </conditionalFormatting>
  <conditionalFormatting sqref="U44 W44">
    <cfRule type="cellIs" dxfId="832" priority="309" stopIfTrue="1" operator="equal">
      <formula>"Low"</formula>
    </cfRule>
  </conditionalFormatting>
  <conditionalFormatting sqref="U44 W44">
    <cfRule type="cellIs" dxfId="831" priority="310" stopIfTrue="1" operator="equal">
      <formula>"Med"</formula>
    </cfRule>
  </conditionalFormatting>
  <conditionalFormatting sqref="U44 W44">
    <cfRule type="cellIs" dxfId="830" priority="311" stopIfTrue="1" operator="equal">
      <formula>"High"</formula>
    </cfRule>
  </conditionalFormatting>
  <conditionalFormatting sqref="U44 W44">
    <cfRule type="cellIs" dxfId="829" priority="312" stopIfTrue="1" operator="equal">
      <formula>"Low"</formula>
    </cfRule>
  </conditionalFormatting>
  <conditionalFormatting sqref="U44 W44">
    <cfRule type="cellIs" dxfId="828" priority="313" stopIfTrue="1" operator="equal">
      <formula>"Med"</formula>
    </cfRule>
  </conditionalFormatting>
  <conditionalFormatting sqref="U44 W44">
    <cfRule type="cellIs" dxfId="827" priority="314" stopIfTrue="1" operator="equal">
      <formula>"High"</formula>
    </cfRule>
  </conditionalFormatting>
  <conditionalFormatting sqref="V45">
    <cfRule type="cellIs" dxfId="826" priority="297" stopIfTrue="1" operator="equal">
      <formula>"Low"</formula>
    </cfRule>
  </conditionalFormatting>
  <conditionalFormatting sqref="V45">
    <cfRule type="cellIs" dxfId="825" priority="298" stopIfTrue="1" operator="equal">
      <formula>"Med"</formula>
    </cfRule>
  </conditionalFormatting>
  <conditionalFormatting sqref="V45">
    <cfRule type="cellIs" dxfId="824" priority="299" stopIfTrue="1" operator="equal">
      <formula>"High"</formula>
    </cfRule>
  </conditionalFormatting>
  <conditionalFormatting sqref="U42:W42">
    <cfRule type="cellIs" dxfId="823" priority="300" stopIfTrue="1" operator="equal">
      <formula>"Low"</formula>
    </cfRule>
  </conditionalFormatting>
  <conditionalFormatting sqref="U42:W42">
    <cfRule type="cellIs" dxfId="822" priority="301" stopIfTrue="1" operator="equal">
      <formula>"Med"</formula>
    </cfRule>
  </conditionalFormatting>
  <conditionalFormatting sqref="U42:W42">
    <cfRule type="cellIs" dxfId="821" priority="302" stopIfTrue="1" operator="equal">
      <formula>"High"</formula>
    </cfRule>
  </conditionalFormatting>
  <conditionalFormatting sqref="U45 W45">
    <cfRule type="cellIs" dxfId="820" priority="303" stopIfTrue="1" operator="equal">
      <formula>"Low"</formula>
    </cfRule>
  </conditionalFormatting>
  <conditionalFormatting sqref="U45 W45">
    <cfRule type="cellIs" dxfId="819" priority="304" stopIfTrue="1" operator="equal">
      <formula>"Med"</formula>
    </cfRule>
  </conditionalFormatting>
  <conditionalFormatting sqref="U45 W45">
    <cfRule type="cellIs" dxfId="818" priority="305" stopIfTrue="1" operator="equal">
      <formula>"High"</formula>
    </cfRule>
  </conditionalFormatting>
  <conditionalFormatting sqref="U45 W45">
    <cfRule type="cellIs" dxfId="817" priority="306" stopIfTrue="1" operator="equal">
      <formula>"Low"</formula>
    </cfRule>
  </conditionalFormatting>
  <conditionalFormatting sqref="U45 W45">
    <cfRule type="cellIs" dxfId="816" priority="307" stopIfTrue="1" operator="equal">
      <formula>"Med"</formula>
    </cfRule>
  </conditionalFormatting>
  <conditionalFormatting sqref="U45 W45">
    <cfRule type="cellIs" dxfId="815" priority="308" stopIfTrue="1" operator="equal">
      <formula>"High"</formula>
    </cfRule>
  </conditionalFormatting>
  <conditionalFormatting sqref="W43">
    <cfRule type="cellIs" dxfId="814" priority="294" stopIfTrue="1" operator="equal">
      <formula>"Low"</formula>
    </cfRule>
  </conditionalFormatting>
  <conditionalFormatting sqref="W43">
    <cfRule type="cellIs" dxfId="813" priority="295" stopIfTrue="1" operator="equal">
      <formula>"Med"</formula>
    </cfRule>
  </conditionalFormatting>
  <conditionalFormatting sqref="W43">
    <cfRule type="cellIs" dxfId="812" priority="296" stopIfTrue="1" operator="equal">
      <formula>"High"</formula>
    </cfRule>
  </conditionalFormatting>
  <conditionalFormatting sqref="V44">
    <cfRule type="cellIs" dxfId="811" priority="291" stopIfTrue="1" operator="equal">
      <formula>"Low"</formula>
    </cfRule>
  </conditionalFormatting>
  <conditionalFormatting sqref="V44">
    <cfRule type="cellIs" dxfId="810" priority="292" stopIfTrue="1" operator="equal">
      <formula>"Med"</formula>
    </cfRule>
  </conditionalFormatting>
  <conditionalFormatting sqref="V44">
    <cfRule type="cellIs" dxfId="809" priority="293" stopIfTrue="1" operator="equal">
      <formula>"High"</formula>
    </cfRule>
  </conditionalFormatting>
  <conditionalFormatting sqref="U121:W121">
    <cfRule type="cellIs" dxfId="808" priority="288" stopIfTrue="1" operator="equal">
      <formula>"Low"</formula>
    </cfRule>
  </conditionalFormatting>
  <conditionalFormatting sqref="U121:W121">
    <cfRule type="cellIs" dxfId="807" priority="289" stopIfTrue="1" operator="equal">
      <formula>"Med"</formula>
    </cfRule>
  </conditionalFormatting>
  <conditionalFormatting sqref="U121:W121">
    <cfRule type="cellIs" dxfId="806" priority="290" stopIfTrue="1" operator="equal">
      <formula>"High"</formula>
    </cfRule>
  </conditionalFormatting>
  <conditionalFormatting sqref="U106">
    <cfRule type="cellIs" dxfId="805" priority="255" stopIfTrue="1" operator="equal">
      <formula>"Low"</formula>
    </cfRule>
  </conditionalFormatting>
  <conditionalFormatting sqref="U106">
    <cfRule type="cellIs" dxfId="804" priority="256" stopIfTrue="1" operator="equal">
      <formula>"Med"</formula>
    </cfRule>
  </conditionalFormatting>
  <conditionalFormatting sqref="U106">
    <cfRule type="cellIs" dxfId="803" priority="257" stopIfTrue="1" operator="equal">
      <formula>"High"</formula>
    </cfRule>
  </conditionalFormatting>
  <conditionalFormatting sqref="U106">
    <cfRule type="cellIs" dxfId="802" priority="252" stopIfTrue="1" operator="equal">
      <formula>"Low"</formula>
    </cfRule>
  </conditionalFormatting>
  <conditionalFormatting sqref="U106">
    <cfRule type="cellIs" dxfId="801" priority="253" stopIfTrue="1" operator="equal">
      <formula>"Med"</formula>
    </cfRule>
  </conditionalFormatting>
  <conditionalFormatting sqref="U106">
    <cfRule type="cellIs" dxfId="800" priority="254" stopIfTrue="1" operator="equal">
      <formula>"High"</formula>
    </cfRule>
  </conditionalFormatting>
  <conditionalFormatting sqref="U91">
    <cfRule type="cellIs" dxfId="799" priority="234" stopIfTrue="1" operator="equal">
      <formula>"Low"</formula>
    </cfRule>
  </conditionalFormatting>
  <conditionalFormatting sqref="U91">
    <cfRule type="cellIs" dxfId="798" priority="235" stopIfTrue="1" operator="equal">
      <formula>"Med"</formula>
    </cfRule>
  </conditionalFormatting>
  <conditionalFormatting sqref="U91">
    <cfRule type="cellIs" dxfId="797" priority="236" stopIfTrue="1" operator="equal">
      <formula>"High"</formula>
    </cfRule>
  </conditionalFormatting>
  <conditionalFormatting sqref="V8:V9">
    <cfRule type="cellIs" dxfId="796" priority="243" stopIfTrue="1" operator="equal">
      <formula>"Low"</formula>
    </cfRule>
  </conditionalFormatting>
  <conditionalFormatting sqref="V8:V9">
    <cfRule type="cellIs" dxfId="795" priority="244" stopIfTrue="1" operator="equal">
      <formula>"Med"</formula>
    </cfRule>
  </conditionalFormatting>
  <conditionalFormatting sqref="V8:V9">
    <cfRule type="cellIs" dxfId="794" priority="245" stopIfTrue="1" operator="equal">
      <formula>"High"</formula>
    </cfRule>
  </conditionalFormatting>
  <conditionalFormatting sqref="V12">
    <cfRule type="cellIs" dxfId="793" priority="240" stopIfTrue="1" operator="equal">
      <formula>"Low"</formula>
    </cfRule>
  </conditionalFormatting>
  <conditionalFormatting sqref="V12">
    <cfRule type="cellIs" dxfId="792" priority="241" stopIfTrue="1" operator="equal">
      <formula>"Med"</formula>
    </cfRule>
  </conditionalFormatting>
  <conditionalFormatting sqref="V12">
    <cfRule type="cellIs" dxfId="791" priority="242" stopIfTrue="1" operator="equal">
      <formula>"High"</formula>
    </cfRule>
  </conditionalFormatting>
  <conditionalFormatting sqref="U125">
    <cfRule type="cellIs" dxfId="790" priority="231" stopIfTrue="1" operator="equal">
      <formula>"Low"</formula>
    </cfRule>
  </conditionalFormatting>
  <conditionalFormatting sqref="U125">
    <cfRule type="cellIs" dxfId="789" priority="232" stopIfTrue="1" operator="equal">
      <formula>"Med"</formula>
    </cfRule>
  </conditionalFormatting>
  <conditionalFormatting sqref="U125">
    <cfRule type="cellIs" dxfId="788" priority="233" stopIfTrue="1" operator="equal">
      <formula>"High"</formula>
    </cfRule>
  </conditionalFormatting>
  <conditionalFormatting sqref="V125:W125">
    <cfRule type="cellIs" dxfId="787" priority="225" stopIfTrue="1" operator="equal">
      <formula>"Low"</formula>
    </cfRule>
  </conditionalFormatting>
  <conditionalFormatting sqref="V125:W125">
    <cfRule type="cellIs" dxfId="786" priority="226" stopIfTrue="1" operator="equal">
      <formula>"Med"</formula>
    </cfRule>
  </conditionalFormatting>
  <conditionalFormatting sqref="V125:W125">
    <cfRule type="cellIs" dxfId="785" priority="227" stopIfTrue="1" operator="equal">
      <formula>"High"</formula>
    </cfRule>
  </conditionalFormatting>
  <conditionalFormatting sqref="V125:W125">
    <cfRule type="cellIs" dxfId="784" priority="228" stopIfTrue="1" operator="equal">
      <formula>"Low"</formula>
    </cfRule>
  </conditionalFormatting>
  <conditionalFormatting sqref="V125:W125">
    <cfRule type="cellIs" dxfId="783" priority="229" stopIfTrue="1" operator="equal">
      <formula>"Med"</formula>
    </cfRule>
  </conditionalFormatting>
  <conditionalFormatting sqref="V125:W125">
    <cfRule type="cellIs" dxfId="782" priority="230" stopIfTrue="1" operator="equal">
      <formula>"High"</formula>
    </cfRule>
  </conditionalFormatting>
  <conditionalFormatting sqref="U135:W135">
    <cfRule type="cellIs" dxfId="781" priority="219" stopIfTrue="1" operator="equal">
      <formula>"Low"</formula>
    </cfRule>
  </conditionalFormatting>
  <conditionalFormatting sqref="U135:W135">
    <cfRule type="cellIs" dxfId="780" priority="220" stopIfTrue="1" operator="equal">
      <formula>"Med"</formula>
    </cfRule>
  </conditionalFormatting>
  <conditionalFormatting sqref="U135:W135">
    <cfRule type="cellIs" dxfId="779" priority="221" stopIfTrue="1" operator="equal">
      <formula>"High"</formula>
    </cfRule>
  </conditionalFormatting>
  <conditionalFormatting sqref="U135:W135">
    <cfRule type="cellIs" dxfId="778" priority="222" stopIfTrue="1" operator="equal">
      <formula>"Low"</formula>
    </cfRule>
  </conditionalFormatting>
  <conditionalFormatting sqref="U135:W135">
    <cfRule type="cellIs" dxfId="777" priority="223" stopIfTrue="1" operator="equal">
      <formula>"Med"</formula>
    </cfRule>
  </conditionalFormatting>
  <conditionalFormatting sqref="U135:W135">
    <cfRule type="cellIs" dxfId="776" priority="224" stopIfTrue="1" operator="equal">
      <formula>"High"</formula>
    </cfRule>
  </conditionalFormatting>
  <conditionalFormatting sqref="U136:W136">
    <cfRule type="cellIs" dxfId="775" priority="213" stopIfTrue="1" operator="equal">
      <formula>"Low"</formula>
    </cfRule>
  </conditionalFormatting>
  <conditionalFormatting sqref="U136:W136">
    <cfRule type="cellIs" dxfId="774" priority="214" stopIfTrue="1" operator="equal">
      <formula>"Med"</formula>
    </cfRule>
  </conditionalFormatting>
  <conditionalFormatting sqref="U136:W136">
    <cfRule type="cellIs" dxfId="773" priority="215" stopIfTrue="1" operator="equal">
      <formula>"High"</formula>
    </cfRule>
  </conditionalFormatting>
  <conditionalFormatting sqref="U136:W136">
    <cfRule type="cellIs" dxfId="772" priority="216" stopIfTrue="1" operator="equal">
      <formula>"Low"</formula>
    </cfRule>
  </conditionalFormatting>
  <conditionalFormatting sqref="U136:W136">
    <cfRule type="cellIs" dxfId="771" priority="217" stopIfTrue="1" operator="equal">
      <formula>"Med"</formula>
    </cfRule>
  </conditionalFormatting>
  <conditionalFormatting sqref="U136:W136">
    <cfRule type="cellIs" dxfId="770" priority="218" stopIfTrue="1" operator="equal">
      <formula>"High"</formula>
    </cfRule>
  </conditionalFormatting>
  <conditionalFormatting sqref="U138:W138">
    <cfRule type="cellIs" dxfId="769" priority="207" stopIfTrue="1" operator="equal">
      <formula>"Low"</formula>
    </cfRule>
  </conditionalFormatting>
  <conditionalFormatting sqref="U138:W138">
    <cfRule type="cellIs" dxfId="768" priority="208" stopIfTrue="1" operator="equal">
      <formula>"Med"</formula>
    </cfRule>
  </conditionalFormatting>
  <conditionalFormatting sqref="U138:W138">
    <cfRule type="cellIs" dxfId="767" priority="209" stopIfTrue="1" operator="equal">
      <formula>"High"</formula>
    </cfRule>
  </conditionalFormatting>
  <conditionalFormatting sqref="U138:W138">
    <cfRule type="cellIs" dxfId="766" priority="210" stopIfTrue="1" operator="equal">
      <formula>"Low"</formula>
    </cfRule>
  </conditionalFormatting>
  <conditionalFormatting sqref="U138:W138">
    <cfRule type="cellIs" dxfId="765" priority="211" stopIfTrue="1" operator="equal">
      <formula>"Med"</formula>
    </cfRule>
  </conditionalFormatting>
  <conditionalFormatting sqref="U138:W138">
    <cfRule type="cellIs" dxfId="764" priority="212" stopIfTrue="1" operator="equal">
      <formula>"High"</formula>
    </cfRule>
  </conditionalFormatting>
  <conditionalFormatting sqref="U141:W141">
    <cfRule type="cellIs" dxfId="763" priority="201" stopIfTrue="1" operator="equal">
      <formula>"Low"</formula>
    </cfRule>
  </conditionalFormatting>
  <conditionalFormatting sqref="U141:W141">
    <cfRule type="cellIs" dxfId="762" priority="202" stopIfTrue="1" operator="equal">
      <formula>"Med"</formula>
    </cfRule>
  </conditionalFormatting>
  <conditionalFormatting sqref="U141:W141">
    <cfRule type="cellIs" dxfId="761" priority="203" stopIfTrue="1" operator="equal">
      <formula>"High"</formula>
    </cfRule>
  </conditionalFormatting>
  <conditionalFormatting sqref="U141:W141">
    <cfRule type="cellIs" dxfId="760" priority="204" stopIfTrue="1" operator="equal">
      <formula>"Low"</formula>
    </cfRule>
  </conditionalFormatting>
  <conditionalFormatting sqref="U141:W141">
    <cfRule type="cellIs" dxfId="759" priority="205" stopIfTrue="1" operator="equal">
      <formula>"Med"</formula>
    </cfRule>
  </conditionalFormatting>
  <conditionalFormatting sqref="U141:W141">
    <cfRule type="cellIs" dxfId="758" priority="206" stopIfTrue="1" operator="equal">
      <formula>"High"</formula>
    </cfRule>
  </conditionalFormatting>
  <conditionalFormatting sqref="U142:W142">
    <cfRule type="cellIs" dxfId="757" priority="195" stopIfTrue="1" operator="equal">
      <formula>"Low"</formula>
    </cfRule>
  </conditionalFormatting>
  <conditionalFormatting sqref="U142:W142">
    <cfRule type="cellIs" dxfId="756" priority="196" stopIfTrue="1" operator="equal">
      <formula>"Med"</formula>
    </cfRule>
  </conditionalFormatting>
  <conditionalFormatting sqref="U142:W142">
    <cfRule type="cellIs" dxfId="755" priority="197" stopIfTrue="1" operator="equal">
      <formula>"High"</formula>
    </cfRule>
  </conditionalFormatting>
  <conditionalFormatting sqref="U142:W142">
    <cfRule type="cellIs" dxfId="754" priority="198" stopIfTrue="1" operator="equal">
      <formula>"Low"</formula>
    </cfRule>
  </conditionalFormatting>
  <conditionalFormatting sqref="U142:W142">
    <cfRule type="cellIs" dxfId="753" priority="199" stopIfTrue="1" operator="equal">
      <formula>"Med"</formula>
    </cfRule>
  </conditionalFormatting>
  <conditionalFormatting sqref="U142:W142">
    <cfRule type="cellIs" dxfId="752" priority="200" stopIfTrue="1" operator="equal">
      <formula>"High"</formula>
    </cfRule>
  </conditionalFormatting>
  <conditionalFormatting sqref="T31">
    <cfRule type="cellIs" dxfId="751" priority="192" stopIfTrue="1" operator="equal">
      <formula>"Low"</formula>
    </cfRule>
  </conditionalFormatting>
  <conditionalFormatting sqref="T31">
    <cfRule type="cellIs" dxfId="750" priority="193" stopIfTrue="1" operator="equal">
      <formula>"Med"</formula>
    </cfRule>
  </conditionalFormatting>
  <conditionalFormatting sqref="T31">
    <cfRule type="cellIs" dxfId="749" priority="194" stopIfTrue="1" operator="equal">
      <formula>"High"</formula>
    </cfRule>
  </conditionalFormatting>
  <conditionalFormatting sqref="U31:W31">
    <cfRule type="cellIs" dxfId="748" priority="177" stopIfTrue="1" operator="equal">
      <formula>"Low"</formula>
    </cfRule>
  </conditionalFormatting>
  <conditionalFormatting sqref="U31:W31">
    <cfRule type="cellIs" dxfId="747" priority="178" stopIfTrue="1" operator="equal">
      <formula>"Med"</formula>
    </cfRule>
  </conditionalFormatting>
  <conditionalFormatting sqref="U31:W31">
    <cfRule type="cellIs" dxfId="746" priority="179" stopIfTrue="1" operator="equal">
      <formula>"High"</formula>
    </cfRule>
  </conditionalFormatting>
  <conditionalFormatting sqref="U38:W38 W36:W37">
    <cfRule type="cellIs" dxfId="745" priority="156" stopIfTrue="1" operator="equal">
      <formula>"Low"</formula>
    </cfRule>
  </conditionalFormatting>
  <conditionalFormatting sqref="U38:W38 W36:W37">
    <cfRule type="cellIs" dxfId="744" priority="157" stopIfTrue="1" operator="equal">
      <formula>"Med"</formula>
    </cfRule>
  </conditionalFormatting>
  <conditionalFormatting sqref="U38:W38 W36:W37">
    <cfRule type="cellIs" dxfId="743" priority="158" stopIfTrue="1" operator="equal">
      <formula>"High"</formula>
    </cfRule>
  </conditionalFormatting>
  <conditionalFormatting sqref="U31:W31">
    <cfRule type="cellIs" dxfId="742" priority="180" stopIfTrue="1" operator="equal">
      <formula>"Low"</formula>
    </cfRule>
  </conditionalFormatting>
  <conditionalFormatting sqref="U31:W31">
    <cfRule type="cellIs" dxfId="741" priority="181" stopIfTrue="1" operator="equal">
      <formula>"Med"</formula>
    </cfRule>
  </conditionalFormatting>
  <conditionalFormatting sqref="U31:W31">
    <cfRule type="cellIs" dxfId="740" priority="182" stopIfTrue="1" operator="equal">
      <formula>"High"</formula>
    </cfRule>
  </conditionalFormatting>
  <conditionalFormatting sqref="Q38 S38:T38">
    <cfRule type="cellIs" dxfId="739" priority="173" stopIfTrue="1" operator="equal">
      <formula>"Low"</formula>
    </cfRule>
  </conditionalFormatting>
  <conditionalFormatting sqref="Q38 S38:T38">
    <cfRule type="cellIs" dxfId="738" priority="174" stopIfTrue="1" operator="equal">
      <formula>"Med"</formula>
    </cfRule>
  </conditionalFormatting>
  <conditionalFormatting sqref="Q38 S38:T38">
    <cfRule type="cellIs" dxfId="737" priority="175" stopIfTrue="1" operator="equal">
      <formula>"High"</formula>
    </cfRule>
  </conditionalFormatting>
  <conditionalFormatting sqref="O38:P38">
    <cfRule type="cellIs" dxfId="736" priority="176" operator="greaterThanOrEqual">
      <formula>3</formula>
    </cfRule>
  </conditionalFormatting>
  <conditionalFormatting sqref="P38">
    <cfRule type="cellIs" dxfId="735" priority="172" operator="greaterThanOrEqual">
      <formula>3</formula>
    </cfRule>
  </conditionalFormatting>
  <conditionalFormatting sqref="Z38">
    <cfRule type="cellIs" dxfId="734" priority="168" stopIfTrue="1" operator="equal">
      <formula>"Low"</formula>
    </cfRule>
  </conditionalFormatting>
  <conditionalFormatting sqref="Z38">
    <cfRule type="cellIs" dxfId="733" priority="169" stopIfTrue="1" operator="equal">
      <formula>"Med"</formula>
    </cfRule>
  </conditionalFormatting>
  <conditionalFormatting sqref="Z38">
    <cfRule type="cellIs" dxfId="732" priority="170" stopIfTrue="1" operator="equal">
      <formula>"High"</formula>
    </cfRule>
  </conditionalFormatting>
  <conditionalFormatting sqref="X38">
    <cfRule type="cellIs" dxfId="731" priority="171" operator="greaterThanOrEqual">
      <formula>3</formula>
    </cfRule>
  </conditionalFormatting>
  <conditionalFormatting sqref="Y38">
    <cfRule type="cellIs" dxfId="730" priority="167" operator="greaterThanOrEqual">
      <formula>3</formula>
    </cfRule>
  </conditionalFormatting>
  <conditionalFormatting sqref="U38:W38 W36:W37">
    <cfRule type="cellIs" dxfId="729" priority="159" stopIfTrue="1" operator="equal">
      <formula>"Low"</formula>
    </cfRule>
  </conditionalFormatting>
  <conditionalFormatting sqref="U38:W38 W36:W37">
    <cfRule type="cellIs" dxfId="728" priority="160" stopIfTrue="1" operator="equal">
      <formula>"Med"</formula>
    </cfRule>
  </conditionalFormatting>
  <conditionalFormatting sqref="U38:W38 W36:W37">
    <cfRule type="cellIs" dxfId="727" priority="161" stopIfTrue="1" operator="equal">
      <formula>"High"</formula>
    </cfRule>
  </conditionalFormatting>
  <conditionalFormatting sqref="U59:W61">
    <cfRule type="cellIs" dxfId="726" priority="147" stopIfTrue="1" operator="equal">
      <formula>"Low"</formula>
    </cfRule>
  </conditionalFormatting>
  <conditionalFormatting sqref="U59:W61">
    <cfRule type="cellIs" dxfId="725" priority="148" stopIfTrue="1" operator="equal">
      <formula>"Med"</formula>
    </cfRule>
  </conditionalFormatting>
  <conditionalFormatting sqref="U59:W61">
    <cfRule type="cellIs" dxfId="724" priority="149" stopIfTrue="1" operator="equal">
      <formula>"High"</formula>
    </cfRule>
  </conditionalFormatting>
  <conditionalFormatting sqref="P97">
    <cfRule type="cellIs" dxfId="723" priority="146" operator="greaterThanOrEqual">
      <formula>3</formula>
    </cfRule>
  </conditionalFormatting>
  <conditionalFormatting sqref="Q97 S97:T97">
    <cfRule type="cellIs" dxfId="722" priority="143" stopIfTrue="1" operator="equal">
      <formula>"Low"</formula>
    </cfRule>
  </conditionalFormatting>
  <conditionalFormatting sqref="Q97 S97:T97">
    <cfRule type="cellIs" dxfId="721" priority="144" stopIfTrue="1" operator="equal">
      <formula>"Med"</formula>
    </cfRule>
  </conditionalFormatting>
  <conditionalFormatting sqref="Q97 S97:T97">
    <cfRule type="cellIs" dxfId="720" priority="145" stopIfTrue="1" operator="equal">
      <formula>"High"</formula>
    </cfRule>
  </conditionalFormatting>
  <conditionalFormatting sqref="O97">
    <cfRule type="cellIs" dxfId="719" priority="142" operator="greaterThanOrEqual">
      <formula>3</formula>
    </cfRule>
  </conditionalFormatting>
  <conditionalFormatting sqref="Z97">
    <cfRule type="cellIs" dxfId="718" priority="139" stopIfTrue="1" operator="equal">
      <formula>"Low"</formula>
    </cfRule>
  </conditionalFormatting>
  <conditionalFormatting sqref="Z97">
    <cfRule type="cellIs" dxfId="717" priority="140" stopIfTrue="1" operator="equal">
      <formula>"Med"</formula>
    </cfRule>
  </conditionalFormatting>
  <conditionalFormatting sqref="Z97">
    <cfRule type="cellIs" dxfId="716" priority="141" stopIfTrue="1" operator="equal">
      <formula>"High"</formula>
    </cfRule>
  </conditionalFormatting>
  <conditionalFormatting sqref="X97">
    <cfRule type="cellIs" dxfId="715" priority="138" operator="greaterThanOrEqual">
      <formula>3</formula>
    </cfRule>
  </conditionalFormatting>
  <conditionalFormatting sqref="Y97">
    <cfRule type="cellIs" dxfId="714" priority="135" operator="greaterThanOrEqual">
      <formula>3</formula>
    </cfRule>
  </conditionalFormatting>
  <conditionalFormatting sqref="T98">
    <cfRule type="cellIs" dxfId="713" priority="126" stopIfTrue="1" operator="equal">
      <formula>"Low"</formula>
    </cfRule>
  </conditionalFormatting>
  <conditionalFormatting sqref="T98">
    <cfRule type="cellIs" dxfId="712" priority="127" stopIfTrue="1" operator="equal">
      <formula>"Med"</formula>
    </cfRule>
  </conditionalFormatting>
  <conditionalFormatting sqref="T98">
    <cfRule type="cellIs" dxfId="711" priority="128" stopIfTrue="1" operator="equal">
      <formula>"High"</formula>
    </cfRule>
  </conditionalFormatting>
  <conditionalFormatting sqref="Q101 S101:T101">
    <cfRule type="cellIs" dxfId="710" priority="123" stopIfTrue="1" operator="equal">
      <formula>"Low"</formula>
    </cfRule>
  </conditionalFormatting>
  <conditionalFormatting sqref="Q101 S101:T101">
    <cfRule type="cellIs" dxfId="709" priority="124" stopIfTrue="1" operator="equal">
      <formula>"Med"</formula>
    </cfRule>
  </conditionalFormatting>
  <conditionalFormatting sqref="Q101 S101:T101">
    <cfRule type="cellIs" dxfId="708" priority="125" stopIfTrue="1" operator="equal">
      <formula>"High"</formula>
    </cfRule>
  </conditionalFormatting>
  <conditionalFormatting sqref="Z101">
    <cfRule type="cellIs" dxfId="707" priority="120" stopIfTrue="1" operator="equal">
      <formula>"Low"</formula>
    </cfRule>
  </conditionalFormatting>
  <conditionalFormatting sqref="Z101">
    <cfRule type="cellIs" dxfId="706" priority="121" stopIfTrue="1" operator="equal">
      <formula>"Med"</formula>
    </cfRule>
  </conditionalFormatting>
  <conditionalFormatting sqref="Z101">
    <cfRule type="cellIs" dxfId="705" priority="122" stopIfTrue="1" operator="equal">
      <formula>"High"</formula>
    </cfRule>
  </conditionalFormatting>
  <conditionalFormatting sqref="P101">
    <cfRule type="cellIs" dxfId="704" priority="119" operator="greaterThanOrEqual">
      <formula>3</formula>
    </cfRule>
  </conditionalFormatting>
  <conditionalFormatting sqref="Y101">
    <cfRule type="cellIs" dxfId="703" priority="116" operator="greaterThanOrEqual">
      <formula>3</formula>
    </cfRule>
  </conditionalFormatting>
  <conditionalFormatting sqref="U101 W101">
    <cfRule type="cellIs" dxfId="702" priority="110" stopIfTrue="1" operator="equal">
      <formula>"Low"</formula>
    </cfRule>
  </conditionalFormatting>
  <conditionalFormatting sqref="U101 W101">
    <cfRule type="cellIs" dxfId="701" priority="111" stopIfTrue="1" operator="equal">
      <formula>"Med"</formula>
    </cfRule>
  </conditionalFormatting>
  <conditionalFormatting sqref="U101 W101">
    <cfRule type="cellIs" dxfId="700" priority="112" stopIfTrue="1" operator="equal">
      <formula>"High"</formula>
    </cfRule>
  </conditionalFormatting>
  <conditionalFormatting sqref="U101 W101">
    <cfRule type="cellIs" dxfId="699" priority="107" stopIfTrue="1" operator="equal">
      <formula>"Low"</formula>
    </cfRule>
  </conditionalFormatting>
  <conditionalFormatting sqref="U101 W101">
    <cfRule type="cellIs" dxfId="698" priority="108" stopIfTrue="1" operator="equal">
      <formula>"Med"</formula>
    </cfRule>
  </conditionalFormatting>
  <conditionalFormatting sqref="U101 W101">
    <cfRule type="cellIs" dxfId="697" priority="109" stopIfTrue="1" operator="equal">
      <formula>"High"</formula>
    </cfRule>
  </conditionalFormatting>
  <conditionalFormatting sqref="W104">
    <cfRule type="cellIs" dxfId="696" priority="104" stopIfTrue="1" operator="equal">
      <formula>"Low"</formula>
    </cfRule>
  </conditionalFormatting>
  <conditionalFormatting sqref="W104">
    <cfRule type="cellIs" dxfId="695" priority="105" stopIfTrue="1" operator="equal">
      <formula>"Med"</formula>
    </cfRule>
  </conditionalFormatting>
  <conditionalFormatting sqref="W104">
    <cfRule type="cellIs" dxfId="694" priority="106" stopIfTrue="1" operator="equal">
      <formula>"High"</formula>
    </cfRule>
  </conditionalFormatting>
  <conditionalFormatting sqref="W118">
    <cfRule type="cellIs" dxfId="693" priority="85" stopIfTrue="1" operator="equal">
      <formula>"Low"</formula>
    </cfRule>
  </conditionalFormatting>
  <conditionalFormatting sqref="W118">
    <cfRule type="cellIs" dxfId="692" priority="86" stopIfTrue="1" operator="equal">
      <formula>"Med"</formula>
    </cfRule>
  </conditionalFormatting>
  <conditionalFormatting sqref="W118">
    <cfRule type="cellIs" dxfId="691" priority="87" stopIfTrue="1" operator="equal">
      <formula>"High"</formula>
    </cfRule>
  </conditionalFormatting>
  <conditionalFormatting sqref="W118">
    <cfRule type="cellIs" dxfId="690" priority="82" stopIfTrue="1" operator="equal">
      <formula>"Low"</formula>
    </cfRule>
  </conditionalFormatting>
  <conditionalFormatting sqref="W118">
    <cfRule type="cellIs" dxfId="689" priority="83" stopIfTrue="1" operator="equal">
      <formula>"Med"</formula>
    </cfRule>
  </conditionalFormatting>
  <conditionalFormatting sqref="W118">
    <cfRule type="cellIs" dxfId="688" priority="84" stopIfTrue="1" operator="equal">
      <formula>"High"</formula>
    </cfRule>
  </conditionalFormatting>
  <conditionalFormatting sqref="R127:R130 R112:R113 R8:R25 R27:R29 R42:R50 R52:R57 R59:R64 R66:R75 R83:R88 R90:R93 R96:R99 R101:R106 R108 R110 R115:R118 R121 R123:R125 R133 R135:R139 R141:R142 R36:R40 R31 R34 R77:R80">
    <cfRule type="colorScale" priority="81">
      <colorScale>
        <cfvo type="min"/>
        <cfvo type="max"/>
        <color rgb="FFFCFCFF"/>
        <color rgb="FFF8696B"/>
      </colorScale>
    </cfRule>
  </conditionalFormatting>
  <conditionalFormatting sqref="W10">
    <cfRule type="cellIs" dxfId="687" priority="78" stopIfTrue="1" operator="equal">
      <formula>"Low"</formula>
    </cfRule>
  </conditionalFormatting>
  <conditionalFormatting sqref="W10">
    <cfRule type="cellIs" dxfId="686" priority="79" stopIfTrue="1" operator="equal">
      <formula>"Med"</formula>
    </cfRule>
  </conditionalFormatting>
  <conditionalFormatting sqref="W10">
    <cfRule type="cellIs" dxfId="685" priority="80" stopIfTrue="1" operator="equal">
      <formula>"High"</formula>
    </cfRule>
  </conditionalFormatting>
  <conditionalFormatting sqref="V10">
    <cfRule type="cellIs" dxfId="684" priority="75" stopIfTrue="1" operator="equal">
      <formula>"Low"</formula>
    </cfRule>
  </conditionalFormatting>
  <conditionalFormatting sqref="V10">
    <cfRule type="cellIs" dxfId="683" priority="76" stopIfTrue="1" operator="equal">
      <formula>"Med"</formula>
    </cfRule>
  </conditionalFormatting>
  <conditionalFormatting sqref="V10">
    <cfRule type="cellIs" dxfId="682" priority="77" stopIfTrue="1" operator="equal">
      <formula>"High"</formula>
    </cfRule>
  </conditionalFormatting>
  <conditionalFormatting sqref="AA8:AA25 AA27:AA29 AA42:AA50 AA52:AA57 AA59:AA64 AA66:AA75 AA83:AA88 AA90:AA93 AA96:AA99 AA101:AA106 AA108 AA110 AA115:AA118 AA112:AA113 AA121 AA123:AA125 AA127:AA130 AA133 AA135:AA139 AA141:AA142 AA36:AA40 AA31 AA34 AA77:AA80">
    <cfRule type="cellIs" dxfId="681" priority="72" stopIfTrue="1" operator="equal">
      <formula>"Low"</formula>
    </cfRule>
  </conditionalFormatting>
  <conditionalFormatting sqref="AA8:AA25 AA27:AA29 AA42:AA50 AA52:AA57 AA59:AA64 AA66:AA75 AA83:AA88 AA90:AA93 AA96:AA99 AA101:AA106 AA108 AA110 AA115:AA118 AA112:AA113 AA121 AA123:AA125 AA127:AA130 AA133 AA135:AA139 AA141:AA142 AA36:AA40 AA31 AA34 AA77:AA80">
    <cfRule type="cellIs" dxfId="680" priority="73" stopIfTrue="1" operator="equal">
      <formula>"Med"</formula>
    </cfRule>
  </conditionalFormatting>
  <conditionalFormatting sqref="AA8:AA25 AA27:AA29 AA42:AA50 AA52:AA57 AA59:AA64 AA66:AA75 AA83:AA88 AA90:AA93 AA96:AA99 AA101:AA106 AA108 AA110 AA115:AA118 AA112:AA113 AA121 AA123:AA125 AA127:AA130 AA133 AA135:AA139 AA141:AA142 AA36:AA40 AA31 AA34 AA77:AA80">
    <cfRule type="cellIs" dxfId="679" priority="74" stopIfTrue="1" operator="equal">
      <formula>"High"</formula>
    </cfRule>
  </conditionalFormatting>
  <conditionalFormatting sqref="AA127:AA130 AA112:AA113 AA8:AA25 AA27:AA29 AA42:AA50 AA52:AA57 AA59:AA64 AA66:AA75 AA83:AA88 AA90:AA93 AA96:AA99 AA101:AA106 AA108 AA110 AA115:AA118 AA121 AA123:AA125 AA133 AA135:AA139 AA141:AA142 AA36:AA40 AA31 AA34 AA77:AA80">
    <cfRule type="colorScale" priority="68">
      <colorScale>
        <cfvo type="min"/>
        <cfvo type="max"/>
        <color rgb="FFFCFCFF"/>
        <color rgb="FFF8696B"/>
      </colorScale>
    </cfRule>
  </conditionalFormatting>
  <conditionalFormatting sqref="U139:W139">
    <cfRule type="cellIs" dxfId="678" priority="65" stopIfTrue="1" operator="equal">
      <formula>"Low"</formula>
    </cfRule>
  </conditionalFormatting>
  <conditionalFormatting sqref="U139:W139">
    <cfRule type="cellIs" dxfId="677" priority="66" stopIfTrue="1" operator="equal">
      <formula>"Med"</formula>
    </cfRule>
  </conditionalFormatting>
  <conditionalFormatting sqref="U139:W139">
    <cfRule type="cellIs" dxfId="676" priority="67" stopIfTrue="1" operator="equal">
      <formula>"High"</formula>
    </cfRule>
  </conditionalFormatting>
  <conditionalFormatting sqref="U130:W130">
    <cfRule type="cellIs" dxfId="675" priority="59" stopIfTrue="1" operator="equal">
      <formula>"Low"</formula>
    </cfRule>
  </conditionalFormatting>
  <conditionalFormatting sqref="U130:W130">
    <cfRule type="cellIs" dxfId="674" priority="60" stopIfTrue="1" operator="equal">
      <formula>"Med"</formula>
    </cfRule>
  </conditionalFormatting>
  <conditionalFormatting sqref="U130:W130">
    <cfRule type="cellIs" dxfId="673" priority="61" stopIfTrue="1" operator="equal">
      <formula>"High"</formula>
    </cfRule>
  </conditionalFormatting>
  <conditionalFormatting sqref="U130:W130">
    <cfRule type="cellIs" dxfId="672" priority="62" stopIfTrue="1" operator="equal">
      <formula>"Low"</formula>
    </cfRule>
  </conditionalFormatting>
  <conditionalFormatting sqref="U130:W130">
    <cfRule type="cellIs" dxfId="671" priority="63" stopIfTrue="1" operator="equal">
      <formula>"Med"</formula>
    </cfRule>
  </conditionalFormatting>
  <conditionalFormatting sqref="U130:W130">
    <cfRule type="cellIs" dxfId="670" priority="64" stopIfTrue="1" operator="equal">
      <formula>"High"</formula>
    </cfRule>
  </conditionalFormatting>
  <conditionalFormatting sqref="W98">
    <cfRule type="cellIs" dxfId="669" priority="56" stopIfTrue="1" operator="equal">
      <formula>"Low"</formula>
    </cfRule>
  </conditionalFormatting>
  <conditionalFormatting sqref="W98">
    <cfRule type="cellIs" dxfId="668" priority="57" stopIfTrue="1" operator="equal">
      <formula>"Med"</formula>
    </cfRule>
  </conditionalFormatting>
  <conditionalFormatting sqref="W98">
    <cfRule type="cellIs" dxfId="667" priority="58" stopIfTrue="1" operator="equal">
      <formula>"High"</formula>
    </cfRule>
  </conditionalFormatting>
  <conditionalFormatting sqref="W98">
    <cfRule type="cellIs" dxfId="666" priority="53" stopIfTrue="1" operator="equal">
      <formula>"Low"</formula>
    </cfRule>
  </conditionalFormatting>
  <conditionalFormatting sqref="W98">
    <cfRule type="cellIs" dxfId="665" priority="54" stopIfTrue="1" operator="equal">
      <formula>"Med"</formula>
    </cfRule>
  </conditionalFormatting>
  <conditionalFormatting sqref="W98">
    <cfRule type="cellIs" dxfId="664" priority="55" stopIfTrue="1" operator="equal">
      <formula>"High"</formula>
    </cfRule>
  </conditionalFormatting>
  <conditionalFormatting sqref="U97 W97">
    <cfRule type="cellIs" dxfId="663" priority="50" stopIfTrue="1" operator="equal">
      <formula>"Low"</formula>
    </cfRule>
  </conditionalFormatting>
  <conditionalFormatting sqref="U97 W97">
    <cfRule type="cellIs" dxfId="662" priority="51" stopIfTrue="1" operator="equal">
      <formula>"Med"</formula>
    </cfRule>
  </conditionalFormatting>
  <conditionalFormatting sqref="U97 W97">
    <cfRule type="cellIs" dxfId="661" priority="52" stopIfTrue="1" operator="equal">
      <formula>"High"</formula>
    </cfRule>
  </conditionalFormatting>
  <conditionalFormatting sqref="V17">
    <cfRule type="cellIs" dxfId="660" priority="47" stopIfTrue="1" operator="equal">
      <formula>"Low"</formula>
    </cfRule>
  </conditionalFormatting>
  <conditionalFormatting sqref="V17">
    <cfRule type="cellIs" dxfId="659" priority="48" stopIfTrue="1" operator="equal">
      <formula>"Med"</formula>
    </cfRule>
  </conditionalFormatting>
  <conditionalFormatting sqref="V17">
    <cfRule type="cellIs" dxfId="658" priority="49" stopIfTrue="1" operator="equal">
      <formula>"High"</formula>
    </cfRule>
  </conditionalFormatting>
  <conditionalFormatting sqref="T116">
    <cfRule type="cellIs" dxfId="657" priority="44" stopIfTrue="1" operator="equal">
      <formula>"Low"</formula>
    </cfRule>
  </conditionalFormatting>
  <conditionalFormatting sqref="T116">
    <cfRule type="cellIs" dxfId="656" priority="45" stopIfTrue="1" operator="equal">
      <formula>"Med"</formula>
    </cfRule>
  </conditionalFormatting>
  <conditionalFormatting sqref="T116">
    <cfRule type="cellIs" dxfId="655" priority="46" stopIfTrue="1" operator="equal">
      <formula>"High"</formula>
    </cfRule>
  </conditionalFormatting>
  <conditionalFormatting sqref="U116">
    <cfRule type="cellIs" dxfId="654" priority="38" stopIfTrue="1" operator="equal">
      <formula>"Low"</formula>
    </cfRule>
  </conditionalFormatting>
  <conditionalFormatting sqref="U116">
    <cfRule type="cellIs" dxfId="653" priority="39" stopIfTrue="1" operator="equal">
      <formula>"Med"</formula>
    </cfRule>
  </conditionalFormatting>
  <conditionalFormatting sqref="U116">
    <cfRule type="cellIs" dxfId="652" priority="40" stopIfTrue="1" operator="equal">
      <formula>"High"</formula>
    </cfRule>
  </conditionalFormatting>
  <conditionalFormatting sqref="U116">
    <cfRule type="cellIs" dxfId="651" priority="41" stopIfTrue="1" operator="equal">
      <formula>"Low"</formula>
    </cfRule>
  </conditionalFormatting>
  <conditionalFormatting sqref="U116">
    <cfRule type="cellIs" dxfId="650" priority="42" stopIfTrue="1" operator="equal">
      <formula>"Med"</formula>
    </cfRule>
  </conditionalFormatting>
  <conditionalFormatting sqref="U116">
    <cfRule type="cellIs" dxfId="649" priority="43" stopIfTrue="1" operator="equal">
      <formula>"High"</formula>
    </cfRule>
  </conditionalFormatting>
  <conditionalFormatting sqref="W116">
    <cfRule type="cellIs" dxfId="648" priority="32" stopIfTrue="1" operator="equal">
      <formula>"Low"</formula>
    </cfRule>
  </conditionalFormatting>
  <conditionalFormatting sqref="W116">
    <cfRule type="cellIs" dxfId="647" priority="33" stopIfTrue="1" operator="equal">
      <formula>"Med"</formula>
    </cfRule>
  </conditionalFormatting>
  <conditionalFormatting sqref="W116">
    <cfRule type="cellIs" dxfId="646" priority="34" stopIfTrue="1" operator="equal">
      <formula>"High"</formula>
    </cfRule>
  </conditionalFormatting>
  <conditionalFormatting sqref="W116">
    <cfRule type="cellIs" dxfId="645" priority="29" stopIfTrue="1" operator="equal">
      <formula>"Low"</formula>
    </cfRule>
  </conditionalFormatting>
  <conditionalFormatting sqref="W116">
    <cfRule type="cellIs" dxfId="644" priority="30" stopIfTrue="1" operator="equal">
      <formula>"Med"</formula>
    </cfRule>
  </conditionalFormatting>
  <conditionalFormatting sqref="W116">
    <cfRule type="cellIs" dxfId="643" priority="31" stopIfTrue="1" operator="equal">
      <formula>"High"</formula>
    </cfRule>
  </conditionalFormatting>
  <conditionalFormatting sqref="X2:Y2 O2:P2">
    <cfRule type="cellIs" dxfId="642" priority="28" operator="greaterThanOrEqual">
      <formula>3</formula>
    </cfRule>
  </conditionalFormatting>
  <conditionalFormatting sqref="V101">
    <cfRule type="cellIs" dxfId="641" priority="25" stopIfTrue="1" operator="equal">
      <formula>"Low"</formula>
    </cfRule>
  </conditionalFormatting>
  <conditionalFormatting sqref="V101">
    <cfRule type="cellIs" dxfId="640" priority="26" stopIfTrue="1" operator="equal">
      <formula>"Med"</formula>
    </cfRule>
  </conditionalFormatting>
  <conditionalFormatting sqref="V101">
    <cfRule type="cellIs" dxfId="639" priority="27" stopIfTrue="1" operator="equal">
      <formula>"High"</formula>
    </cfRule>
  </conditionalFormatting>
  <conditionalFormatting sqref="V102">
    <cfRule type="cellIs" dxfId="638" priority="22" stopIfTrue="1" operator="equal">
      <formula>"Low"</formula>
    </cfRule>
  </conditionalFormatting>
  <conditionalFormatting sqref="V102">
    <cfRule type="cellIs" dxfId="637" priority="23" stopIfTrue="1" operator="equal">
      <formula>"Med"</formula>
    </cfRule>
  </conditionalFormatting>
  <conditionalFormatting sqref="V102">
    <cfRule type="cellIs" dxfId="636" priority="24" stopIfTrue="1" operator="equal">
      <formula>"High"</formula>
    </cfRule>
  </conditionalFormatting>
  <conditionalFormatting sqref="V106">
    <cfRule type="cellIs" dxfId="635" priority="19" stopIfTrue="1" operator="equal">
      <formula>"Low"</formula>
    </cfRule>
  </conditionalFormatting>
  <conditionalFormatting sqref="V106">
    <cfRule type="cellIs" dxfId="634" priority="20" stopIfTrue="1" operator="equal">
      <formula>"Med"</formula>
    </cfRule>
  </conditionalFormatting>
  <conditionalFormatting sqref="V106">
    <cfRule type="cellIs" dxfId="633" priority="21" stopIfTrue="1" operator="equal">
      <formula>"High"</formula>
    </cfRule>
  </conditionalFormatting>
  <conditionalFormatting sqref="V108">
    <cfRule type="cellIs" dxfId="632" priority="16" stopIfTrue="1" operator="equal">
      <formula>"Low"</formula>
    </cfRule>
  </conditionalFormatting>
  <conditionalFormatting sqref="V108">
    <cfRule type="cellIs" dxfId="631" priority="17" stopIfTrue="1" operator="equal">
      <formula>"Med"</formula>
    </cfRule>
  </conditionalFormatting>
  <conditionalFormatting sqref="V108">
    <cfRule type="cellIs" dxfId="630" priority="18" stopIfTrue="1" operator="equal">
      <formula>"High"</formula>
    </cfRule>
  </conditionalFormatting>
  <conditionalFormatting sqref="V110">
    <cfRule type="cellIs" dxfId="629" priority="13" stopIfTrue="1" operator="equal">
      <formula>"Low"</formula>
    </cfRule>
  </conditionalFormatting>
  <conditionalFormatting sqref="V110">
    <cfRule type="cellIs" dxfId="628" priority="14" stopIfTrue="1" operator="equal">
      <formula>"Med"</formula>
    </cfRule>
  </conditionalFormatting>
  <conditionalFormatting sqref="V110">
    <cfRule type="cellIs" dxfId="627" priority="15" stopIfTrue="1" operator="equal">
      <formula>"High"</formula>
    </cfRule>
  </conditionalFormatting>
  <conditionalFormatting sqref="V116:V118">
    <cfRule type="cellIs" dxfId="626" priority="4" stopIfTrue="1" operator="equal">
      <formula>"Low"</formula>
    </cfRule>
  </conditionalFormatting>
  <conditionalFormatting sqref="V116:V118">
    <cfRule type="cellIs" dxfId="625" priority="5" stopIfTrue="1" operator="equal">
      <formula>"Med"</formula>
    </cfRule>
  </conditionalFormatting>
  <conditionalFormatting sqref="V116:V118">
    <cfRule type="cellIs" dxfId="624" priority="6" stopIfTrue="1" operator="equal">
      <formula>"High"</formula>
    </cfRule>
  </conditionalFormatting>
  <conditionalFormatting sqref="V116:V118">
    <cfRule type="cellIs" dxfId="623" priority="1" stopIfTrue="1" operator="equal">
      <formula>"Low"</formula>
    </cfRule>
  </conditionalFormatting>
  <conditionalFormatting sqref="V116:V118">
    <cfRule type="cellIs" dxfId="622" priority="2" stopIfTrue="1" operator="equal">
      <formula>"Med"</formula>
    </cfRule>
  </conditionalFormatting>
  <conditionalFormatting sqref="V116:V118">
    <cfRule type="cellIs" dxfId="621" priority="3" stopIfTrue="1" operator="equal">
      <formula>"High"</formula>
    </cfRule>
  </conditionalFormatting>
  <printOptions gridLines="1"/>
  <pageMargins left="0.51181102362204722" right="0.47244094488188981" top="0.47244094488188981" bottom="0.55118110236220474" header="0" footer="0"/>
  <pageSetup paperSize="9" orientation="landscape" r:id="rId1"/>
  <headerFooter>
    <oddFooter>&amp;CPage &amp;P of &amp;RPrinted &amp;D</oddFooter>
  </headerFooter>
  <ignoredErrors>
    <ignoredError sqref="H8:H18 H19 H21:H25 H27:H31 H83:H91 H52:H57 H34 H36:H40 H42:H44" numberStoredAsText="1"/>
    <ignoredError sqref="AA76 R7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E1045"/>
  <sheetViews>
    <sheetView topLeftCell="R1" zoomScale="70" zoomScaleNormal="70" workbookViewId="0">
      <pane ySplit="6" topLeftCell="A7" activePane="bottomLeft" state="frozen"/>
      <selection pane="bottomLeft" activeCell="AG8" sqref="AG8"/>
    </sheetView>
  </sheetViews>
  <sheetFormatPr defaultColWidth="14.42578125" defaultRowHeight="12.75" x14ac:dyDescent="0.2"/>
  <cols>
    <col min="1" max="1" width="2.5703125" style="180" customWidth="1"/>
    <col min="2" max="2" width="2.42578125" style="180" customWidth="1"/>
    <col min="3" max="3" width="1.42578125" style="180" customWidth="1"/>
    <col min="4" max="4" width="0.5703125" style="180" customWidth="1"/>
    <col min="5" max="5" width="1.5703125" style="180" customWidth="1"/>
    <col min="6" max="6" width="1.140625" style="180" customWidth="1"/>
    <col min="7" max="7" width="3.85546875" style="180" customWidth="1"/>
    <col min="8" max="8" width="22.42578125" style="191" customWidth="1"/>
    <col min="9" max="9" width="28.5703125" style="191" customWidth="1"/>
    <col min="10" max="10" width="6.140625" style="192" customWidth="1"/>
    <col min="11" max="11" width="52.5703125" style="191" customWidth="1"/>
    <col min="12" max="12" width="23" style="191" customWidth="1"/>
    <col min="13" max="13" width="25.42578125" style="191" customWidth="1"/>
    <col min="14" max="14" width="16" style="191" customWidth="1"/>
    <col min="15" max="15" width="26.140625" style="191" customWidth="1"/>
    <col min="16" max="16" width="33.42578125" style="191" customWidth="1"/>
    <col min="17" max="19" width="7" style="180" customWidth="1"/>
    <col min="20" max="20" width="7.5703125" style="301" customWidth="1"/>
    <col min="21" max="21" width="51.42578125" style="180" customWidth="1"/>
    <col min="22" max="22" width="45.85546875" style="180" customWidth="1"/>
    <col min="23" max="23" width="32.42578125" style="180" customWidth="1"/>
    <col min="24" max="24" width="10.85546875" style="265" customWidth="1"/>
    <col min="25" max="25" width="10.42578125" style="265" customWidth="1"/>
    <col min="26" max="28" width="7.140625" style="221" customWidth="1"/>
    <col min="29" max="29" width="7.5703125" style="301" customWidth="1"/>
    <col min="30" max="30" width="18.5703125" style="258" customWidth="1"/>
    <col min="31" max="31" width="9.140625" style="231" customWidth="1"/>
    <col min="32" max="16384" width="14.42578125" style="180"/>
  </cols>
  <sheetData>
    <row r="1" spans="1:31" s="301" customFormat="1" ht="15" x14ac:dyDescent="0.2">
      <c r="A1" s="382" t="str">
        <f>IF(ISBLANK('Set-up'!B4),"Enter System Title in the Set-up sheet","System: " &amp; 'Set-up'!B4)</f>
        <v>System: CalWave Scaled Open Water Demonstration System - Xwave</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row>
    <row r="2" spans="1:31" ht="18" x14ac:dyDescent="0.2">
      <c r="A2" s="164"/>
      <c r="B2" s="383" t="s">
        <v>102</v>
      </c>
      <c r="C2" s="343"/>
      <c r="D2" s="343"/>
      <c r="E2" s="343"/>
      <c r="F2" s="343"/>
      <c r="G2" s="343"/>
      <c r="H2" s="343"/>
      <c r="I2" s="343"/>
      <c r="J2" s="343"/>
      <c r="K2" s="343"/>
      <c r="L2" s="343"/>
      <c r="M2" s="343"/>
      <c r="N2" s="343"/>
      <c r="O2" s="343"/>
      <c r="P2" s="343"/>
      <c r="Q2" s="343"/>
      <c r="R2" s="343"/>
      <c r="S2" s="343"/>
      <c r="U2" s="165"/>
      <c r="V2" s="165"/>
      <c r="W2" s="165"/>
      <c r="X2" s="165"/>
      <c r="Y2" s="165"/>
      <c r="Z2" s="165"/>
      <c r="AA2" s="165"/>
      <c r="AB2" s="165"/>
      <c r="AD2" s="179"/>
      <c r="AE2" s="165"/>
    </row>
    <row r="3" spans="1:31" ht="15" x14ac:dyDescent="0.2">
      <c r="A3" s="164"/>
      <c r="B3" s="426"/>
      <c r="C3" s="427"/>
      <c r="D3" s="427"/>
      <c r="E3" s="427"/>
      <c r="F3" s="427"/>
      <c r="G3" s="427"/>
      <c r="H3" s="427"/>
      <c r="I3" s="427"/>
      <c r="J3" s="427"/>
      <c r="K3" s="427"/>
      <c r="L3" s="427"/>
      <c r="M3" s="427"/>
      <c r="N3" s="427"/>
      <c r="O3" s="427"/>
      <c r="P3" s="427"/>
      <c r="Q3" s="427"/>
      <c r="R3" s="427"/>
      <c r="S3" s="427"/>
      <c r="T3" s="304"/>
      <c r="U3" s="165"/>
      <c r="V3" s="165"/>
      <c r="W3" s="165"/>
      <c r="X3" s="165"/>
      <c r="Y3" s="165"/>
      <c r="Z3" s="165"/>
      <c r="AA3" s="165"/>
      <c r="AB3" s="165"/>
      <c r="AC3" s="304"/>
      <c r="AD3" s="179"/>
      <c r="AE3" s="165"/>
    </row>
    <row r="4" spans="1:31" ht="18.75" thickBot="1" x14ac:dyDescent="0.3">
      <c r="A4" s="310"/>
      <c r="B4" s="436" t="s">
        <v>102</v>
      </c>
      <c r="C4" s="436"/>
      <c r="D4" s="436"/>
      <c r="E4" s="436"/>
      <c r="F4" s="436"/>
      <c r="G4" s="436"/>
      <c r="H4" s="437"/>
      <c r="I4" s="437"/>
      <c r="J4" s="437"/>
      <c r="K4" s="437"/>
      <c r="L4" s="182"/>
      <c r="M4" s="182"/>
      <c r="N4" s="182"/>
      <c r="O4" s="182"/>
      <c r="P4" s="182"/>
      <c r="Q4" s="179"/>
      <c r="R4" s="179"/>
      <c r="S4" s="179"/>
      <c r="T4" s="179"/>
      <c r="U4" s="181"/>
      <c r="V4" s="165"/>
      <c r="W4" s="165"/>
      <c r="X4" s="165"/>
      <c r="Y4" s="165"/>
      <c r="Z4" s="179"/>
      <c r="AA4" s="179"/>
      <c r="AB4" s="179"/>
      <c r="AC4" s="179"/>
      <c r="AD4" s="179"/>
      <c r="AE4" s="165"/>
    </row>
    <row r="5" spans="1:31" x14ac:dyDescent="0.2">
      <c r="A5" s="443" t="s">
        <v>16</v>
      </c>
      <c r="B5" s="444"/>
      <c r="C5" s="444"/>
      <c r="D5" s="444"/>
      <c r="E5" s="444"/>
      <c r="F5" s="444"/>
      <c r="G5" s="445"/>
      <c r="H5" s="407" t="s">
        <v>120</v>
      </c>
      <c r="I5" s="405" t="s">
        <v>34</v>
      </c>
      <c r="J5" s="412" t="s">
        <v>124</v>
      </c>
      <c r="K5" s="405" t="s">
        <v>21</v>
      </c>
      <c r="L5" s="428" t="s">
        <v>22</v>
      </c>
      <c r="M5" s="428" t="s">
        <v>23</v>
      </c>
      <c r="N5" s="428" t="s">
        <v>24</v>
      </c>
      <c r="O5" s="428" t="s">
        <v>11</v>
      </c>
      <c r="P5" s="429" t="s">
        <v>25</v>
      </c>
      <c r="Q5" s="449" t="s">
        <v>26</v>
      </c>
      <c r="R5" s="449"/>
      <c r="S5" s="449"/>
      <c r="T5" s="449"/>
      <c r="U5" s="434" t="s">
        <v>27</v>
      </c>
      <c r="V5" s="431" t="s">
        <v>28</v>
      </c>
      <c r="W5" s="431" t="s">
        <v>29</v>
      </c>
      <c r="X5" s="422" t="s">
        <v>1476</v>
      </c>
      <c r="Y5" s="422" t="s">
        <v>1477</v>
      </c>
      <c r="Z5" s="450" t="s">
        <v>26</v>
      </c>
      <c r="AA5" s="451"/>
      <c r="AB5" s="451"/>
      <c r="AC5" s="452"/>
      <c r="AD5" s="424" t="s">
        <v>1442</v>
      </c>
      <c r="AE5" s="181"/>
    </row>
    <row r="6" spans="1:31" ht="16.5" thickBot="1" x14ac:dyDescent="0.25">
      <c r="A6" s="446"/>
      <c r="B6" s="447"/>
      <c r="C6" s="447"/>
      <c r="D6" s="447"/>
      <c r="E6" s="447"/>
      <c r="F6" s="447"/>
      <c r="G6" s="448"/>
      <c r="H6" s="408"/>
      <c r="I6" s="406"/>
      <c r="J6" s="413"/>
      <c r="K6" s="406"/>
      <c r="L6" s="406"/>
      <c r="M6" s="406"/>
      <c r="N6" s="406"/>
      <c r="O6" s="406"/>
      <c r="P6" s="430"/>
      <c r="Q6" s="315" t="s">
        <v>32</v>
      </c>
      <c r="R6" s="315" t="s">
        <v>15</v>
      </c>
      <c r="S6" s="315" t="s">
        <v>35</v>
      </c>
      <c r="T6" s="315" t="s">
        <v>1450</v>
      </c>
      <c r="U6" s="435"/>
      <c r="V6" s="433"/>
      <c r="W6" s="432"/>
      <c r="X6" s="423"/>
      <c r="Y6" s="423"/>
      <c r="Z6" s="166" t="s">
        <v>32</v>
      </c>
      <c r="AA6" s="166" t="s">
        <v>15</v>
      </c>
      <c r="AB6" s="166" t="s">
        <v>35</v>
      </c>
      <c r="AC6" s="315" t="s">
        <v>1450</v>
      </c>
      <c r="AD6" s="425"/>
      <c r="AE6" s="167"/>
    </row>
    <row r="7" spans="1:31" ht="15.75" x14ac:dyDescent="0.2">
      <c r="A7" s="85"/>
      <c r="B7" s="409" t="s">
        <v>154</v>
      </c>
      <c r="C7" s="410"/>
      <c r="D7" s="410"/>
      <c r="E7" s="410"/>
      <c r="F7" s="410"/>
      <c r="G7" s="411"/>
      <c r="H7" s="184" t="s">
        <v>155</v>
      </c>
      <c r="I7" s="281"/>
      <c r="J7" s="283"/>
      <c r="K7" s="282"/>
      <c r="L7" s="184"/>
      <c r="M7" s="184"/>
      <c r="N7" s="184"/>
      <c r="O7" s="184"/>
      <c r="P7" s="184"/>
      <c r="Q7" s="314"/>
      <c r="R7" s="314"/>
      <c r="S7" s="314"/>
      <c r="T7" s="314"/>
      <c r="U7" s="168"/>
      <c r="V7" s="168"/>
      <c r="W7" s="168"/>
      <c r="X7" s="168"/>
      <c r="Y7" s="273" t="s">
        <v>1515</v>
      </c>
      <c r="Z7" s="168"/>
      <c r="AA7" s="168"/>
      <c r="AB7" s="168"/>
      <c r="AC7" s="314"/>
      <c r="AD7" s="169"/>
      <c r="AE7" s="167"/>
    </row>
    <row r="8" spans="1:31" ht="76.5" x14ac:dyDescent="0.2">
      <c r="A8" s="85"/>
      <c r="B8" s="85"/>
      <c r="C8" s="417" t="s">
        <v>1375</v>
      </c>
      <c r="D8" s="438"/>
      <c r="E8" s="438"/>
      <c r="F8" s="438"/>
      <c r="G8" s="439"/>
      <c r="H8" s="186" t="s">
        <v>160</v>
      </c>
      <c r="I8" s="186" t="s">
        <v>161</v>
      </c>
      <c r="J8" s="188">
        <v>2</v>
      </c>
      <c r="K8" s="186" t="s">
        <v>162</v>
      </c>
      <c r="L8" s="193" t="s">
        <v>163</v>
      </c>
      <c r="M8" s="193" t="s">
        <v>164</v>
      </c>
      <c r="N8" s="193" t="s">
        <v>165</v>
      </c>
      <c r="O8" s="193" t="s">
        <v>167</v>
      </c>
      <c r="P8" s="196" t="s">
        <v>1376</v>
      </c>
      <c r="Q8" s="171">
        <v>3</v>
      </c>
      <c r="R8" s="171">
        <v>3</v>
      </c>
      <c r="S8" s="172" t="str">
        <f ca="1">IF(AND(ISNUMBER(Q8),ISNUMBER(R8)),OFFSET(RiskMatrixRef,-R8+1,Q8-1),"")</f>
        <v>Med</v>
      </c>
      <c r="T8" s="36">
        <f t="shared" ref="T8:T71" si="0">Q8*R8</f>
        <v>9</v>
      </c>
      <c r="U8" s="170"/>
      <c r="V8" s="170" t="s">
        <v>1377</v>
      </c>
      <c r="W8" s="170" t="s">
        <v>1378</v>
      </c>
      <c r="X8" s="170" t="s">
        <v>159</v>
      </c>
      <c r="Y8" s="170" t="s">
        <v>1491</v>
      </c>
      <c r="Z8" s="171">
        <v>2</v>
      </c>
      <c r="AA8" s="171">
        <v>3</v>
      </c>
      <c r="AB8" s="172" t="str">
        <f ca="1">IF(AND(ISNUMBER(Z8),ISNUMBER(AA8)),OFFSET(RiskMatrixRef,-AA8+1,Z8-1),"")</f>
        <v>Low</v>
      </c>
      <c r="AC8" s="36">
        <f t="shared" ref="AC8:AC71" si="1">Z8*AA8</f>
        <v>6</v>
      </c>
      <c r="AD8" s="173" t="s">
        <v>159</v>
      </c>
      <c r="AE8" s="167"/>
    </row>
    <row r="9" spans="1:31" ht="76.5" x14ac:dyDescent="0.2">
      <c r="A9" s="85"/>
      <c r="B9" s="85"/>
      <c r="C9" s="417" t="s">
        <v>172</v>
      </c>
      <c r="D9" s="438"/>
      <c r="E9" s="438"/>
      <c r="F9" s="438"/>
      <c r="G9" s="439"/>
      <c r="H9" s="186" t="s">
        <v>176</v>
      </c>
      <c r="I9" s="186" t="s">
        <v>161</v>
      </c>
      <c r="J9" s="188">
        <v>2</v>
      </c>
      <c r="K9" s="186" t="s">
        <v>162</v>
      </c>
      <c r="L9" s="193" t="s">
        <v>177</v>
      </c>
      <c r="M9" s="193" t="s">
        <v>178</v>
      </c>
      <c r="N9" s="193" t="s">
        <v>179</v>
      </c>
      <c r="O9" s="193" t="s">
        <v>180</v>
      </c>
      <c r="P9" s="196" t="s">
        <v>181</v>
      </c>
      <c r="Q9" s="171">
        <v>3</v>
      </c>
      <c r="R9" s="171">
        <v>3</v>
      </c>
      <c r="S9" s="172" t="str">
        <f ca="1">IF(AND(ISNUMBER(Q9),ISNUMBER(R9)),OFFSET(RiskMatrixRef,-R9+1,Q9-1),"")</f>
        <v>Med</v>
      </c>
      <c r="T9" s="36">
        <f t="shared" si="0"/>
        <v>9</v>
      </c>
      <c r="U9" s="170"/>
      <c r="V9" s="170" t="s">
        <v>1379</v>
      </c>
      <c r="W9" s="170" t="s">
        <v>1380</v>
      </c>
      <c r="X9" s="170" t="s">
        <v>159</v>
      </c>
      <c r="Y9" s="170" t="s">
        <v>1491</v>
      </c>
      <c r="Z9" s="171">
        <v>3</v>
      </c>
      <c r="AA9" s="171">
        <v>3</v>
      </c>
      <c r="AB9" s="172" t="str">
        <f ca="1">IF(AND(ISNUMBER(Z9),ISNUMBER(AA9)),OFFSET(RiskMatrixRef,-AA9+1,Z9-1),"")</f>
        <v>Med</v>
      </c>
      <c r="AC9" s="36">
        <f t="shared" si="1"/>
        <v>9</v>
      </c>
      <c r="AD9" s="173" t="s">
        <v>159</v>
      </c>
      <c r="AE9" s="167"/>
    </row>
    <row r="10" spans="1:31" ht="25.5" x14ac:dyDescent="0.2">
      <c r="A10" s="85"/>
      <c r="B10" s="404" t="s">
        <v>183</v>
      </c>
      <c r="C10" s="402"/>
      <c r="D10" s="402"/>
      <c r="E10" s="402"/>
      <c r="F10" s="402"/>
      <c r="G10" s="403"/>
      <c r="H10" s="184" t="s">
        <v>184</v>
      </c>
      <c r="I10" s="281"/>
      <c r="J10" s="283"/>
      <c r="K10" s="282"/>
      <c r="L10" s="184"/>
      <c r="M10" s="184"/>
      <c r="N10" s="184"/>
      <c r="O10" s="184"/>
      <c r="P10" s="184"/>
      <c r="Q10" s="168"/>
      <c r="R10" s="168"/>
      <c r="S10" s="168"/>
      <c r="T10" s="168"/>
      <c r="U10" s="168"/>
      <c r="V10" s="168"/>
      <c r="W10" s="168"/>
      <c r="X10" s="168"/>
      <c r="Y10" s="273" t="s">
        <v>1515</v>
      </c>
      <c r="Z10" s="168"/>
      <c r="AA10" s="168"/>
      <c r="AB10" s="168"/>
      <c r="AC10" s="168"/>
      <c r="AD10" s="169"/>
      <c r="AE10" s="167"/>
    </row>
    <row r="11" spans="1:31" ht="102" x14ac:dyDescent="0.2">
      <c r="A11" s="85"/>
      <c r="B11" s="85"/>
      <c r="C11" s="414" t="s">
        <v>185</v>
      </c>
      <c r="D11" s="415"/>
      <c r="E11" s="415"/>
      <c r="F11" s="415"/>
      <c r="G11" s="416"/>
      <c r="H11" s="186" t="s">
        <v>187</v>
      </c>
      <c r="I11" s="186" t="s">
        <v>161</v>
      </c>
      <c r="J11" s="188">
        <v>2</v>
      </c>
      <c r="K11" s="186" t="s">
        <v>162</v>
      </c>
      <c r="L11" s="193" t="s">
        <v>188</v>
      </c>
      <c r="M11" s="193" t="s">
        <v>189</v>
      </c>
      <c r="N11" s="193" t="s">
        <v>131</v>
      </c>
      <c r="O11" s="193" t="s">
        <v>190</v>
      </c>
      <c r="P11" s="196" t="s">
        <v>1425</v>
      </c>
      <c r="Q11" s="171">
        <v>5</v>
      </c>
      <c r="R11" s="171">
        <v>2</v>
      </c>
      <c r="S11" s="172" t="str">
        <f t="shared" ref="S11:S18" ca="1" si="2">IF(AND(ISNUMBER(Q11),ISNUMBER(R11)),OFFSET(RiskMatrixRef,-R11+1,Q11-1),"")</f>
        <v>Med</v>
      </c>
      <c r="T11" s="36">
        <f t="shared" si="0"/>
        <v>10</v>
      </c>
      <c r="U11" s="278" t="s">
        <v>1428</v>
      </c>
      <c r="V11" s="170" t="s">
        <v>1381</v>
      </c>
      <c r="W11" s="306" t="s">
        <v>1647</v>
      </c>
      <c r="X11" s="308">
        <v>43997</v>
      </c>
      <c r="Y11" s="209" t="s">
        <v>1491</v>
      </c>
      <c r="Z11" s="171">
        <v>5</v>
      </c>
      <c r="AA11" s="171">
        <v>1</v>
      </c>
      <c r="AB11" s="172" t="str">
        <f t="shared" ref="AB11:AB18" ca="1" si="3">IF(AND(ISNUMBER(Z11),ISNUMBER(AA11)),OFFSET(RiskMatrixRef,-AA11+1,Z11-1),"")</f>
        <v>Med</v>
      </c>
      <c r="AC11" s="36">
        <f t="shared" si="1"/>
        <v>5</v>
      </c>
      <c r="AD11" s="173" t="s">
        <v>1443</v>
      </c>
      <c r="AE11" s="167"/>
    </row>
    <row r="12" spans="1:31" ht="76.5" x14ac:dyDescent="0.2">
      <c r="A12" s="85"/>
      <c r="B12" s="85"/>
      <c r="C12" s="414" t="s">
        <v>192</v>
      </c>
      <c r="D12" s="415"/>
      <c r="E12" s="415"/>
      <c r="F12" s="415"/>
      <c r="G12" s="416"/>
      <c r="H12" s="186" t="s">
        <v>187</v>
      </c>
      <c r="I12" s="186" t="s">
        <v>161</v>
      </c>
      <c r="J12" s="188">
        <v>2</v>
      </c>
      <c r="K12" s="186" t="s">
        <v>162</v>
      </c>
      <c r="L12" s="193" t="s">
        <v>194</v>
      </c>
      <c r="M12" s="193" t="s">
        <v>195</v>
      </c>
      <c r="N12" s="193" t="s">
        <v>131</v>
      </c>
      <c r="O12" s="193" t="s">
        <v>190</v>
      </c>
      <c r="P12" s="196" t="s">
        <v>1426</v>
      </c>
      <c r="Q12" s="171">
        <v>5</v>
      </c>
      <c r="R12" s="171">
        <v>2</v>
      </c>
      <c r="S12" s="172" t="str">
        <f t="shared" ca="1" si="2"/>
        <v>Med</v>
      </c>
      <c r="T12" s="36">
        <f t="shared" si="0"/>
        <v>10</v>
      </c>
      <c r="U12" s="278" t="s">
        <v>1428</v>
      </c>
      <c r="V12" s="170" t="s">
        <v>1382</v>
      </c>
      <c r="W12" s="306" t="s">
        <v>1647</v>
      </c>
      <c r="X12" s="308">
        <v>43997</v>
      </c>
      <c r="Y12" s="209" t="s">
        <v>1491</v>
      </c>
      <c r="Z12" s="171">
        <v>5</v>
      </c>
      <c r="AA12" s="171">
        <v>1</v>
      </c>
      <c r="AB12" s="172" t="str">
        <f t="shared" ca="1" si="3"/>
        <v>Med</v>
      </c>
      <c r="AC12" s="36">
        <f t="shared" si="1"/>
        <v>5</v>
      </c>
      <c r="AD12" s="173" t="s">
        <v>1443</v>
      </c>
      <c r="AE12" s="167"/>
    </row>
    <row r="13" spans="1:31" ht="102" x14ac:dyDescent="0.2">
      <c r="A13" s="85"/>
      <c r="B13" s="85"/>
      <c r="C13" s="414" t="s">
        <v>200</v>
      </c>
      <c r="D13" s="415"/>
      <c r="E13" s="415"/>
      <c r="F13" s="415"/>
      <c r="G13" s="416"/>
      <c r="H13" s="186" t="s">
        <v>187</v>
      </c>
      <c r="I13" s="186" t="s">
        <v>161</v>
      </c>
      <c r="J13" s="188">
        <v>2</v>
      </c>
      <c r="K13" s="186" t="s">
        <v>162</v>
      </c>
      <c r="L13" s="193" t="s">
        <v>201</v>
      </c>
      <c r="M13" s="193" t="s">
        <v>202</v>
      </c>
      <c r="N13" s="193" t="s">
        <v>131</v>
      </c>
      <c r="O13" s="193" t="s">
        <v>190</v>
      </c>
      <c r="P13" s="196" t="s">
        <v>1425</v>
      </c>
      <c r="Q13" s="171">
        <v>5</v>
      </c>
      <c r="R13" s="171">
        <v>2</v>
      </c>
      <c r="S13" s="172" t="str">
        <f t="shared" ca="1" si="2"/>
        <v>Med</v>
      </c>
      <c r="T13" s="36">
        <f t="shared" si="0"/>
        <v>10</v>
      </c>
      <c r="U13" s="278" t="s">
        <v>1428</v>
      </c>
      <c r="V13" s="170" t="s">
        <v>1381</v>
      </c>
      <c r="W13" s="306" t="s">
        <v>1647</v>
      </c>
      <c r="X13" s="308">
        <v>43997</v>
      </c>
      <c r="Y13" s="209" t="s">
        <v>1491</v>
      </c>
      <c r="Z13" s="171">
        <v>5</v>
      </c>
      <c r="AA13" s="171">
        <v>1</v>
      </c>
      <c r="AB13" s="172" t="str">
        <f t="shared" ca="1" si="3"/>
        <v>Med</v>
      </c>
      <c r="AC13" s="36">
        <f t="shared" si="1"/>
        <v>5</v>
      </c>
      <c r="AD13" s="173" t="s">
        <v>1443</v>
      </c>
      <c r="AE13" s="167"/>
    </row>
    <row r="14" spans="1:31" ht="51" x14ac:dyDescent="0.2">
      <c r="A14" s="85"/>
      <c r="B14" s="85"/>
      <c r="C14" s="414" t="s">
        <v>203</v>
      </c>
      <c r="D14" s="415"/>
      <c r="E14" s="415"/>
      <c r="F14" s="415"/>
      <c r="G14" s="416"/>
      <c r="H14" s="186" t="s">
        <v>209</v>
      </c>
      <c r="I14" s="186" t="s">
        <v>210</v>
      </c>
      <c r="J14" s="188">
        <v>2</v>
      </c>
      <c r="K14" s="193" t="s">
        <v>1670</v>
      </c>
      <c r="L14" s="193" t="s">
        <v>211</v>
      </c>
      <c r="M14" s="193" t="s">
        <v>212</v>
      </c>
      <c r="N14" s="193" t="s">
        <v>131</v>
      </c>
      <c r="O14" s="193" t="s">
        <v>213</v>
      </c>
      <c r="P14" s="196" t="s">
        <v>214</v>
      </c>
      <c r="Q14" s="171">
        <v>3</v>
      </c>
      <c r="R14" s="171">
        <v>2</v>
      </c>
      <c r="S14" s="172" t="str">
        <f t="shared" ca="1" si="2"/>
        <v>Low</v>
      </c>
      <c r="T14" s="36">
        <f t="shared" si="0"/>
        <v>6</v>
      </c>
      <c r="U14" s="170"/>
      <c r="V14" s="170" t="s">
        <v>1427</v>
      </c>
      <c r="W14" s="170"/>
      <c r="X14" s="170" t="s">
        <v>159</v>
      </c>
      <c r="Y14" s="170" t="s">
        <v>1491</v>
      </c>
      <c r="Z14" s="171">
        <v>3</v>
      </c>
      <c r="AA14" s="171">
        <v>2</v>
      </c>
      <c r="AB14" s="172" t="str">
        <f t="shared" ca="1" si="3"/>
        <v>Low</v>
      </c>
      <c r="AC14" s="36">
        <f t="shared" si="1"/>
        <v>6</v>
      </c>
      <c r="AD14" s="173" t="s">
        <v>1443</v>
      </c>
      <c r="AE14" s="167"/>
    </row>
    <row r="15" spans="1:31" ht="51" x14ac:dyDescent="0.2">
      <c r="A15" s="85"/>
      <c r="B15" s="85"/>
      <c r="C15" s="414" t="s">
        <v>220</v>
      </c>
      <c r="D15" s="415"/>
      <c r="E15" s="415"/>
      <c r="F15" s="415"/>
      <c r="G15" s="416"/>
      <c r="H15" s="186" t="s">
        <v>209</v>
      </c>
      <c r="I15" s="186" t="s">
        <v>210</v>
      </c>
      <c r="J15" s="188">
        <v>2</v>
      </c>
      <c r="K15" s="193" t="s">
        <v>1670</v>
      </c>
      <c r="L15" s="193" t="s">
        <v>221</v>
      </c>
      <c r="M15" s="193" t="s">
        <v>222</v>
      </c>
      <c r="N15" s="193" t="s">
        <v>131</v>
      </c>
      <c r="O15" s="193" t="s">
        <v>213</v>
      </c>
      <c r="P15" s="196" t="s">
        <v>214</v>
      </c>
      <c r="Q15" s="171">
        <v>3</v>
      </c>
      <c r="R15" s="171">
        <v>2</v>
      </c>
      <c r="S15" s="172" t="str">
        <f t="shared" ca="1" si="2"/>
        <v>Low</v>
      </c>
      <c r="T15" s="36">
        <f t="shared" si="0"/>
        <v>6</v>
      </c>
      <c r="U15" s="170"/>
      <c r="V15" s="170" t="s">
        <v>1427</v>
      </c>
      <c r="W15" s="170"/>
      <c r="X15" s="170" t="s">
        <v>159</v>
      </c>
      <c r="Y15" s="170" t="s">
        <v>1491</v>
      </c>
      <c r="Z15" s="171">
        <v>3</v>
      </c>
      <c r="AA15" s="171">
        <v>2</v>
      </c>
      <c r="AB15" s="172" t="str">
        <f t="shared" ca="1" si="3"/>
        <v>Low</v>
      </c>
      <c r="AC15" s="36">
        <f t="shared" si="1"/>
        <v>6</v>
      </c>
      <c r="AD15" s="173" t="s">
        <v>1443</v>
      </c>
      <c r="AE15" s="167"/>
    </row>
    <row r="16" spans="1:31" ht="51" x14ac:dyDescent="0.2">
      <c r="A16" s="85"/>
      <c r="B16" s="85"/>
      <c r="C16" s="414" t="s">
        <v>223</v>
      </c>
      <c r="D16" s="415"/>
      <c r="E16" s="415"/>
      <c r="F16" s="415"/>
      <c r="G16" s="416"/>
      <c r="H16" s="186" t="s">
        <v>209</v>
      </c>
      <c r="I16" s="186" t="s">
        <v>210</v>
      </c>
      <c r="J16" s="188">
        <v>2</v>
      </c>
      <c r="K16" s="193" t="s">
        <v>1670</v>
      </c>
      <c r="L16" s="193" t="s">
        <v>224</v>
      </c>
      <c r="M16" s="193" t="s">
        <v>225</v>
      </c>
      <c r="N16" s="193" t="s">
        <v>131</v>
      </c>
      <c r="O16" s="193" t="s">
        <v>226</v>
      </c>
      <c r="P16" s="196" t="s">
        <v>214</v>
      </c>
      <c r="Q16" s="171">
        <v>3</v>
      </c>
      <c r="R16" s="171">
        <v>2</v>
      </c>
      <c r="S16" s="172" t="str">
        <f t="shared" ca="1" si="2"/>
        <v>Low</v>
      </c>
      <c r="T16" s="36">
        <f t="shared" si="0"/>
        <v>6</v>
      </c>
      <c r="U16" s="170"/>
      <c r="V16" s="170"/>
      <c r="W16" s="170"/>
      <c r="X16" s="170" t="s">
        <v>159</v>
      </c>
      <c r="Y16" s="170" t="s">
        <v>1491</v>
      </c>
      <c r="Z16" s="171">
        <v>3</v>
      </c>
      <c r="AA16" s="171">
        <v>2</v>
      </c>
      <c r="AB16" s="172" t="str">
        <f t="shared" ca="1" si="3"/>
        <v>Low</v>
      </c>
      <c r="AC16" s="36">
        <f t="shared" si="1"/>
        <v>6</v>
      </c>
      <c r="AD16" s="173" t="s">
        <v>1443</v>
      </c>
      <c r="AE16" s="167"/>
    </row>
    <row r="17" spans="1:31" ht="25.5" x14ac:dyDescent="0.2">
      <c r="A17" s="85"/>
      <c r="B17" s="85"/>
      <c r="C17" s="414" t="s">
        <v>229</v>
      </c>
      <c r="D17" s="415"/>
      <c r="E17" s="415"/>
      <c r="F17" s="415"/>
      <c r="G17" s="416"/>
      <c r="H17" s="186" t="s">
        <v>234</v>
      </c>
      <c r="I17" s="186" t="s">
        <v>235</v>
      </c>
      <c r="J17" s="188">
        <v>1</v>
      </c>
      <c r="K17" s="186" t="s">
        <v>125</v>
      </c>
      <c r="L17" s="193" t="s">
        <v>236</v>
      </c>
      <c r="M17" s="193" t="s">
        <v>237</v>
      </c>
      <c r="N17" s="193" t="s">
        <v>131</v>
      </c>
      <c r="O17" s="193" t="s">
        <v>238</v>
      </c>
      <c r="P17" s="196" t="s">
        <v>239</v>
      </c>
      <c r="Q17" s="171">
        <v>3</v>
      </c>
      <c r="R17" s="171">
        <v>1</v>
      </c>
      <c r="S17" s="172" t="str">
        <f t="shared" ca="1" si="2"/>
        <v>Low</v>
      </c>
      <c r="T17" s="36">
        <f t="shared" si="0"/>
        <v>3</v>
      </c>
      <c r="U17" s="170"/>
      <c r="V17" s="170"/>
      <c r="W17" s="170"/>
      <c r="X17" s="170" t="s">
        <v>159</v>
      </c>
      <c r="Y17" s="170" t="s">
        <v>1491</v>
      </c>
      <c r="Z17" s="171">
        <v>3</v>
      </c>
      <c r="AA17" s="171">
        <v>1</v>
      </c>
      <c r="AB17" s="172" t="str">
        <f t="shared" ca="1" si="3"/>
        <v>Low</v>
      </c>
      <c r="AC17" s="36">
        <f t="shared" si="1"/>
        <v>3</v>
      </c>
      <c r="AD17" s="173" t="s">
        <v>1443</v>
      </c>
      <c r="AE17" s="167"/>
    </row>
    <row r="18" spans="1:31" ht="51" x14ac:dyDescent="0.2">
      <c r="A18" s="85"/>
      <c r="B18" s="85"/>
      <c r="C18" s="414" t="s">
        <v>240</v>
      </c>
      <c r="D18" s="415"/>
      <c r="E18" s="415"/>
      <c r="F18" s="415"/>
      <c r="G18" s="416"/>
      <c r="H18" s="186" t="s">
        <v>242</v>
      </c>
      <c r="I18" s="186" t="s">
        <v>243</v>
      </c>
      <c r="J18" s="188">
        <v>1</v>
      </c>
      <c r="K18" s="186" t="s">
        <v>125</v>
      </c>
      <c r="L18" s="193" t="s">
        <v>244</v>
      </c>
      <c r="M18" s="193" t="s">
        <v>245</v>
      </c>
      <c r="N18" s="193" t="s">
        <v>131</v>
      </c>
      <c r="O18" s="193" t="s">
        <v>238</v>
      </c>
      <c r="P18" s="196" t="s">
        <v>246</v>
      </c>
      <c r="Q18" s="171">
        <v>3</v>
      </c>
      <c r="R18" s="171">
        <v>1</v>
      </c>
      <c r="S18" s="172" t="str">
        <f t="shared" ca="1" si="2"/>
        <v>Low</v>
      </c>
      <c r="T18" s="36">
        <f t="shared" si="0"/>
        <v>3</v>
      </c>
      <c r="U18" s="170"/>
      <c r="V18" s="170"/>
      <c r="W18" s="170"/>
      <c r="X18" s="170" t="s">
        <v>159</v>
      </c>
      <c r="Y18" s="170" t="s">
        <v>1491</v>
      </c>
      <c r="Z18" s="171">
        <v>3</v>
      </c>
      <c r="AA18" s="171">
        <v>1</v>
      </c>
      <c r="AB18" s="172" t="str">
        <f t="shared" ca="1" si="3"/>
        <v>Low</v>
      </c>
      <c r="AC18" s="36">
        <f t="shared" si="1"/>
        <v>3</v>
      </c>
      <c r="AD18" s="173" t="s">
        <v>1443</v>
      </c>
      <c r="AE18" s="167"/>
    </row>
    <row r="19" spans="1:31" ht="15.75" x14ac:dyDescent="0.2">
      <c r="A19" s="85"/>
      <c r="B19" s="404" t="s">
        <v>248</v>
      </c>
      <c r="C19" s="402"/>
      <c r="D19" s="402"/>
      <c r="E19" s="402"/>
      <c r="F19" s="402"/>
      <c r="G19" s="403"/>
      <c r="H19" s="184" t="s">
        <v>250</v>
      </c>
      <c r="I19" s="184"/>
      <c r="J19" s="185"/>
      <c r="K19" s="184"/>
      <c r="L19" s="184"/>
      <c r="M19" s="184"/>
      <c r="N19" s="184"/>
      <c r="O19" s="184"/>
      <c r="P19" s="184"/>
      <c r="Q19" s="168"/>
      <c r="R19" s="168"/>
      <c r="S19" s="168"/>
      <c r="T19" s="168"/>
      <c r="U19" s="168"/>
      <c r="V19" s="168"/>
      <c r="W19" s="168"/>
      <c r="X19" s="168"/>
      <c r="Y19" s="273" t="s">
        <v>1515</v>
      </c>
      <c r="Z19" s="168"/>
      <c r="AA19" s="168"/>
      <c r="AB19" s="168"/>
      <c r="AC19" s="168"/>
      <c r="AD19" s="169"/>
      <c r="AE19" s="167"/>
    </row>
    <row r="20" spans="1:31" ht="102" x14ac:dyDescent="0.2">
      <c r="A20" s="85"/>
      <c r="B20" s="85"/>
      <c r="C20" s="414" t="s">
        <v>263</v>
      </c>
      <c r="D20" s="415"/>
      <c r="E20" s="415"/>
      <c r="F20" s="415"/>
      <c r="G20" s="416"/>
      <c r="H20" s="186" t="s">
        <v>254</v>
      </c>
      <c r="I20" s="186" t="s">
        <v>255</v>
      </c>
      <c r="J20" s="188">
        <v>1</v>
      </c>
      <c r="K20" s="186" t="s">
        <v>125</v>
      </c>
      <c r="L20" s="193" t="s">
        <v>256</v>
      </c>
      <c r="M20" s="193" t="s">
        <v>257</v>
      </c>
      <c r="N20" s="193" t="s">
        <v>131</v>
      </c>
      <c r="O20" s="193" t="s">
        <v>258</v>
      </c>
      <c r="P20" s="196" t="s">
        <v>1429</v>
      </c>
      <c r="Q20" s="171">
        <v>5</v>
      </c>
      <c r="R20" s="171">
        <v>2</v>
      </c>
      <c r="S20" s="172" t="str">
        <f t="shared" ref="S20:S28" ca="1" si="4">IF(AND(ISNUMBER(Q20),ISNUMBER(R20)),OFFSET(RiskMatrixRef,-R20+1,Q20-1),"")</f>
        <v>Med</v>
      </c>
      <c r="T20" s="36">
        <f t="shared" si="0"/>
        <v>10</v>
      </c>
      <c r="U20" s="278" t="s">
        <v>1428</v>
      </c>
      <c r="V20" s="170" t="s">
        <v>1383</v>
      </c>
      <c r="W20" s="209" t="s">
        <v>1648</v>
      </c>
      <c r="X20" s="308">
        <v>43905</v>
      </c>
      <c r="Y20" s="209" t="s">
        <v>1491</v>
      </c>
      <c r="Z20" s="171">
        <v>5</v>
      </c>
      <c r="AA20" s="171">
        <v>1</v>
      </c>
      <c r="AB20" s="172" t="str">
        <f t="shared" ref="AB20:AB28" ca="1" si="5">IF(AND(ISNUMBER(Z20),ISNUMBER(AA20)),OFFSET(RiskMatrixRef,-AA20+1,Z20-1),"")</f>
        <v>Med</v>
      </c>
      <c r="AC20" s="36">
        <f t="shared" si="1"/>
        <v>5</v>
      </c>
      <c r="AD20" s="173" t="s">
        <v>159</v>
      </c>
      <c r="AE20" s="167"/>
    </row>
    <row r="21" spans="1:31" ht="76.5" x14ac:dyDescent="0.2">
      <c r="A21" s="85"/>
      <c r="B21" s="85"/>
      <c r="C21" s="414" t="s">
        <v>264</v>
      </c>
      <c r="D21" s="415"/>
      <c r="E21" s="415"/>
      <c r="F21" s="415"/>
      <c r="G21" s="416"/>
      <c r="H21" s="186" t="s">
        <v>254</v>
      </c>
      <c r="I21" s="186" t="s">
        <v>255</v>
      </c>
      <c r="J21" s="188">
        <v>1</v>
      </c>
      <c r="K21" s="186" t="s">
        <v>125</v>
      </c>
      <c r="L21" s="193" t="s">
        <v>194</v>
      </c>
      <c r="M21" s="193" t="s">
        <v>195</v>
      </c>
      <c r="N21" s="193" t="s">
        <v>131</v>
      </c>
      <c r="O21" s="193" t="s">
        <v>190</v>
      </c>
      <c r="P21" s="196" t="s">
        <v>1426</v>
      </c>
      <c r="Q21" s="171">
        <v>5</v>
      </c>
      <c r="R21" s="171">
        <v>1</v>
      </c>
      <c r="S21" s="172" t="str">
        <f t="shared" ca="1" si="4"/>
        <v>Med</v>
      </c>
      <c r="T21" s="36">
        <f t="shared" si="0"/>
        <v>5</v>
      </c>
      <c r="U21" s="278" t="s">
        <v>1428</v>
      </c>
      <c r="V21" s="170" t="s">
        <v>1383</v>
      </c>
      <c r="W21" s="209" t="s">
        <v>1648</v>
      </c>
      <c r="X21" s="308">
        <v>43905</v>
      </c>
      <c r="Y21" s="209" t="s">
        <v>1491</v>
      </c>
      <c r="Z21" s="171">
        <v>5</v>
      </c>
      <c r="AA21" s="171">
        <v>1</v>
      </c>
      <c r="AB21" s="172" t="str">
        <f t="shared" ca="1" si="5"/>
        <v>Med</v>
      </c>
      <c r="AC21" s="36">
        <f t="shared" si="1"/>
        <v>5</v>
      </c>
      <c r="AD21" s="173" t="s">
        <v>159</v>
      </c>
      <c r="AE21" s="167"/>
    </row>
    <row r="22" spans="1:31" ht="63.75" x14ac:dyDescent="0.2">
      <c r="A22" s="85"/>
      <c r="B22" s="85"/>
      <c r="C22" s="414" t="s">
        <v>267</v>
      </c>
      <c r="D22" s="415"/>
      <c r="E22" s="415"/>
      <c r="F22" s="415"/>
      <c r="G22" s="416"/>
      <c r="H22" s="186" t="s">
        <v>265</v>
      </c>
      <c r="I22" s="186" t="s">
        <v>266</v>
      </c>
      <c r="J22" s="188">
        <v>1</v>
      </c>
      <c r="K22" s="186" t="s">
        <v>125</v>
      </c>
      <c r="L22" s="193" t="s">
        <v>256</v>
      </c>
      <c r="M22" s="193" t="s">
        <v>257</v>
      </c>
      <c r="N22" s="193" t="s">
        <v>131</v>
      </c>
      <c r="O22" s="193" t="s">
        <v>258</v>
      </c>
      <c r="P22" s="196" t="s">
        <v>259</v>
      </c>
      <c r="Q22" s="171">
        <v>5</v>
      </c>
      <c r="R22" s="171">
        <v>2</v>
      </c>
      <c r="S22" s="172" t="str">
        <f t="shared" ca="1" si="4"/>
        <v>Med</v>
      </c>
      <c r="T22" s="36">
        <f t="shared" si="0"/>
        <v>10</v>
      </c>
      <c r="U22" s="170"/>
      <c r="V22" s="170" t="s">
        <v>1383</v>
      </c>
      <c r="W22" s="209" t="s">
        <v>1648</v>
      </c>
      <c r="X22" s="308">
        <v>43905</v>
      </c>
      <c r="Y22" s="209" t="s">
        <v>1491</v>
      </c>
      <c r="Z22" s="171">
        <v>5</v>
      </c>
      <c r="AA22" s="171">
        <v>1</v>
      </c>
      <c r="AB22" s="172" t="str">
        <f t="shared" ca="1" si="5"/>
        <v>Med</v>
      </c>
      <c r="AC22" s="36">
        <f t="shared" si="1"/>
        <v>5</v>
      </c>
      <c r="AD22" s="173">
        <v>9.1999999999999993</v>
      </c>
      <c r="AE22" s="167"/>
    </row>
    <row r="23" spans="1:31" ht="63.75" x14ac:dyDescent="0.2">
      <c r="A23" s="85"/>
      <c r="B23" s="85"/>
      <c r="C23" s="414" t="s">
        <v>268</v>
      </c>
      <c r="D23" s="415"/>
      <c r="E23" s="415"/>
      <c r="F23" s="415"/>
      <c r="G23" s="416"/>
      <c r="H23" s="186" t="s">
        <v>265</v>
      </c>
      <c r="I23" s="186" t="s">
        <v>266</v>
      </c>
      <c r="J23" s="188">
        <v>1</v>
      </c>
      <c r="K23" s="186" t="s">
        <v>125</v>
      </c>
      <c r="L23" s="193" t="s">
        <v>194</v>
      </c>
      <c r="M23" s="193" t="s">
        <v>195</v>
      </c>
      <c r="N23" s="193" t="s">
        <v>131</v>
      </c>
      <c r="O23" s="193" t="s">
        <v>258</v>
      </c>
      <c r="P23" s="196" t="s">
        <v>196</v>
      </c>
      <c r="Q23" s="171">
        <v>5</v>
      </c>
      <c r="R23" s="171">
        <v>1</v>
      </c>
      <c r="S23" s="172" t="str">
        <f t="shared" ca="1" si="4"/>
        <v>Med</v>
      </c>
      <c r="T23" s="36">
        <f t="shared" si="0"/>
        <v>5</v>
      </c>
      <c r="U23" s="170"/>
      <c r="V23" s="170" t="s">
        <v>1383</v>
      </c>
      <c r="W23" s="209" t="s">
        <v>1648</v>
      </c>
      <c r="X23" s="308">
        <v>43905</v>
      </c>
      <c r="Y23" s="209" t="s">
        <v>1491</v>
      </c>
      <c r="Z23" s="171">
        <v>5</v>
      </c>
      <c r="AA23" s="171">
        <v>1</v>
      </c>
      <c r="AB23" s="172" t="str">
        <f t="shared" ca="1" si="5"/>
        <v>Med</v>
      </c>
      <c r="AC23" s="36">
        <f t="shared" si="1"/>
        <v>5</v>
      </c>
      <c r="AD23" s="173">
        <v>9.1999999999999993</v>
      </c>
      <c r="AE23" s="167"/>
    </row>
    <row r="24" spans="1:31" ht="63.75" x14ac:dyDescent="0.2">
      <c r="A24" s="85"/>
      <c r="B24" s="85"/>
      <c r="C24" s="414" t="s">
        <v>273</v>
      </c>
      <c r="D24" s="415"/>
      <c r="E24" s="415"/>
      <c r="F24" s="415"/>
      <c r="G24" s="416"/>
      <c r="H24" s="186" t="s">
        <v>265</v>
      </c>
      <c r="I24" s="186" t="s">
        <v>266</v>
      </c>
      <c r="J24" s="188">
        <v>1</v>
      </c>
      <c r="K24" s="186" t="s">
        <v>125</v>
      </c>
      <c r="L24" s="193" t="s">
        <v>269</v>
      </c>
      <c r="M24" s="193" t="s">
        <v>270</v>
      </c>
      <c r="N24" s="193" t="s">
        <v>271</v>
      </c>
      <c r="O24" s="193" t="s">
        <v>272</v>
      </c>
      <c r="P24" s="196" t="s">
        <v>1564</v>
      </c>
      <c r="Q24" s="171">
        <v>3</v>
      </c>
      <c r="R24" s="171">
        <v>3</v>
      </c>
      <c r="S24" s="172" t="str">
        <f t="shared" ca="1" si="4"/>
        <v>Med</v>
      </c>
      <c r="T24" s="36">
        <f t="shared" si="0"/>
        <v>9</v>
      </c>
      <c r="U24" s="170"/>
      <c r="V24" s="170" t="s">
        <v>1383</v>
      </c>
      <c r="W24" s="209" t="s">
        <v>1648</v>
      </c>
      <c r="X24" s="308">
        <v>43905</v>
      </c>
      <c r="Y24" s="209" t="s">
        <v>1491</v>
      </c>
      <c r="Z24" s="171">
        <v>3</v>
      </c>
      <c r="AA24" s="171">
        <v>2</v>
      </c>
      <c r="AB24" s="172" t="str">
        <f t="shared" ca="1" si="5"/>
        <v>Low</v>
      </c>
      <c r="AC24" s="36">
        <f t="shared" si="1"/>
        <v>6</v>
      </c>
      <c r="AD24" s="173">
        <v>9.1999999999999993</v>
      </c>
      <c r="AE24" s="167"/>
    </row>
    <row r="25" spans="1:31" ht="76.5" x14ac:dyDescent="0.2">
      <c r="A25" s="85"/>
      <c r="B25" s="85"/>
      <c r="C25" s="414" t="s">
        <v>279</v>
      </c>
      <c r="D25" s="415"/>
      <c r="E25" s="415"/>
      <c r="F25" s="415"/>
      <c r="G25" s="416"/>
      <c r="H25" s="193" t="s">
        <v>1565</v>
      </c>
      <c r="I25" s="186" t="s">
        <v>274</v>
      </c>
      <c r="J25" s="188">
        <v>1</v>
      </c>
      <c r="K25" s="193" t="s">
        <v>1671</v>
      </c>
      <c r="L25" s="289" t="s">
        <v>275</v>
      </c>
      <c r="M25" s="193" t="s">
        <v>1567</v>
      </c>
      <c r="N25" s="193" t="s">
        <v>1566</v>
      </c>
      <c r="O25" s="193" t="s">
        <v>277</v>
      </c>
      <c r="P25" s="196" t="s">
        <v>278</v>
      </c>
      <c r="Q25" s="171">
        <v>3</v>
      </c>
      <c r="R25" s="171">
        <v>3</v>
      </c>
      <c r="S25" s="172" t="str">
        <f t="shared" ca="1" si="4"/>
        <v>Med</v>
      </c>
      <c r="T25" s="36">
        <f t="shared" si="0"/>
        <v>9</v>
      </c>
      <c r="U25" s="170"/>
      <c r="V25" s="170" t="s">
        <v>1451</v>
      </c>
      <c r="W25" s="170" t="s">
        <v>1569</v>
      </c>
      <c r="X25" s="170"/>
      <c r="Y25" s="170" t="s">
        <v>1478</v>
      </c>
      <c r="Z25" s="171">
        <v>3</v>
      </c>
      <c r="AA25" s="171">
        <v>2</v>
      </c>
      <c r="AB25" s="172" t="str">
        <f t="shared" ca="1" si="5"/>
        <v>Low</v>
      </c>
      <c r="AC25" s="36">
        <f t="shared" si="1"/>
        <v>6</v>
      </c>
      <c r="AD25" s="173">
        <v>9.1999999999999993</v>
      </c>
      <c r="AE25" s="167"/>
    </row>
    <row r="26" spans="1:31" ht="51" x14ac:dyDescent="0.2">
      <c r="A26" s="85"/>
      <c r="B26" s="85"/>
      <c r="C26" s="414" t="s">
        <v>287</v>
      </c>
      <c r="D26" s="415"/>
      <c r="E26" s="415"/>
      <c r="F26" s="415"/>
      <c r="G26" s="416"/>
      <c r="H26" s="193" t="s">
        <v>1565</v>
      </c>
      <c r="I26" s="186" t="s">
        <v>274</v>
      </c>
      <c r="J26" s="188">
        <v>1</v>
      </c>
      <c r="K26" s="193" t="s">
        <v>1671</v>
      </c>
      <c r="L26" s="288" t="s">
        <v>281</v>
      </c>
      <c r="M26" s="286" t="s">
        <v>282</v>
      </c>
      <c r="N26" s="193" t="s">
        <v>1568</v>
      </c>
      <c r="O26" s="193" t="s">
        <v>284</v>
      </c>
      <c r="P26" s="196" t="s">
        <v>285</v>
      </c>
      <c r="Q26" s="171">
        <v>2</v>
      </c>
      <c r="R26" s="171">
        <v>3</v>
      </c>
      <c r="S26" s="172" t="str">
        <f t="shared" ca="1" si="4"/>
        <v>Low</v>
      </c>
      <c r="T26" s="36">
        <f t="shared" si="0"/>
        <v>6</v>
      </c>
      <c r="U26" s="170"/>
      <c r="V26" s="170" t="s">
        <v>1451</v>
      </c>
      <c r="W26" s="170" t="s">
        <v>1569</v>
      </c>
      <c r="X26" s="170"/>
      <c r="Y26" s="170" t="s">
        <v>1478</v>
      </c>
      <c r="Z26" s="171">
        <v>2</v>
      </c>
      <c r="AA26" s="171">
        <v>2</v>
      </c>
      <c r="AB26" s="172" t="str">
        <f t="shared" ca="1" si="5"/>
        <v>Low</v>
      </c>
      <c r="AC26" s="36">
        <f t="shared" si="1"/>
        <v>4</v>
      </c>
      <c r="AD26" s="173">
        <v>9.1999999999999993</v>
      </c>
      <c r="AE26" s="167"/>
    </row>
    <row r="27" spans="1:31" ht="63.75" x14ac:dyDescent="0.2">
      <c r="A27" s="85"/>
      <c r="B27" s="85"/>
      <c r="C27" s="414" t="s">
        <v>297</v>
      </c>
      <c r="D27" s="415"/>
      <c r="E27" s="415"/>
      <c r="F27" s="415"/>
      <c r="G27" s="416"/>
      <c r="H27" s="186" t="s">
        <v>288</v>
      </c>
      <c r="I27" s="186" t="s">
        <v>289</v>
      </c>
      <c r="J27" s="188">
        <v>2</v>
      </c>
      <c r="K27" s="186" t="s">
        <v>290</v>
      </c>
      <c r="L27" s="287" t="s">
        <v>1673</v>
      </c>
      <c r="M27" s="193" t="s">
        <v>1672</v>
      </c>
      <c r="N27" s="193" t="s">
        <v>292</v>
      </c>
      <c r="O27" s="193" t="s">
        <v>294</v>
      </c>
      <c r="P27" s="196" t="s">
        <v>295</v>
      </c>
      <c r="Q27" s="171">
        <v>3</v>
      </c>
      <c r="R27" s="171">
        <v>2</v>
      </c>
      <c r="S27" s="172" t="str">
        <f t="shared" ca="1" si="4"/>
        <v>Low</v>
      </c>
      <c r="T27" s="36">
        <f t="shared" si="0"/>
        <v>6</v>
      </c>
      <c r="U27" s="170" t="s">
        <v>1436</v>
      </c>
      <c r="V27" s="170"/>
      <c r="W27" s="170"/>
      <c r="X27" s="170"/>
      <c r="Y27" s="170" t="s">
        <v>1478</v>
      </c>
      <c r="Z27" s="171">
        <v>3</v>
      </c>
      <c r="AA27" s="171">
        <v>2</v>
      </c>
      <c r="AB27" s="172" t="str">
        <f t="shared" ca="1" si="5"/>
        <v>Low</v>
      </c>
      <c r="AC27" s="36">
        <f t="shared" si="1"/>
        <v>6</v>
      </c>
      <c r="AD27" s="173">
        <v>9.1999999999999993</v>
      </c>
      <c r="AE27" s="167"/>
    </row>
    <row r="28" spans="1:31" ht="76.5" x14ac:dyDescent="0.2">
      <c r="A28" s="85"/>
      <c r="B28" s="85"/>
      <c r="C28" s="417" t="s">
        <v>299</v>
      </c>
      <c r="D28" s="415"/>
      <c r="E28" s="415"/>
      <c r="F28" s="415"/>
      <c r="G28" s="416"/>
      <c r="H28" s="186" t="s">
        <v>300</v>
      </c>
      <c r="I28" s="186" t="s">
        <v>289</v>
      </c>
      <c r="J28" s="188">
        <v>2</v>
      </c>
      <c r="K28" s="186" t="s">
        <v>290</v>
      </c>
      <c r="L28" s="193" t="s">
        <v>301</v>
      </c>
      <c r="M28" s="193" t="s">
        <v>302</v>
      </c>
      <c r="N28" s="193" t="s">
        <v>292</v>
      </c>
      <c r="O28" s="193" t="s">
        <v>303</v>
      </c>
      <c r="P28" s="196" t="s">
        <v>304</v>
      </c>
      <c r="Q28" s="171">
        <v>3</v>
      </c>
      <c r="R28" s="171">
        <v>2</v>
      </c>
      <c r="S28" s="172" t="str">
        <f t="shared" ca="1" si="4"/>
        <v>Low</v>
      </c>
      <c r="T28" s="36">
        <f t="shared" si="0"/>
        <v>6</v>
      </c>
      <c r="U28" s="170"/>
      <c r="V28" s="170"/>
      <c r="W28" s="170"/>
      <c r="X28" s="170"/>
      <c r="Y28" s="170" t="s">
        <v>1478</v>
      </c>
      <c r="Z28" s="171">
        <v>3</v>
      </c>
      <c r="AA28" s="171">
        <v>2</v>
      </c>
      <c r="AB28" s="172" t="str">
        <f t="shared" ca="1" si="5"/>
        <v>Low</v>
      </c>
      <c r="AC28" s="36">
        <f t="shared" si="1"/>
        <v>6</v>
      </c>
      <c r="AD28" s="173">
        <v>9.1999999999999993</v>
      </c>
      <c r="AE28" s="167"/>
    </row>
    <row r="29" spans="1:31" s="256" customFormat="1" ht="38.25" x14ac:dyDescent="0.2">
      <c r="A29" s="85"/>
      <c r="B29" s="85"/>
      <c r="C29" s="417" t="s">
        <v>1430</v>
      </c>
      <c r="D29" s="415"/>
      <c r="E29" s="415"/>
      <c r="F29" s="415"/>
      <c r="G29" s="416"/>
      <c r="H29" s="193" t="s">
        <v>1431</v>
      </c>
      <c r="I29" s="193" t="s">
        <v>1432</v>
      </c>
      <c r="J29" s="188">
        <v>2</v>
      </c>
      <c r="K29" s="193" t="s">
        <v>1433</v>
      </c>
      <c r="L29" s="193" t="s">
        <v>301</v>
      </c>
      <c r="M29" s="193" t="s">
        <v>302</v>
      </c>
      <c r="N29" s="193" t="s">
        <v>292</v>
      </c>
      <c r="O29" s="193" t="s">
        <v>1434</v>
      </c>
      <c r="P29" s="196" t="s">
        <v>295</v>
      </c>
      <c r="Q29" s="171">
        <v>3</v>
      </c>
      <c r="R29" s="171">
        <v>3</v>
      </c>
      <c r="S29" s="172" t="str">
        <f ca="1">IF(AND(ISNUMBER(Q29),ISNUMBER(R29)),OFFSET(RiskMatrixRef,-R29+1,Q29-1),"")</f>
        <v>Med</v>
      </c>
      <c r="T29" s="36">
        <f t="shared" si="0"/>
        <v>9</v>
      </c>
      <c r="U29" s="170"/>
      <c r="V29" s="170" t="s">
        <v>1435</v>
      </c>
      <c r="W29" s="170"/>
      <c r="X29" s="170"/>
      <c r="Y29" s="170" t="s">
        <v>1478</v>
      </c>
      <c r="Z29" s="171">
        <v>2</v>
      </c>
      <c r="AA29" s="171">
        <v>3</v>
      </c>
      <c r="AB29" s="172" t="str">
        <f ca="1">IF(AND(ISNUMBER(Z29),ISNUMBER(AA29)),OFFSET(RiskMatrixRef,-AA29+1,Z29-1),"")</f>
        <v>Low</v>
      </c>
      <c r="AC29" s="36">
        <f t="shared" si="1"/>
        <v>6</v>
      </c>
      <c r="AD29" s="173">
        <v>9.1999999999999993</v>
      </c>
      <c r="AE29" s="167"/>
    </row>
    <row r="30" spans="1:31" ht="15.75" x14ac:dyDescent="0.2">
      <c r="A30" s="85"/>
      <c r="B30" s="404" t="s">
        <v>307</v>
      </c>
      <c r="C30" s="402"/>
      <c r="D30" s="402"/>
      <c r="E30" s="402"/>
      <c r="F30" s="402"/>
      <c r="G30" s="403"/>
      <c r="H30" s="184" t="s">
        <v>308</v>
      </c>
      <c r="I30" s="184"/>
      <c r="J30" s="185"/>
      <c r="K30" s="184"/>
      <c r="L30" s="184"/>
      <c r="M30" s="184"/>
      <c r="N30" s="184"/>
      <c r="O30" s="184"/>
      <c r="P30" s="184"/>
      <c r="Q30" s="168"/>
      <c r="R30" s="168"/>
      <c r="S30" s="168"/>
      <c r="T30" s="168"/>
      <c r="U30" s="168"/>
      <c r="V30" s="168"/>
      <c r="W30" s="168"/>
      <c r="X30" s="168"/>
      <c r="Y30" s="273" t="s">
        <v>1515</v>
      </c>
      <c r="Z30" s="168"/>
      <c r="AA30" s="168"/>
      <c r="AB30" s="168"/>
      <c r="AC30" s="168"/>
      <c r="AD30" s="169"/>
      <c r="AE30" s="167"/>
    </row>
    <row r="31" spans="1:31" ht="63.75" x14ac:dyDescent="0.2">
      <c r="A31" s="85"/>
      <c r="B31" s="85"/>
      <c r="C31" s="414" t="s">
        <v>309</v>
      </c>
      <c r="D31" s="415"/>
      <c r="E31" s="415"/>
      <c r="F31" s="415"/>
      <c r="G31" s="416"/>
      <c r="H31" s="186" t="s">
        <v>310</v>
      </c>
      <c r="I31" s="186" t="s">
        <v>312</v>
      </c>
      <c r="J31" s="188">
        <v>2</v>
      </c>
      <c r="K31" s="186" t="s">
        <v>313</v>
      </c>
      <c r="L31" s="193" t="s">
        <v>314</v>
      </c>
      <c r="M31" s="193" t="s">
        <v>315</v>
      </c>
      <c r="N31" s="193" t="s">
        <v>1570</v>
      </c>
      <c r="O31" s="193" t="s">
        <v>316</v>
      </c>
      <c r="P31" s="196" t="s">
        <v>317</v>
      </c>
      <c r="Q31" s="171">
        <v>4</v>
      </c>
      <c r="R31" s="171">
        <v>3</v>
      </c>
      <c r="S31" s="172" t="str">
        <f ca="1">IF(AND(ISNUMBER(Q31),ISNUMBER(R31)),OFFSET(RiskMatrixRef,-R31+1,Q31-1),"")</f>
        <v>Med</v>
      </c>
      <c r="T31" s="36">
        <f t="shared" si="0"/>
        <v>12</v>
      </c>
      <c r="U31" s="309"/>
      <c r="V31" s="170" t="s">
        <v>1384</v>
      </c>
      <c r="W31" s="209" t="s">
        <v>1649</v>
      </c>
      <c r="X31" s="209" t="s">
        <v>1650</v>
      </c>
      <c r="Y31" s="209" t="s">
        <v>1491</v>
      </c>
      <c r="Z31" s="171">
        <v>4</v>
      </c>
      <c r="AA31" s="171">
        <v>2</v>
      </c>
      <c r="AB31" s="172" t="str">
        <f ca="1">IF(AND(ISNUMBER(Z31),ISNUMBER(AA31)),OFFSET(RiskMatrixRef,-AA31+1,Z31-1),"")</f>
        <v>Med</v>
      </c>
      <c r="AC31" s="36">
        <f t="shared" si="1"/>
        <v>8</v>
      </c>
      <c r="AD31" s="173">
        <v>9.5</v>
      </c>
      <c r="AE31" s="167"/>
    </row>
    <row r="32" spans="1:31" ht="63.75" x14ac:dyDescent="0.2">
      <c r="A32" s="85"/>
      <c r="B32" s="85"/>
      <c r="C32" s="414" t="s">
        <v>320</v>
      </c>
      <c r="D32" s="415"/>
      <c r="E32" s="415"/>
      <c r="F32" s="415"/>
      <c r="G32" s="416"/>
      <c r="H32" s="186" t="s">
        <v>310</v>
      </c>
      <c r="I32" s="186" t="s">
        <v>312</v>
      </c>
      <c r="J32" s="188">
        <v>2</v>
      </c>
      <c r="K32" s="186" t="s">
        <v>313</v>
      </c>
      <c r="L32" s="193" t="s">
        <v>321</v>
      </c>
      <c r="M32" s="193" t="s">
        <v>322</v>
      </c>
      <c r="N32" s="193" t="s">
        <v>1570</v>
      </c>
      <c r="O32" s="193" t="s">
        <v>323</v>
      </c>
      <c r="P32" s="196" t="s">
        <v>1571</v>
      </c>
      <c r="Q32" s="171">
        <v>3</v>
      </c>
      <c r="R32" s="171">
        <v>2</v>
      </c>
      <c r="S32" s="172" t="str">
        <f ca="1">IF(AND(ISNUMBER(Q32),ISNUMBER(R32)),OFFSET(RiskMatrixRef,-R32+1,Q32-1),"")</f>
        <v>Low</v>
      </c>
      <c r="T32" s="36">
        <f t="shared" si="0"/>
        <v>6</v>
      </c>
      <c r="U32" s="170"/>
      <c r="V32" s="170"/>
      <c r="W32" s="170"/>
      <c r="X32" s="170" t="s">
        <v>159</v>
      </c>
      <c r="Y32" s="170" t="s">
        <v>1491</v>
      </c>
      <c r="Z32" s="171">
        <v>3</v>
      </c>
      <c r="AA32" s="171">
        <v>2</v>
      </c>
      <c r="AB32" s="172" t="str">
        <f ca="1">IF(AND(ISNUMBER(Z32),ISNUMBER(AA32)),OFFSET(RiskMatrixRef,-AA32+1,Z32-1),"")</f>
        <v>Low</v>
      </c>
      <c r="AC32" s="36">
        <f t="shared" si="1"/>
        <v>6</v>
      </c>
      <c r="AD32" s="173">
        <v>9.5</v>
      </c>
      <c r="AE32" s="167"/>
    </row>
    <row r="33" spans="1:31" ht="63.75" x14ac:dyDescent="0.2">
      <c r="A33" s="85"/>
      <c r="B33" s="85"/>
      <c r="C33" s="401" t="s">
        <v>330</v>
      </c>
      <c r="D33" s="402"/>
      <c r="E33" s="402"/>
      <c r="F33" s="402"/>
      <c r="G33" s="403"/>
      <c r="H33" s="186" t="s">
        <v>332</v>
      </c>
      <c r="I33" s="186" t="s">
        <v>333</v>
      </c>
      <c r="J33" s="188">
        <v>2</v>
      </c>
      <c r="K33" s="186" t="s">
        <v>313</v>
      </c>
      <c r="L33" s="193" t="s">
        <v>314</v>
      </c>
      <c r="M33" s="193" t="s">
        <v>334</v>
      </c>
      <c r="N33" s="193" t="s">
        <v>276</v>
      </c>
      <c r="O33" s="193" t="s">
        <v>316</v>
      </c>
      <c r="P33" s="198" t="s">
        <v>335</v>
      </c>
      <c r="Q33" s="171">
        <v>3</v>
      </c>
      <c r="R33" s="171">
        <v>2</v>
      </c>
      <c r="S33" s="172" t="str">
        <f ca="1">IF(AND(ISNUMBER(Q33),ISNUMBER(R33)),OFFSET(RiskMatrixRef,-R33+1,Q33-1),"")</f>
        <v>Low</v>
      </c>
      <c r="T33" s="36">
        <f t="shared" si="0"/>
        <v>6</v>
      </c>
      <c r="U33" s="170"/>
      <c r="V33" s="170"/>
      <c r="W33" s="170"/>
      <c r="X33" s="170" t="s">
        <v>159</v>
      </c>
      <c r="Y33" s="170" t="s">
        <v>1491</v>
      </c>
      <c r="Z33" s="171">
        <v>3</v>
      </c>
      <c r="AA33" s="171">
        <v>2</v>
      </c>
      <c r="AB33" s="172" t="str">
        <f ca="1">IF(AND(ISNUMBER(Z33),ISNUMBER(AA33)),OFFSET(RiskMatrixRef,-AA33+1,Z33-1),"")</f>
        <v>Low</v>
      </c>
      <c r="AC33" s="36">
        <f t="shared" si="1"/>
        <v>6</v>
      </c>
      <c r="AD33" s="173">
        <v>9.5</v>
      </c>
      <c r="AE33" s="167"/>
    </row>
    <row r="34" spans="1:31" ht="63.75" x14ac:dyDescent="0.2">
      <c r="A34" s="85"/>
      <c r="B34" s="85"/>
      <c r="C34" s="401" t="s">
        <v>343</v>
      </c>
      <c r="D34" s="402"/>
      <c r="E34" s="402"/>
      <c r="F34" s="402"/>
      <c r="G34" s="403"/>
      <c r="H34" s="186" t="s">
        <v>332</v>
      </c>
      <c r="I34" s="186" t="s">
        <v>333</v>
      </c>
      <c r="J34" s="188">
        <v>2</v>
      </c>
      <c r="K34" s="186" t="s">
        <v>313</v>
      </c>
      <c r="L34" s="193" t="s">
        <v>344</v>
      </c>
      <c r="M34" s="193" t="s">
        <v>345</v>
      </c>
      <c r="N34" s="193" t="s">
        <v>283</v>
      </c>
      <c r="O34" s="193" t="s">
        <v>316</v>
      </c>
      <c r="P34" s="198" t="s">
        <v>335</v>
      </c>
      <c r="Q34" s="171">
        <v>4</v>
      </c>
      <c r="R34" s="171">
        <v>3</v>
      </c>
      <c r="S34" s="172" t="str">
        <f ca="1">IF(AND(ISNUMBER(Q34),ISNUMBER(R34)),OFFSET(RiskMatrixRef,-R34+1,Q34-1),"")</f>
        <v>Med</v>
      </c>
      <c r="T34" s="36">
        <f t="shared" si="0"/>
        <v>12</v>
      </c>
      <c r="U34" s="170"/>
      <c r="V34" s="170" t="s">
        <v>1384</v>
      </c>
      <c r="W34" s="209" t="s">
        <v>1649</v>
      </c>
      <c r="X34" s="209" t="s">
        <v>1650</v>
      </c>
      <c r="Y34" s="209" t="s">
        <v>1491</v>
      </c>
      <c r="Z34" s="171">
        <v>4</v>
      </c>
      <c r="AA34" s="171">
        <v>2</v>
      </c>
      <c r="AB34" s="172" t="str">
        <f ca="1">IF(AND(ISNUMBER(Z34),ISNUMBER(AA34)),OFFSET(RiskMatrixRef,-AA34+1,Z34-1),"")</f>
        <v>Med</v>
      </c>
      <c r="AC34" s="36">
        <f t="shared" si="1"/>
        <v>8</v>
      </c>
      <c r="AD34" s="173">
        <v>9.5</v>
      </c>
      <c r="AE34" s="167"/>
    </row>
    <row r="35" spans="1:31" ht="25.5" x14ac:dyDescent="0.2">
      <c r="A35" s="85"/>
      <c r="B35" s="404" t="s">
        <v>351</v>
      </c>
      <c r="C35" s="402"/>
      <c r="D35" s="402"/>
      <c r="E35" s="402"/>
      <c r="F35" s="402"/>
      <c r="G35" s="403"/>
      <c r="H35" s="184" t="s">
        <v>353</v>
      </c>
      <c r="I35" s="184"/>
      <c r="J35" s="185"/>
      <c r="K35" s="184"/>
      <c r="L35" s="184"/>
      <c r="M35" s="184"/>
      <c r="N35" s="184"/>
      <c r="O35" s="184"/>
      <c r="P35" s="184"/>
      <c r="Q35" s="168"/>
      <c r="R35" s="168"/>
      <c r="S35" s="168"/>
      <c r="T35" s="168"/>
      <c r="U35" s="168"/>
      <c r="V35" s="168"/>
      <c r="W35" s="168"/>
      <c r="X35" s="168"/>
      <c r="Y35" s="273" t="s">
        <v>1515</v>
      </c>
      <c r="Z35" s="168"/>
      <c r="AA35" s="168"/>
      <c r="AB35" s="168"/>
      <c r="AC35" s="168"/>
      <c r="AD35" s="169"/>
      <c r="AE35" s="167"/>
    </row>
    <row r="36" spans="1:31" ht="63.75" x14ac:dyDescent="0.2">
      <c r="A36" s="85"/>
      <c r="B36" s="85"/>
      <c r="C36" s="414" t="s">
        <v>354</v>
      </c>
      <c r="D36" s="415"/>
      <c r="E36" s="415"/>
      <c r="F36" s="415"/>
      <c r="G36" s="416"/>
      <c r="H36" s="186" t="s">
        <v>187</v>
      </c>
      <c r="I36" s="186" t="s">
        <v>358</v>
      </c>
      <c r="J36" s="188">
        <v>1</v>
      </c>
      <c r="K36" s="186" t="s">
        <v>359</v>
      </c>
      <c r="L36" s="193" t="s">
        <v>188</v>
      </c>
      <c r="M36" s="193" t="s">
        <v>189</v>
      </c>
      <c r="N36" s="193" t="s">
        <v>131</v>
      </c>
      <c r="O36" s="193" t="s">
        <v>190</v>
      </c>
      <c r="P36" s="196" t="s">
        <v>191</v>
      </c>
      <c r="Q36" s="171">
        <v>5</v>
      </c>
      <c r="R36" s="171">
        <v>2</v>
      </c>
      <c r="S36" s="172" t="str">
        <f ca="1">IF(AND(ISNUMBER(Q36),ISNUMBER(R36)),OFFSET(RiskMatrixRef,-R36+1,Q36-1),"")</f>
        <v>Med</v>
      </c>
      <c r="T36" s="36">
        <f t="shared" si="0"/>
        <v>10</v>
      </c>
      <c r="U36" s="278" t="s">
        <v>1428</v>
      </c>
      <c r="V36" s="170" t="s">
        <v>1385</v>
      </c>
      <c r="W36" s="306" t="s">
        <v>1647</v>
      </c>
      <c r="X36" s="308">
        <v>43936</v>
      </c>
      <c r="Y36" s="209" t="s">
        <v>1491</v>
      </c>
      <c r="Z36" s="171">
        <v>5</v>
      </c>
      <c r="AA36" s="171">
        <v>2</v>
      </c>
      <c r="AB36" s="172" t="str">
        <f ca="1">IF(AND(ISNUMBER(Z36),ISNUMBER(AA36)),OFFSET(RiskMatrixRef,-AA36+1,Z36-1),"")</f>
        <v>Med</v>
      </c>
      <c r="AC36" s="36">
        <f t="shared" si="1"/>
        <v>10</v>
      </c>
      <c r="AD36" s="173">
        <v>9.6</v>
      </c>
      <c r="AE36" s="167"/>
    </row>
    <row r="37" spans="1:31" ht="63.75" x14ac:dyDescent="0.2">
      <c r="A37" s="85"/>
      <c r="B37" s="85"/>
      <c r="C37" s="414" t="s">
        <v>363</v>
      </c>
      <c r="D37" s="415"/>
      <c r="E37" s="415"/>
      <c r="F37" s="415"/>
      <c r="G37" s="416"/>
      <c r="H37" s="186" t="s">
        <v>187</v>
      </c>
      <c r="I37" s="186" t="s">
        <v>358</v>
      </c>
      <c r="J37" s="188">
        <v>1</v>
      </c>
      <c r="K37" s="186" t="s">
        <v>359</v>
      </c>
      <c r="L37" s="193" t="s">
        <v>194</v>
      </c>
      <c r="M37" s="193" t="s">
        <v>195</v>
      </c>
      <c r="N37" s="193" t="s">
        <v>131</v>
      </c>
      <c r="O37" s="193" t="s">
        <v>190</v>
      </c>
      <c r="P37" s="196" t="s">
        <v>196</v>
      </c>
      <c r="Q37" s="171">
        <v>5</v>
      </c>
      <c r="R37" s="171">
        <v>2</v>
      </c>
      <c r="S37" s="172" t="str">
        <f ca="1">IF(AND(ISNUMBER(Q37),ISNUMBER(R37)),OFFSET(RiskMatrixRef,-R37+1,Q37-1),"")</f>
        <v>Med</v>
      </c>
      <c r="T37" s="36">
        <f t="shared" si="0"/>
        <v>10</v>
      </c>
      <c r="U37" s="278" t="s">
        <v>1428</v>
      </c>
      <c r="V37" s="170" t="s">
        <v>1385</v>
      </c>
      <c r="W37" s="306" t="s">
        <v>1539</v>
      </c>
      <c r="X37" s="308">
        <v>44073</v>
      </c>
      <c r="Y37" s="209" t="s">
        <v>1491</v>
      </c>
      <c r="Z37" s="171">
        <v>5</v>
      </c>
      <c r="AA37" s="171">
        <v>2</v>
      </c>
      <c r="AB37" s="172" t="str">
        <f ca="1">IF(AND(ISNUMBER(Z37),ISNUMBER(AA37)),OFFSET(RiskMatrixRef,-AA37+1,Z37-1),"")</f>
        <v>Med</v>
      </c>
      <c r="AC37" s="36">
        <f t="shared" si="1"/>
        <v>10</v>
      </c>
      <c r="AD37" s="173">
        <v>9.6</v>
      </c>
      <c r="AE37" s="167"/>
    </row>
    <row r="38" spans="1:31" ht="63.75" x14ac:dyDescent="0.2">
      <c r="A38" s="85"/>
      <c r="B38" s="85"/>
      <c r="C38" s="414" t="s">
        <v>367</v>
      </c>
      <c r="D38" s="415"/>
      <c r="E38" s="415"/>
      <c r="F38" s="415"/>
      <c r="G38" s="416"/>
      <c r="H38" s="186" t="s">
        <v>187</v>
      </c>
      <c r="I38" s="186" t="s">
        <v>358</v>
      </c>
      <c r="J38" s="188">
        <v>1</v>
      </c>
      <c r="K38" s="186" t="s">
        <v>359</v>
      </c>
      <c r="L38" s="193" t="s">
        <v>201</v>
      </c>
      <c r="M38" s="193" t="s">
        <v>202</v>
      </c>
      <c r="N38" s="193" t="s">
        <v>131</v>
      </c>
      <c r="O38" s="193" t="s">
        <v>190</v>
      </c>
      <c r="P38" s="196" t="s">
        <v>191</v>
      </c>
      <c r="Q38" s="171">
        <v>4</v>
      </c>
      <c r="R38" s="171">
        <v>2</v>
      </c>
      <c r="S38" s="172" t="str">
        <f ca="1">IF(AND(ISNUMBER(Q38),ISNUMBER(R38)),OFFSET(RiskMatrixRef,-R38+1,Q38-1),"")</f>
        <v>Med</v>
      </c>
      <c r="T38" s="36">
        <f t="shared" si="0"/>
        <v>8</v>
      </c>
      <c r="U38" s="278" t="s">
        <v>1428</v>
      </c>
      <c r="V38" s="170" t="s">
        <v>1385</v>
      </c>
      <c r="W38" s="306" t="s">
        <v>1647</v>
      </c>
      <c r="X38" s="308">
        <v>43769</v>
      </c>
      <c r="Y38" s="209" t="s">
        <v>1491</v>
      </c>
      <c r="Z38" s="171">
        <v>4</v>
      </c>
      <c r="AA38" s="171">
        <v>2</v>
      </c>
      <c r="AB38" s="172" t="str">
        <f ca="1">IF(AND(ISNUMBER(Z38),ISNUMBER(AA38)),OFFSET(RiskMatrixRef,-AA38+1,Z38-1),"")</f>
        <v>Med</v>
      </c>
      <c r="AC38" s="36">
        <f t="shared" si="1"/>
        <v>8</v>
      </c>
      <c r="AD38" s="173">
        <v>9.6</v>
      </c>
      <c r="AE38" s="167"/>
    </row>
    <row r="39" spans="1:31" ht="63.75" x14ac:dyDescent="0.2">
      <c r="A39" s="85"/>
      <c r="B39" s="85"/>
      <c r="C39" s="414" t="s">
        <v>370</v>
      </c>
      <c r="D39" s="415"/>
      <c r="E39" s="415"/>
      <c r="F39" s="415"/>
      <c r="G39" s="416"/>
      <c r="H39" s="186" t="s">
        <v>187</v>
      </c>
      <c r="I39" s="186" t="s">
        <v>358</v>
      </c>
      <c r="J39" s="188">
        <v>1</v>
      </c>
      <c r="K39" s="186" t="s">
        <v>359</v>
      </c>
      <c r="L39" s="193" t="s">
        <v>371</v>
      </c>
      <c r="M39" s="193" t="s">
        <v>372</v>
      </c>
      <c r="N39" s="193" t="s">
        <v>373</v>
      </c>
      <c r="O39" s="193" t="s">
        <v>374</v>
      </c>
      <c r="P39" s="196" t="s">
        <v>375</v>
      </c>
      <c r="Q39" s="171">
        <v>4</v>
      </c>
      <c r="R39" s="171">
        <v>2</v>
      </c>
      <c r="S39" s="172" t="str">
        <f ca="1">IF(AND(ISNUMBER(Q39),ISNUMBER(R39)),OFFSET(RiskMatrixRef,-R39+1,Q39-1),"")</f>
        <v>Med</v>
      </c>
      <c r="T39" s="36">
        <f t="shared" si="0"/>
        <v>8</v>
      </c>
      <c r="U39" s="278" t="s">
        <v>1428</v>
      </c>
      <c r="V39" s="170" t="s">
        <v>1385</v>
      </c>
      <c r="W39" s="306" t="s">
        <v>1540</v>
      </c>
      <c r="X39" s="308">
        <v>44073</v>
      </c>
      <c r="Y39" s="209" t="s">
        <v>1491</v>
      </c>
      <c r="Z39" s="171">
        <v>4</v>
      </c>
      <c r="AA39" s="171">
        <v>2</v>
      </c>
      <c r="AB39" s="172" t="str">
        <f ca="1">IF(AND(ISNUMBER(Z39),ISNUMBER(AA39)),OFFSET(RiskMatrixRef,-AA39+1,Z39-1),"")</f>
        <v>Med</v>
      </c>
      <c r="AC39" s="36">
        <f t="shared" si="1"/>
        <v>8</v>
      </c>
      <c r="AD39" s="173">
        <v>9.6</v>
      </c>
      <c r="AE39" s="167"/>
    </row>
    <row r="40" spans="1:31" ht="38.25" x14ac:dyDescent="0.2">
      <c r="A40" s="85"/>
      <c r="B40" s="85"/>
      <c r="C40" s="414" t="s">
        <v>376</v>
      </c>
      <c r="D40" s="415"/>
      <c r="E40" s="415"/>
      <c r="F40" s="415"/>
      <c r="G40" s="416"/>
      <c r="H40" s="186" t="s">
        <v>187</v>
      </c>
      <c r="I40" s="186" t="s">
        <v>358</v>
      </c>
      <c r="J40" s="188">
        <v>1</v>
      </c>
      <c r="K40" s="186" t="s">
        <v>359</v>
      </c>
      <c r="L40" s="193" t="s">
        <v>377</v>
      </c>
      <c r="M40" s="193" t="s">
        <v>378</v>
      </c>
      <c r="N40" s="193" t="s">
        <v>379</v>
      </c>
      <c r="O40" s="193" t="s">
        <v>374</v>
      </c>
      <c r="P40" s="196" t="s">
        <v>380</v>
      </c>
      <c r="Q40" s="171">
        <v>3</v>
      </c>
      <c r="R40" s="171">
        <v>2</v>
      </c>
      <c r="S40" s="172" t="str">
        <f ca="1">IF(AND(ISNUMBER(Q40),ISNUMBER(R40)),OFFSET(RiskMatrixRef,-R40+1,Q40-1),"")</f>
        <v>Low</v>
      </c>
      <c r="T40" s="36">
        <f t="shared" si="0"/>
        <v>6</v>
      </c>
      <c r="U40" s="170" t="s">
        <v>1437</v>
      </c>
      <c r="V40" s="170"/>
      <c r="W40" s="170"/>
      <c r="X40" s="170" t="s">
        <v>159</v>
      </c>
      <c r="Y40" s="170" t="s">
        <v>1491</v>
      </c>
      <c r="Z40" s="171">
        <v>3</v>
      </c>
      <c r="AA40" s="171">
        <v>2</v>
      </c>
      <c r="AB40" s="172" t="str">
        <f ca="1">IF(AND(ISNUMBER(Z40),ISNUMBER(AA40)),OFFSET(RiskMatrixRef,-AA40+1,Z40-1),"")</f>
        <v>Low</v>
      </c>
      <c r="AC40" s="36">
        <f t="shared" si="1"/>
        <v>6</v>
      </c>
      <c r="AD40" s="173">
        <v>9.6</v>
      </c>
      <c r="AE40" s="167"/>
    </row>
    <row r="41" spans="1:31" ht="15.75" x14ac:dyDescent="0.2">
      <c r="A41" s="85"/>
      <c r="B41" s="404" t="s">
        <v>381</v>
      </c>
      <c r="C41" s="402"/>
      <c r="D41" s="402"/>
      <c r="E41" s="402"/>
      <c r="F41" s="402"/>
      <c r="G41" s="403"/>
      <c r="H41" s="184" t="s">
        <v>382</v>
      </c>
      <c r="I41" s="184"/>
      <c r="J41" s="185"/>
      <c r="K41" s="184"/>
      <c r="L41" s="184"/>
      <c r="M41" s="184"/>
      <c r="N41" s="184"/>
      <c r="O41" s="184"/>
      <c r="P41" s="184"/>
      <c r="Q41" s="168"/>
      <c r="R41" s="168"/>
      <c r="S41" s="168"/>
      <c r="T41" s="168"/>
      <c r="U41" s="168"/>
      <c r="V41" s="168"/>
      <c r="W41" s="168"/>
      <c r="X41" s="168"/>
      <c r="Y41" s="273" t="s">
        <v>1515</v>
      </c>
      <c r="Z41" s="168"/>
      <c r="AA41" s="168"/>
      <c r="AB41" s="168"/>
      <c r="AC41" s="168"/>
      <c r="AD41" s="169"/>
      <c r="AE41" s="167"/>
    </row>
    <row r="42" spans="1:31" ht="51" x14ac:dyDescent="0.2">
      <c r="A42" s="85"/>
      <c r="B42" s="85"/>
      <c r="C42" s="417" t="s">
        <v>383</v>
      </c>
      <c r="D42" s="438"/>
      <c r="E42" s="438"/>
      <c r="F42" s="438"/>
      <c r="G42" s="439"/>
      <c r="H42" s="186" t="s">
        <v>384</v>
      </c>
      <c r="I42" s="193" t="s">
        <v>1674</v>
      </c>
      <c r="J42" s="188">
        <v>2</v>
      </c>
      <c r="K42" s="193" t="s">
        <v>1675</v>
      </c>
      <c r="L42" s="193" t="s">
        <v>385</v>
      </c>
      <c r="M42" s="193" t="s">
        <v>386</v>
      </c>
      <c r="N42" s="193" t="s">
        <v>387</v>
      </c>
      <c r="O42" s="193" t="s">
        <v>388</v>
      </c>
      <c r="P42" s="196" t="s">
        <v>389</v>
      </c>
      <c r="Q42" s="171">
        <v>3</v>
      </c>
      <c r="R42" s="171">
        <v>2</v>
      </c>
      <c r="S42" s="172" t="str">
        <f t="shared" ref="S42:S49" ca="1" si="6">IF(AND(ISNUMBER(Q42),ISNUMBER(R42)),OFFSET(RiskMatrixRef,-R42+1,Q42-1),"")</f>
        <v>Low</v>
      </c>
      <c r="T42" s="36">
        <f t="shared" si="0"/>
        <v>6</v>
      </c>
      <c r="U42" s="170"/>
      <c r="V42" s="170"/>
      <c r="W42" s="209" t="s">
        <v>1649</v>
      </c>
      <c r="X42" s="209" t="s">
        <v>1650</v>
      </c>
      <c r="Y42" s="209" t="s">
        <v>1491</v>
      </c>
      <c r="Z42" s="171">
        <v>3</v>
      </c>
      <c r="AA42" s="171">
        <v>2</v>
      </c>
      <c r="AB42" s="172" t="str">
        <f t="shared" ref="AB42:AB49" ca="1" si="7">IF(AND(ISNUMBER(Z42),ISNUMBER(AA42)),OFFSET(RiskMatrixRef,-AA42+1,Z42-1),"")</f>
        <v>Low</v>
      </c>
      <c r="AC42" s="36">
        <f t="shared" si="1"/>
        <v>6</v>
      </c>
      <c r="AD42" s="173">
        <v>9.6</v>
      </c>
      <c r="AE42" s="167"/>
    </row>
    <row r="43" spans="1:31" ht="51" x14ac:dyDescent="0.2">
      <c r="A43" s="85"/>
      <c r="B43" s="85"/>
      <c r="C43" s="417" t="s">
        <v>390</v>
      </c>
      <c r="D43" s="438"/>
      <c r="E43" s="438"/>
      <c r="F43" s="438"/>
      <c r="G43" s="439"/>
      <c r="H43" s="186" t="s">
        <v>384</v>
      </c>
      <c r="I43" s="193" t="s">
        <v>1674</v>
      </c>
      <c r="J43" s="188">
        <v>2</v>
      </c>
      <c r="K43" s="193" t="s">
        <v>1675</v>
      </c>
      <c r="L43" s="193" t="s">
        <v>391</v>
      </c>
      <c r="M43" s="193" t="s">
        <v>392</v>
      </c>
      <c r="N43" s="193" t="s">
        <v>387</v>
      </c>
      <c r="O43" s="194" t="s">
        <v>393</v>
      </c>
      <c r="P43" s="196" t="s">
        <v>394</v>
      </c>
      <c r="Q43" s="171">
        <v>2</v>
      </c>
      <c r="R43" s="171">
        <v>3</v>
      </c>
      <c r="S43" s="172" t="str">
        <f t="shared" ca="1" si="6"/>
        <v>Low</v>
      </c>
      <c r="T43" s="36">
        <f t="shared" si="0"/>
        <v>6</v>
      </c>
      <c r="U43" s="278" t="s">
        <v>1438</v>
      </c>
      <c r="V43" s="170"/>
      <c r="W43" s="209" t="s">
        <v>1649</v>
      </c>
      <c r="X43" s="209" t="s">
        <v>1650</v>
      </c>
      <c r="Y43" s="209" t="s">
        <v>1491</v>
      </c>
      <c r="Z43" s="171">
        <v>2</v>
      </c>
      <c r="AA43" s="171">
        <v>3</v>
      </c>
      <c r="AB43" s="172" t="str">
        <f t="shared" ca="1" si="7"/>
        <v>Low</v>
      </c>
      <c r="AC43" s="36">
        <f t="shared" si="1"/>
        <v>6</v>
      </c>
      <c r="AD43" s="173">
        <v>9.6</v>
      </c>
      <c r="AE43" s="167"/>
    </row>
    <row r="44" spans="1:31" ht="63.75" x14ac:dyDescent="0.2">
      <c r="A44" s="85"/>
      <c r="B44" s="85"/>
      <c r="C44" s="417" t="s">
        <v>395</v>
      </c>
      <c r="D44" s="438"/>
      <c r="E44" s="438"/>
      <c r="F44" s="438"/>
      <c r="G44" s="439"/>
      <c r="H44" s="186" t="s">
        <v>384</v>
      </c>
      <c r="I44" s="193" t="s">
        <v>1674</v>
      </c>
      <c r="J44" s="188">
        <v>2</v>
      </c>
      <c r="K44" s="193" t="s">
        <v>1675</v>
      </c>
      <c r="L44" s="193" t="s">
        <v>396</v>
      </c>
      <c r="M44" s="193" t="s">
        <v>397</v>
      </c>
      <c r="N44" s="193" t="s">
        <v>387</v>
      </c>
      <c r="O44" s="193" t="s">
        <v>398</v>
      </c>
      <c r="P44" s="196" t="s">
        <v>399</v>
      </c>
      <c r="Q44" s="171">
        <v>4</v>
      </c>
      <c r="R44" s="171">
        <v>2</v>
      </c>
      <c r="S44" s="172" t="str">
        <f t="shared" ca="1" si="6"/>
        <v>Med</v>
      </c>
      <c r="T44" s="36">
        <f t="shared" si="0"/>
        <v>8</v>
      </c>
      <c r="U44" s="170"/>
      <c r="V44" s="170" t="s">
        <v>1386</v>
      </c>
      <c r="W44" s="209" t="s">
        <v>1661</v>
      </c>
      <c r="X44" s="209" t="s">
        <v>1643</v>
      </c>
      <c r="Y44" s="209" t="s">
        <v>1491</v>
      </c>
      <c r="Z44" s="171">
        <v>3</v>
      </c>
      <c r="AA44" s="171">
        <v>2</v>
      </c>
      <c r="AB44" s="172" t="str">
        <f t="shared" ca="1" si="7"/>
        <v>Low</v>
      </c>
      <c r="AC44" s="36">
        <f t="shared" si="1"/>
        <v>6</v>
      </c>
      <c r="AD44" s="173">
        <v>9.6</v>
      </c>
      <c r="AE44" s="167"/>
    </row>
    <row r="45" spans="1:31" ht="63.75" x14ac:dyDescent="0.2">
      <c r="A45" s="85"/>
      <c r="B45" s="85"/>
      <c r="C45" s="417" t="s">
        <v>404</v>
      </c>
      <c r="D45" s="438"/>
      <c r="E45" s="438"/>
      <c r="F45" s="438"/>
      <c r="G45" s="439"/>
      <c r="H45" s="186" t="s">
        <v>384</v>
      </c>
      <c r="I45" s="193" t="s">
        <v>1674</v>
      </c>
      <c r="J45" s="188">
        <v>2</v>
      </c>
      <c r="K45" s="193" t="s">
        <v>1675</v>
      </c>
      <c r="L45" s="193" t="s">
        <v>405</v>
      </c>
      <c r="M45" s="193" t="s">
        <v>397</v>
      </c>
      <c r="N45" s="193" t="s">
        <v>387</v>
      </c>
      <c r="O45" s="193" t="s">
        <v>406</v>
      </c>
      <c r="P45" s="196" t="s">
        <v>399</v>
      </c>
      <c r="Q45" s="171">
        <v>4</v>
      </c>
      <c r="R45" s="171">
        <v>2</v>
      </c>
      <c r="S45" s="172" t="str">
        <f t="shared" ca="1" si="6"/>
        <v>Med</v>
      </c>
      <c r="T45" s="36">
        <f t="shared" si="0"/>
        <v>8</v>
      </c>
      <c r="U45" s="170"/>
      <c r="V45" s="170" t="s">
        <v>1386</v>
      </c>
      <c r="W45" s="209" t="s">
        <v>1661</v>
      </c>
      <c r="X45" s="209" t="s">
        <v>1643</v>
      </c>
      <c r="Y45" s="209" t="s">
        <v>1491</v>
      </c>
      <c r="Z45" s="171">
        <v>3</v>
      </c>
      <c r="AA45" s="171">
        <v>2</v>
      </c>
      <c r="AB45" s="172" t="str">
        <f t="shared" ca="1" si="7"/>
        <v>Low</v>
      </c>
      <c r="AC45" s="36">
        <f t="shared" si="1"/>
        <v>6</v>
      </c>
      <c r="AD45" s="173">
        <v>9.6</v>
      </c>
      <c r="AE45" s="167"/>
    </row>
    <row r="46" spans="1:31" s="257" customFormat="1" ht="63.75" x14ac:dyDescent="0.2">
      <c r="A46" s="85"/>
      <c r="B46" s="85"/>
      <c r="C46" s="417" t="s">
        <v>1452</v>
      </c>
      <c r="D46" s="438"/>
      <c r="E46" s="438"/>
      <c r="F46" s="438"/>
      <c r="G46" s="439"/>
      <c r="H46" s="186" t="s">
        <v>384</v>
      </c>
      <c r="I46" s="193" t="s">
        <v>1674</v>
      </c>
      <c r="J46" s="188">
        <v>2</v>
      </c>
      <c r="K46" s="193" t="s">
        <v>1675</v>
      </c>
      <c r="L46" s="193" t="s">
        <v>1453</v>
      </c>
      <c r="M46" s="193" t="s">
        <v>1454</v>
      </c>
      <c r="N46" s="193" t="s">
        <v>387</v>
      </c>
      <c r="O46" s="193" t="s">
        <v>406</v>
      </c>
      <c r="P46" s="196" t="s">
        <v>399</v>
      </c>
      <c r="Q46" s="171">
        <v>5</v>
      </c>
      <c r="R46" s="171">
        <v>3</v>
      </c>
      <c r="S46" s="172" t="str">
        <f ca="1">IF(AND(ISNUMBER(Q46),ISNUMBER(R46)),OFFSET(RiskMatrixRef,-R46+1,Q46-1),"")</f>
        <v>High</v>
      </c>
      <c r="T46" s="36">
        <f t="shared" si="0"/>
        <v>15</v>
      </c>
      <c r="U46" s="170"/>
      <c r="V46" s="170" t="s">
        <v>1455</v>
      </c>
      <c r="W46" s="209" t="s">
        <v>1661</v>
      </c>
      <c r="X46" s="209" t="s">
        <v>1643</v>
      </c>
      <c r="Y46" s="209" t="s">
        <v>1491</v>
      </c>
      <c r="Z46" s="171">
        <v>5</v>
      </c>
      <c r="AA46" s="171">
        <v>2</v>
      </c>
      <c r="AB46" s="172" t="str">
        <f ca="1">IF(AND(ISNUMBER(Z46),ISNUMBER(AA46)),OFFSET(RiskMatrixRef,-AA46+1,Z46-1),"")</f>
        <v>Med</v>
      </c>
      <c r="AC46" s="36">
        <f t="shared" si="1"/>
        <v>10</v>
      </c>
      <c r="AD46" s="173">
        <v>9.6</v>
      </c>
      <c r="AE46" s="167"/>
    </row>
    <row r="47" spans="1:31" s="265" customFormat="1" ht="51" x14ac:dyDescent="0.2">
      <c r="A47" s="85"/>
      <c r="B47" s="85"/>
      <c r="C47" s="417" t="s">
        <v>1481</v>
      </c>
      <c r="D47" s="438"/>
      <c r="E47" s="438"/>
      <c r="F47" s="438"/>
      <c r="G47" s="439"/>
      <c r="H47" s="186" t="s">
        <v>384</v>
      </c>
      <c r="I47" s="193" t="s">
        <v>1674</v>
      </c>
      <c r="J47" s="188">
        <v>2</v>
      </c>
      <c r="K47" s="193" t="s">
        <v>1675</v>
      </c>
      <c r="L47" s="193" t="s">
        <v>1482</v>
      </c>
      <c r="M47" s="193" t="s">
        <v>413</v>
      </c>
      <c r="N47" s="193" t="s">
        <v>1483</v>
      </c>
      <c r="O47" s="193" t="s">
        <v>406</v>
      </c>
      <c r="P47" s="196" t="s">
        <v>399</v>
      </c>
      <c r="Q47" s="171">
        <v>5</v>
      </c>
      <c r="R47" s="171">
        <v>3</v>
      </c>
      <c r="S47" s="172" t="str">
        <f ca="1">IF(AND(ISNUMBER(Q47),ISNUMBER(R47)),OFFSET(RiskMatrixRef,-R47+1,Q47-1),"")</f>
        <v>High</v>
      </c>
      <c r="T47" s="36">
        <f t="shared" si="0"/>
        <v>15</v>
      </c>
      <c r="U47" s="170"/>
      <c r="V47" s="170" t="s">
        <v>1484</v>
      </c>
      <c r="W47" s="209" t="s">
        <v>1485</v>
      </c>
      <c r="X47" s="209" t="s">
        <v>1659</v>
      </c>
      <c r="Y47" s="209" t="s">
        <v>1478</v>
      </c>
      <c r="Z47" s="171">
        <v>5</v>
      </c>
      <c r="AA47" s="171">
        <v>2</v>
      </c>
      <c r="AB47" s="172" t="str">
        <f ca="1">IF(AND(ISNUMBER(Z47),ISNUMBER(AA47)),OFFSET(RiskMatrixRef,-AA47+1,Z47-1),"")</f>
        <v>Med</v>
      </c>
      <c r="AC47" s="36">
        <f t="shared" si="1"/>
        <v>10</v>
      </c>
      <c r="AD47" s="173">
        <v>9.6</v>
      </c>
      <c r="AE47" s="167"/>
    </row>
    <row r="48" spans="1:31" ht="76.5" x14ac:dyDescent="0.2">
      <c r="A48" s="85"/>
      <c r="B48" s="85"/>
      <c r="C48" s="417" t="s">
        <v>409</v>
      </c>
      <c r="D48" s="438"/>
      <c r="E48" s="438"/>
      <c r="F48" s="438"/>
      <c r="G48" s="439"/>
      <c r="H48" s="186" t="s">
        <v>410</v>
      </c>
      <c r="I48" s="186" t="s">
        <v>411</v>
      </c>
      <c r="J48" s="188">
        <v>2</v>
      </c>
      <c r="K48" s="186" t="s">
        <v>412</v>
      </c>
      <c r="L48" s="193" t="s">
        <v>413</v>
      </c>
      <c r="M48" s="193" t="s">
        <v>414</v>
      </c>
      <c r="N48" s="193" t="s">
        <v>415</v>
      </c>
      <c r="O48" s="193" t="s">
        <v>416</v>
      </c>
      <c r="P48" s="196" t="s">
        <v>417</v>
      </c>
      <c r="Q48" s="171">
        <v>3</v>
      </c>
      <c r="R48" s="171">
        <v>3</v>
      </c>
      <c r="S48" s="172" t="str">
        <f t="shared" ca="1" si="6"/>
        <v>Med</v>
      </c>
      <c r="T48" s="36">
        <f t="shared" si="0"/>
        <v>9</v>
      </c>
      <c r="U48" s="170"/>
      <c r="V48" s="170" t="s">
        <v>1386</v>
      </c>
      <c r="W48" s="209" t="s">
        <v>1661</v>
      </c>
      <c r="X48" s="209" t="s">
        <v>1643</v>
      </c>
      <c r="Y48" s="209" t="s">
        <v>1491</v>
      </c>
      <c r="Z48" s="171">
        <v>3</v>
      </c>
      <c r="AA48" s="171">
        <v>2</v>
      </c>
      <c r="AB48" s="172" t="str">
        <f t="shared" ca="1" si="7"/>
        <v>Low</v>
      </c>
      <c r="AC48" s="36">
        <f t="shared" si="1"/>
        <v>6</v>
      </c>
      <c r="AD48" s="173">
        <v>9.6</v>
      </c>
      <c r="AE48" s="167"/>
    </row>
    <row r="49" spans="1:31" ht="76.5" x14ac:dyDescent="0.2">
      <c r="A49" s="85"/>
      <c r="B49" s="85"/>
      <c r="C49" s="417" t="s">
        <v>424</v>
      </c>
      <c r="D49" s="438"/>
      <c r="E49" s="438"/>
      <c r="F49" s="438"/>
      <c r="G49" s="439"/>
      <c r="H49" s="186" t="s">
        <v>410</v>
      </c>
      <c r="I49" s="186" t="s">
        <v>411</v>
      </c>
      <c r="J49" s="188">
        <v>2</v>
      </c>
      <c r="K49" s="186" t="s">
        <v>412</v>
      </c>
      <c r="L49" s="193" t="s">
        <v>425</v>
      </c>
      <c r="M49" s="193" t="s">
        <v>426</v>
      </c>
      <c r="N49" s="193" t="s">
        <v>415</v>
      </c>
      <c r="O49" s="193" t="s">
        <v>427</v>
      </c>
      <c r="P49" s="196" t="s">
        <v>417</v>
      </c>
      <c r="Q49" s="171">
        <v>5</v>
      </c>
      <c r="R49" s="171">
        <v>2</v>
      </c>
      <c r="S49" s="172" t="str">
        <f t="shared" ca="1" si="6"/>
        <v>Med</v>
      </c>
      <c r="T49" s="36">
        <f t="shared" si="0"/>
        <v>10</v>
      </c>
      <c r="U49" s="170"/>
      <c r="V49" s="170" t="s">
        <v>1386</v>
      </c>
      <c r="W49" s="209" t="s">
        <v>1661</v>
      </c>
      <c r="X49" s="209" t="s">
        <v>1643</v>
      </c>
      <c r="Y49" s="209" t="s">
        <v>1491</v>
      </c>
      <c r="Z49" s="171">
        <v>5</v>
      </c>
      <c r="AA49" s="171">
        <v>2</v>
      </c>
      <c r="AB49" s="172" t="str">
        <f t="shared" ca="1" si="7"/>
        <v>Med</v>
      </c>
      <c r="AC49" s="36">
        <f t="shared" si="1"/>
        <v>10</v>
      </c>
      <c r="AD49" s="173">
        <v>9.6</v>
      </c>
      <c r="AE49" s="167"/>
    </row>
    <row r="50" spans="1:31" ht="25.5" x14ac:dyDescent="0.2">
      <c r="A50" s="85"/>
      <c r="B50" s="404" t="s">
        <v>435</v>
      </c>
      <c r="C50" s="402"/>
      <c r="D50" s="402"/>
      <c r="E50" s="402"/>
      <c r="F50" s="402"/>
      <c r="G50" s="403"/>
      <c r="H50" s="184" t="s">
        <v>436</v>
      </c>
      <c r="I50" s="184"/>
      <c r="J50" s="185"/>
      <c r="K50" s="184"/>
      <c r="L50" s="184"/>
      <c r="M50" s="184"/>
      <c r="N50" s="184"/>
      <c r="O50" s="184"/>
      <c r="P50" s="184"/>
      <c r="Q50" s="168"/>
      <c r="R50" s="168"/>
      <c r="S50" s="168"/>
      <c r="T50" s="168"/>
      <c r="U50" s="168"/>
      <c r="V50" s="168"/>
      <c r="W50" s="168"/>
      <c r="X50" s="168"/>
      <c r="Y50" s="273" t="s">
        <v>1515</v>
      </c>
      <c r="Z50" s="168"/>
      <c r="AA50" s="168"/>
      <c r="AB50" s="168"/>
      <c r="AC50" s="168"/>
      <c r="AD50" s="169"/>
      <c r="AE50" s="167"/>
    </row>
    <row r="51" spans="1:31" ht="114.75" x14ac:dyDescent="0.2">
      <c r="A51" s="85"/>
      <c r="B51" s="85"/>
      <c r="C51" s="414" t="s">
        <v>440</v>
      </c>
      <c r="D51" s="415"/>
      <c r="E51" s="415"/>
      <c r="F51" s="415"/>
      <c r="G51" s="416"/>
      <c r="H51" s="186" t="s">
        <v>441</v>
      </c>
      <c r="I51" s="186" t="s">
        <v>442</v>
      </c>
      <c r="J51" s="188">
        <v>1</v>
      </c>
      <c r="K51" s="186" t="s">
        <v>443</v>
      </c>
      <c r="L51" s="193" t="s">
        <v>444</v>
      </c>
      <c r="M51" s="193" t="s">
        <v>445</v>
      </c>
      <c r="N51" s="193" t="s">
        <v>131</v>
      </c>
      <c r="O51" s="193" t="s">
        <v>446</v>
      </c>
      <c r="P51" s="196" t="s">
        <v>447</v>
      </c>
      <c r="Q51" s="171">
        <v>3</v>
      </c>
      <c r="R51" s="171">
        <v>2</v>
      </c>
      <c r="S51" s="172" t="str">
        <f t="shared" ref="S51:S59" ca="1" si="8">IF(AND(ISNUMBER(Q51),ISNUMBER(R51)),OFFSET(RiskMatrixRef,-R51+1,Q51-1),"")</f>
        <v>Low</v>
      </c>
      <c r="T51" s="36">
        <f t="shared" si="0"/>
        <v>6</v>
      </c>
      <c r="U51" s="170"/>
      <c r="V51" s="170"/>
      <c r="W51" s="170"/>
      <c r="X51" s="170" t="s">
        <v>159</v>
      </c>
      <c r="Y51" s="170" t="s">
        <v>1491</v>
      </c>
      <c r="Z51" s="171">
        <v>3</v>
      </c>
      <c r="AA51" s="171">
        <v>2</v>
      </c>
      <c r="AB51" s="172" t="str">
        <f t="shared" ref="AB51:AB59" ca="1" si="9">IF(AND(ISNUMBER(Z51),ISNUMBER(AA51)),OFFSET(RiskMatrixRef,-AA51+1,Z51-1),"")</f>
        <v>Low</v>
      </c>
      <c r="AC51" s="36">
        <f t="shared" si="1"/>
        <v>6</v>
      </c>
      <c r="AD51" s="173">
        <v>9.6</v>
      </c>
      <c r="AE51" s="167"/>
    </row>
    <row r="52" spans="1:31" ht="63.75" x14ac:dyDescent="0.2">
      <c r="A52" s="85"/>
      <c r="B52" s="85"/>
      <c r="C52" s="414" t="s">
        <v>451</v>
      </c>
      <c r="D52" s="415"/>
      <c r="E52" s="415"/>
      <c r="F52" s="415"/>
      <c r="G52" s="416"/>
      <c r="H52" s="186" t="s">
        <v>441</v>
      </c>
      <c r="I52" s="186" t="s">
        <v>442</v>
      </c>
      <c r="J52" s="188">
        <v>1</v>
      </c>
      <c r="K52" s="186" t="s">
        <v>443</v>
      </c>
      <c r="L52" s="193" t="s">
        <v>452</v>
      </c>
      <c r="M52" s="193" t="s">
        <v>453</v>
      </c>
      <c r="N52" s="193" t="s">
        <v>454</v>
      </c>
      <c r="O52" s="193" t="s">
        <v>455</v>
      </c>
      <c r="P52" s="196" t="s">
        <v>456</v>
      </c>
      <c r="Q52" s="171">
        <v>5</v>
      </c>
      <c r="R52" s="171">
        <v>2</v>
      </c>
      <c r="S52" s="172" t="str">
        <f t="shared" ca="1" si="8"/>
        <v>Med</v>
      </c>
      <c r="T52" s="36">
        <f t="shared" si="0"/>
        <v>10</v>
      </c>
      <c r="U52" s="170"/>
      <c r="V52" s="170" t="s">
        <v>1387</v>
      </c>
      <c r="W52" s="209" t="s">
        <v>1660</v>
      </c>
      <c r="X52" s="209" t="s">
        <v>1652</v>
      </c>
      <c r="Y52" s="209" t="s">
        <v>1491</v>
      </c>
      <c r="Z52" s="171">
        <v>5</v>
      </c>
      <c r="AA52" s="171">
        <v>1</v>
      </c>
      <c r="AB52" s="172" t="str">
        <f t="shared" ca="1" si="9"/>
        <v>Med</v>
      </c>
      <c r="AC52" s="36">
        <f t="shared" si="1"/>
        <v>5</v>
      </c>
      <c r="AD52" s="173">
        <v>9.6</v>
      </c>
      <c r="AE52" s="167"/>
    </row>
    <row r="53" spans="1:31" ht="114.75" x14ac:dyDescent="0.2">
      <c r="A53" s="85"/>
      <c r="B53" s="85"/>
      <c r="C53" s="414" t="s">
        <v>457</v>
      </c>
      <c r="D53" s="415"/>
      <c r="E53" s="415"/>
      <c r="F53" s="415"/>
      <c r="G53" s="416"/>
      <c r="H53" s="186" t="s">
        <v>458</v>
      </c>
      <c r="I53" s="186" t="s">
        <v>459</v>
      </c>
      <c r="J53" s="188">
        <v>2</v>
      </c>
      <c r="K53" s="186" t="s">
        <v>460</v>
      </c>
      <c r="L53" s="193" t="s">
        <v>444</v>
      </c>
      <c r="M53" s="193" t="s">
        <v>445</v>
      </c>
      <c r="N53" s="193" t="s">
        <v>131</v>
      </c>
      <c r="O53" s="193" t="s">
        <v>446</v>
      </c>
      <c r="P53" s="196" t="s">
        <v>447</v>
      </c>
      <c r="Q53" s="171">
        <v>3</v>
      </c>
      <c r="R53" s="171">
        <v>2</v>
      </c>
      <c r="S53" s="172" t="str">
        <f t="shared" ca="1" si="8"/>
        <v>Low</v>
      </c>
      <c r="T53" s="36">
        <f t="shared" si="0"/>
        <v>6</v>
      </c>
      <c r="U53" s="170"/>
      <c r="V53" s="170"/>
      <c r="W53" s="170"/>
      <c r="X53" s="170" t="s">
        <v>159</v>
      </c>
      <c r="Y53" s="170" t="s">
        <v>1491</v>
      </c>
      <c r="Z53" s="171">
        <v>3</v>
      </c>
      <c r="AA53" s="171">
        <v>2</v>
      </c>
      <c r="AB53" s="172" t="str">
        <f t="shared" ca="1" si="9"/>
        <v>Low</v>
      </c>
      <c r="AC53" s="36">
        <f t="shared" si="1"/>
        <v>6</v>
      </c>
      <c r="AD53" s="173">
        <v>9.6</v>
      </c>
      <c r="AE53" s="167"/>
    </row>
    <row r="54" spans="1:31" ht="63.75" x14ac:dyDescent="0.2">
      <c r="A54" s="85"/>
      <c r="B54" s="85"/>
      <c r="C54" s="414" t="s">
        <v>461</v>
      </c>
      <c r="D54" s="415"/>
      <c r="E54" s="415"/>
      <c r="F54" s="415"/>
      <c r="G54" s="416"/>
      <c r="H54" s="186" t="s">
        <v>458</v>
      </c>
      <c r="I54" s="186" t="s">
        <v>459</v>
      </c>
      <c r="J54" s="188">
        <v>2</v>
      </c>
      <c r="K54" s="186" t="s">
        <v>460</v>
      </c>
      <c r="L54" s="193" t="s">
        <v>452</v>
      </c>
      <c r="M54" s="193" t="s">
        <v>462</v>
      </c>
      <c r="N54" s="193" t="s">
        <v>454</v>
      </c>
      <c r="O54" s="193" t="s">
        <v>455</v>
      </c>
      <c r="P54" s="196" t="s">
        <v>456</v>
      </c>
      <c r="Q54" s="171">
        <v>5</v>
      </c>
      <c r="R54" s="171">
        <v>3</v>
      </c>
      <c r="S54" s="172" t="str">
        <f t="shared" ca="1" si="8"/>
        <v>High</v>
      </c>
      <c r="T54" s="36">
        <f t="shared" si="0"/>
        <v>15</v>
      </c>
      <c r="U54" s="170"/>
      <c r="V54" s="170" t="s">
        <v>1387</v>
      </c>
      <c r="W54" s="209" t="s">
        <v>1660</v>
      </c>
      <c r="X54" s="209" t="s">
        <v>1652</v>
      </c>
      <c r="Y54" s="209" t="s">
        <v>1491</v>
      </c>
      <c r="Z54" s="171">
        <v>5</v>
      </c>
      <c r="AA54" s="171">
        <v>2</v>
      </c>
      <c r="AB54" s="172" t="str">
        <f t="shared" ca="1" si="9"/>
        <v>Med</v>
      </c>
      <c r="AC54" s="36">
        <f t="shared" si="1"/>
        <v>10</v>
      </c>
      <c r="AD54" s="173">
        <v>9.6</v>
      </c>
      <c r="AE54" s="167"/>
    </row>
    <row r="55" spans="1:31" ht="63.75" x14ac:dyDescent="0.2">
      <c r="A55" s="85"/>
      <c r="B55" s="85"/>
      <c r="C55" s="414" t="s">
        <v>464</v>
      </c>
      <c r="D55" s="415"/>
      <c r="E55" s="415"/>
      <c r="F55" s="415"/>
      <c r="G55" s="416"/>
      <c r="H55" s="186" t="s">
        <v>458</v>
      </c>
      <c r="I55" s="186" t="s">
        <v>459</v>
      </c>
      <c r="J55" s="188">
        <v>2</v>
      </c>
      <c r="K55" s="186" t="s">
        <v>460</v>
      </c>
      <c r="L55" s="193" t="s">
        <v>466</v>
      </c>
      <c r="M55" s="193" t="s">
        <v>467</v>
      </c>
      <c r="N55" s="193" t="s">
        <v>292</v>
      </c>
      <c r="O55" s="193" t="s">
        <v>398</v>
      </c>
      <c r="P55" s="196" t="s">
        <v>468</v>
      </c>
      <c r="Q55" s="171">
        <v>4</v>
      </c>
      <c r="R55" s="171">
        <v>2</v>
      </c>
      <c r="S55" s="172" t="str">
        <f t="shared" ca="1" si="8"/>
        <v>Med</v>
      </c>
      <c r="T55" s="36">
        <f t="shared" si="0"/>
        <v>8</v>
      </c>
      <c r="U55" s="170"/>
      <c r="V55" s="170" t="s">
        <v>1388</v>
      </c>
      <c r="W55" s="209" t="s">
        <v>1651</v>
      </c>
      <c r="X55" s="209" t="s">
        <v>1652</v>
      </c>
      <c r="Y55" s="209" t="s">
        <v>1491</v>
      </c>
      <c r="Z55" s="171">
        <v>4</v>
      </c>
      <c r="AA55" s="171">
        <v>1</v>
      </c>
      <c r="AB55" s="172" t="str">
        <f t="shared" ca="1" si="9"/>
        <v>Low</v>
      </c>
      <c r="AC55" s="36">
        <f t="shared" si="1"/>
        <v>4</v>
      </c>
      <c r="AD55" s="173">
        <v>9.6</v>
      </c>
      <c r="AE55" s="167"/>
    </row>
    <row r="56" spans="1:31" ht="63.75" x14ac:dyDescent="0.2">
      <c r="A56" s="85"/>
      <c r="B56" s="85"/>
      <c r="C56" s="414" t="s">
        <v>469</v>
      </c>
      <c r="D56" s="415"/>
      <c r="E56" s="415"/>
      <c r="F56" s="415"/>
      <c r="G56" s="416"/>
      <c r="H56" s="186" t="s">
        <v>470</v>
      </c>
      <c r="I56" s="193" t="s">
        <v>1676</v>
      </c>
      <c r="J56" s="188">
        <v>2</v>
      </c>
      <c r="K56" s="186" t="s">
        <v>473</v>
      </c>
      <c r="L56" s="193" t="s">
        <v>474</v>
      </c>
      <c r="M56" s="193" t="s">
        <v>475</v>
      </c>
      <c r="N56" s="193" t="s">
        <v>476</v>
      </c>
      <c r="O56" s="193" t="s">
        <v>1456</v>
      </c>
      <c r="P56" s="196" t="s">
        <v>478</v>
      </c>
      <c r="Q56" s="171">
        <v>4</v>
      </c>
      <c r="R56" s="171">
        <v>2</v>
      </c>
      <c r="S56" s="172" t="str">
        <f t="shared" ca="1" si="8"/>
        <v>Med</v>
      </c>
      <c r="T56" s="36">
        <f t="shared" si="0"/>
        <v>8</v>
      </c>
      <c r="U56" s="259"/>
      <c r="V56" s="170" t="s">
        <v>1457</v>
      </c>
      <c r="W56" s="209" t="s">
        <v>1651</v>
      </c>
      <c r="X56" s="209" t="s">
        <v>1652</v>
      </c>
      <c r="Y56" s="209" t="s">
        <v>1491</v>
      </c>
      <c r="Z56" s="171">
        <v>4</v>
      </c>
      <c r="AA56" s="171">
        <v>2</v>
      </c>
      <c r="AB56" s="172" t="str">
        <f t="shared" ca="1" si="9"/>
        <v>Med</v>
      </c>
      <c r="AC56" s="36">
        <f t="shared" si="1"/>
        <v>8</v>
      </c>
      <c r="AD56" s="173">
        <v>9.6</v>
      </c>
      <c r="AE56" s="167"/>
    </row>
    <row r="57" spans="1:31" ht="63.75" x14ac:dyDescent="0.2">
      <c r="A57" s="85"/>
      <c r="B57" s="85"/>
      <c r="C57" s="414" t="s">
        <v>479</v>
      </c>
      <c r="D57" s="415"/>
      <c r="E57" s="415"/>
      <c r="F57" s="415"/>
      <c r="G57" s="416"/>
      <c r="H57" s="186" t="s">
        <v>470</v>
      </c>
      <c r="I57" s="193" t="s">
        <v>1676</v>
      </c>
      <c r="J57" s="188">
        <v>2</v>
      </c>
      <c r="K57" s="186" t="s">
        <v>473</v>
      </c>
      <c r="L57" s="193" t="s">
        <v>480</v>
      </c>
      <c r="M57" s="193" t="s">
        <v>481</v>
      </c>
      <c r="N57" s="193" t="s">
        <v>131</v>
      </c>
      <c r="O57" s="193" t="s">
        <v>477</v>
      </c>
      <c r="P57" s="196" t="s">
        <v>478</v>
      </c>
      <c r="Q57" s="171">
        <v>3</v>
      </c>
      <c r="R57" s="171">
        <v>3</v>
      </c>
      <c r="S57" s="172" t="str">
        <f t="shared" ca="1" si="8"/>
        <v>Med</v>
      </c>
      <c r="T57" s="36">
        <f t="shared" si="0"/>
        <v>9</v>
      </c>
      <c r="U57" s="170"/>
      <c r="V57" s="170"/>
      <c r="W57" s="170"/>
      <c r="X57" s="170" t="s">
        <v>159</v>
      </c>
      <c r="Y57" s="170" t="s">
        <v>1491</v>
      </c>
      <c r="Z57" s="171">
        <v>3</v>
      </c>
      <c r="AA57" s="171">
        <v>2</v>
      </c>
      <c r="AB57" s="172" t="str">
        <f t="shared" ca="1" si="9"/>
        <v>Low</v>
      </c>
      <c r="AC57" s="36">
        <f t="shared" si="1"/>
        <v>6</v>
      </c>
      <c r="AD57" s="173">
        <v>9.6</v>
      </c>
      <c r="AE57" s="167"/>
    </row>
    <row r="58" spans="1:31" ht="63.75" x14ac:dyDescent="0.2">
      <c r="A58" s="85"/>
      <c r="B58" s="85"/>
      <c r="C58" s="414" t="s">
        <v>482</v>
      </c>
      <c r="D58" s="415"/>
      <c r="E58" s="415"/>
      <c r="F58" s="415"/>
      <c r="G58" s="416"/>
      <c r="H58" s="186" t="s">
        <v>470</v>
      </c>
      <c r="I58" s="193" t="s">
        <v>1676</v>
      </c>
      <c r="J58" s="188">
        <v>2</v>
      </c>
      <c r="K58" s="186" t="s">
        <v>473</v>
      </c>
      <c r="L58" s="193" t="s">
        <v>485</v>
      </c>
      <c r="M58" s="193" t="s">
        <v>486</v>
      </c>
      <c r="N58" s="193" t="s">
        <v>131</v>
      </c>
      <c r="O58" s="193" t="s">
        <v>477</v>
      </c>
      <c r="P58" s="196" t="s">
        <v>478</v>
      </c>
      <c r="Q58" s="171">
        <v>3</v>
      </c>
      <c r="R58" s="171">
        <v>3</v>
      </c>
      <c r="S58" s="172" t="str">
        <f t="shared" ca="1" si="8"/>
        <v>Med</v>
      </c>
      <c r="T58" s="36">
        <f t="shared" si="0"/>
        <v>9</v>
      </c>
      <c r="U58" s="170"/>
      <c r="V58" s="170"/>
      <c r="W58" s="170"/>
      <c r="X58" s="170" t="s">
        <v>159</v>
      </c>
      <c r="Y58" s="170" t="s">
        <v>1491</v>
      </c>
      <c r="Z58" s="171">
        <v>3</v>
      </c>
      <c r="AA58" s="171">
        <v>2</v>
      </c>
      <c r="AB58" s="172" t="str">
        <f t="shared" ca="1" si="9"/>
        <v>Low</v>
      </c>
      <c r="AC58" s="36">
        <f t="shared" si="1"/>
        <v>6</v>
      </c>
      <c r="AD58" s="173">
        <v>9.6</v>
      </c>
      <c r="AE58" s="167"/>
    </row>
    <row r="59" spans="1:31" ht="63.75" x14ac:dyDescent="0.2">
      <c r="A59" s="85"/>
      <c r="B59" s="85"/>
      <c r="C59" s="414" t="s">
        <v>490</v>
      </c>
      <c r="D59" s="415"/>
      <c r="E59" s="415"/>
      <c r="F59" s="415"/>
      <c r="G59" s="416"/>
      <c r="H59" s="186" t="s">
        <v>470</v>
      </c>
      <c r="I59" s="193" t="s">
        <v>1676</v>
      </c>
      <c r="J59" s="188">
        <v>2</v>
      </c>
      <c r="K59" s="186" t="s">
        <v>473</v>
      </c>
      <c r="L59" s="193" t="s">
        <v>491</v>
      </c>
      <c r="M59" s="193" t="s">
        <v>492</v>
      </c>
      <c r="N59" s="193" t="s">
        <v>476</v>
      </c>
      <c r="O59" s="193" t="s">
        <v>477</v>
      </c>
      <c r="P59" s="196" t="s">
        <v>493</v>
      </c>
      <c r="Q59" s="171">
        <v>3</v>
      </c>
      <c r="R59" s="171">
        <v>3</v>
      </c>
      <c r="S59" s="172" t="str">
        <f t="shared" ca="1" si="8"/>
        <v>Med</v>
      </c>
      <c r="T59" s="36">
        <f t="shared" si="0"/>
        <v>9</v>
      </c>
      <c r="U59" s="170"/>
      <c r="V59" s="170"/>
      <c r="W59" s="170"/>
      <c r="X59" s="170" t="s">
        <v>159</v>
      </c>
      <c r="Y59" s="170" t="s">
        <v>1491</v>
      </c>
      <c r="Z59" s="171">
        <v>3</v>
      </c>
      <c r="AA59" s="171">
        <v>2</v>
      </c>
      <c r="AB59" s="172" t="str">
        <f t="shared" ca="1" si="9"/>
        <v>Low</v>
      </c>
      <c r="AC59" s="36">
        <f t="shared" si="1"/>
        <v>6</v>
      </c>
      <c r="AD59" s="173">
        <v>9.6</v>
      </c>
      <c r="AE59" s="167"/>
    </row>
    <row r="60" spans="1:31" ht="25.5" x14ac:dyDescent="0.2">
      <c r="A60" s="85"/>
      <c r="B60" s="404" t="s">
        <v>498</v>
      </c>
      <c r="C60" s="402"/>
      <c r="D60" s="402"/>
      <c r="E60" s="402"/>
      <c r="F60" s="402"/>
      <c r="G60" s="403"/>
      <c r="H60" s="184" t="s">
        <v>500</v>
      </c>
      <c r="I60" s="184"/>
      <c r="J60" s="185"/>
      <c r="K60" s="184"/>
      <c r="L60" s="184"/>
      <c r="M60" s="184"/>
      <c r="N60" s="184"/>
      <c r="O60" s="184"/>
      <c r="P60" s="184"/>
      <c r="Q60" s="168"/>
      <c r="R60" s="168"/>
      <c r="S60" s="168"/>
      <c r="T60" s="168"/>
      <c r="U60" s="168"/>
      <c r="V60" s="168"/>
      <c r="W60" s="168"/>
      <c r="X60" s="168"/>
      <c r="Y60" s="273" t="s">
        <v>1515</v>
      </c>
      <c r="Z60" s="168"/>
      <c r="AA60" s="168"/>
      <c r="AB60" s="168"/>
      <c r="AC60" s="168"/>
      <c r="AD60" s="169"/>
      <c r="AE60" s="167"/>
    </row>
    <row r="61" spans="1:31" ht="38.25" x14ac:dyDescent="0.2">
      <c r="A61" s="85"/>
      <c r="B61" s="85"/>
      <c r="C61" s="414" t="s">
        <v>504</v>
      </c>
      <c r="D61" s="415"/>
      <c r="E61" s="415"/>
      <c r="F61" s="415"/>
      <c r="G61" s="416"/>
      <c r="H61" s="186" t="s">
        <v>507</v>
      </c>
      <c r="I61" s="186" t="s">
        <v>508</v>
      </c>
      <c r="J61" s="188">
        <v>2</v>
      </c>
      <c r="K61" s="193" t="s">
        <v>1677</v>
      </c>
      <c r="L61" s="193" t="s">
        <v>509</v>
      </c>
      <c r="M61" s="193" t="s">
        <v>510</v>
      </c>
      <c r="N61" s="193" t="s">
        <v>131</v>
      </c>
      <c r="O61" s="193" t="s">
        <v>511</v>
      </c>
      <c r="P61" s="199" t="s">
        <v>512</v>
      </c>
      <c r="Q61" s="171">
        <v>3</v>
      </c>
      <c r="R61" s="171">
        <v>1</v>
      </c>
      <c r="S61" s="172" t="str">
        <f t="shared" ref="S61:S69" ca="1" si="10">IF(AND(ISNUMBER(Q61),ISNUMBER(R61)),OFFSET(RiskMatrixRef,-R61+1,Q61-1),"")</f>
        <v>Low</v>
      </c>
      <c r="T61" s="36">
        <f t="shared" si="0"/>
        <v>3</v>
      </c>
      <c r="U61" s="170" t="s">
        <v>1439</v>
      </c>
      <c r="V61" s="170"/>
      <c r="W61" s="170"/>
      <c r="X61" s="170" t="s">
        <v>159</v>
      </c>
      <c r="Y61" s="170" t="s">
        <v>1491</v>
      </c>
      <c r="Z61" s="171">
        <v>3</v>
      </c>
      <c r="AA61" s="171">
        <v>1</v>
      </c>
      <c r="AB61" s="172" t="str">
        <f t="shared" ref="AB61:AB69" ca="1" si="11">IF(AND(ISNUMBER(Z61),ISNUMBER(AA61)),OFFSET(RiskMatrixRef,-AA61+1,Z61-1),"")</f>
        <v>Low</v>
      </c>
      <c r="AC61" s="36">
        <f t="shared" si="1"/>
        <v>3</v>
      </c>
      <c r="AD61" s="173">
        <v>9.6</v>
      </c>
      <c r="AE61" s="167"/>
    </row>
    <row r="62" spans="1:31" ht="51" x14ac:dyDescent="0.2">
      <c r="A62" s="85"/>
      <c r="B62" s="85"/>
      <c r="C62" s="414" t="s">
        <v>513</v>
      </c>
      <c r="D62" s="415"/>
      <c r="E62" s="415"/>
      <c r="F62" s="415"/>
      <c r="G62" s="416"/>
      <c r="H62" s="186" t="s">
        <v>507</v>
      </c>
      <c r="I62" s="186" t="s">
        <v>508</v>
      </c>
      <c r="J62" s="188">
        <v>2</v>
      </c>
      <c r="K62" s="193" t="s">
        <v>1677</v>
      </c>
      <c r="L62" s="193" t="s">
        <v>514</v>
      </c>
      <c r="M62" s="193" t="s">
        <v>515</v>
      </c>
      <c r="N62" s="193" t="s">
        <v>283</v>
      </c>
      <c r="O62" s="193" t="s">
        <v>516</v>
      </c>
      <c r="P62" s="198" t="s">
        <v>517</v>
      </c>
      <c r="Q62" s="171">
        <v>3</v>
      </c>
      <c r="R62" s="171">
        <v>2</v>
      </c>
      <c r="S62" s="172" t="str">
        <f t="shared" ca="1" si="10"/>
        <v>Low</v>
      </c>
      <c r="T62" s="36">
        <f t="shared" si="0"/>
        <v>6</v>
      </c>
      <c r="U62" s="170"/>
      <c r="V62" s="170"/>
      <c r="W62" s="170"/>
      <c r="X62" s="170" t="s">
        <v>159</v>
      </c>
      <c r="Y62" s="170" t="s">
        <v>1491</v>
      </c>
      <c r="Z62" s="171">
        <v>3</v>
      </c>
      <c r="AA62" s="171">
        <v>2</v>
      </c>
      <c r="AB62" s="172" t="str">
        <f t="shared" ca="1" si="11"/>
        <v>Low</v>
      </c>
      <c r="AC62" s="36">
        <f t="shared" si="1"/>
        <v>6</v>
      </c>
      <c r="AD62" s="173">
        <v>9.6</v>
      </c>
      <c r="AE62" s="167"/>
    </row>
    <row r="63" spans="1:31" ht="51" x14ac:dyDescent="0.2">
      <c r="A63" s="85"/>
      <c r="B63" s="85"/>
      <c r="C63" s="414" t="s">
        <v>518</v>
      </c>
      <c r="D63" s="415"/>
      <c r="E63" s="415"/>
      <c r="F63" s="415"/>
      <c r="G63" s="416"/>
      <c r="H63" s="186" t="s">
        <v>507</v>
      </c>
      <c r="I63" s="186" t="s">
        <v>508</v>
      </c>
      <c r="J63" s="188">
        <v>2</v>
      </c>
      <c r="K63" s="193" t="s">
        <v>1677</v>
      </c>
      <c r="L63" s="193" t="s">
        <v>519</v>
      </c>
      <c r="M63" s="193" t="s">
        <v>334</v>
      </c>
      <c r="N63" s="193" t="s">
        <v>276</v>
      </c>
      <c r="O63" s="193" t="s">
        <v>316</v>
      </c>
      <c r="P63" s="198" t="s">
        <v>520</v>
      </c>
      <c r="Q63" s="171">
        <v>3</v>
      </c>
      <c r="R63" s="171">
        <v>2</v>
      </c>
      <c r="S63" s="172" t="str">
        <f t="shared" ca="1" si="10"/>
        <v>Low</v>
      </c>
      <c r="T63" s="36">
        <f t="shared" si="0"/>
        <v>6</v>
      </c>
      <c r="U63" s="278" t="s">
        <v>1440</v>
      </c>
      <c r="V63" s="170"/>
      <c r="W63" s="170"/>
      <c r="X63" s="170" t="s">
        <v>159</v>
      </c>
      <c r="Y63" s="170" t="s">
        <v>1491</v>
      </c>
      <c r="Z63" s="171">
        <v>3</v>
      </c>
      <c r="AA63" s="171">
        <v>2</v>
      </c>
      <c r="AB63" s="172" t="str">
        <f t="shared" ca="1" si="11"/>
        <v>Low</v>
      </c>
      <c r="AC63" s="36">
        <f t="shared" si="1"/>
        <v>6</v>
      </c>
      <c r="AD63" s="173">
        <v>9.6</v>
      </c>
      <c r="AE63" s="167"/>
    </row>
    <row r="64" spans="1:31" ht="51" x14ac:dyDescent="0.2">
      <c r="A64" s="85"/>
      <c r="B64" s="85"/>
      <c r="C64" s="414" t="s">
        <v>521</v>
      </c>
      <c r="D64" s="415"/>
      <c r="E64" s="415"/>
      <c r="F64" s="415"/>
      <c r="G64" s="416"/>
      <c r="H64" s="186" t="s">
        <v>507</v>
      </c>
      <c r="I64" s="186" t="s">
        <v>508</v>
      </c>
      <c r="J64" s="188">
        <v>2</v>
      </c>
      <c r="K64" s="193" t="s">
        <v>1677</v>
      </c>
      <c r="L64" s="193" t="s">
        <v>522</v>
      </c>
      <c r="M64" s="193" t="s">
        <v>523</v>
      </c>
      <c r="N64" s="193" t="s">
        <v>283</v>
      </c>
      <c r="O64" s="193" t="s">
        <v>516</v>
      </c>
      <c r="P64" s="196" t="s">
        <v>524</v>
      </c>
      <c r="Q64" s="171">
        <v>4</v>
      </c>
      <c r="R64" s="171">
        <v>2</v>
      </c>
      <c r="S64" s="172" t="str">
        <f t="shared" ca="1" si="10"/>
        <v>Med</v>
      </c>
      <c r="T64" s="36">
        <f t="shared" si="0"/>
        <v>8</v>
      </c>
      <c r="U64" s="278"/>
      <c r="V64" s="170" t="s">
        <v>1390</v>
      </c>
      <c r="W64" s="209" t="s">
        <v>1651</v>
      </c>
      <c r="X64" s="209" t="s">
        <v>1652</v>
      </c>
      <c r="Y64" s="209" t="s">
        <v>1491</v>
      </c>
      <c r="Z64" s="171">
        <v>3</v>
      </c>
      <c r="AA64" s="171">
        <v>2</v>
      </c>
      <c r="AB64" s="172" t="str">
        <f t="shared" ca="1" si="11"/>
        <v>Low</v>
      </c>
      <c r="AC64" s="36">
        <f t="shared" si="1"/>
        <v>6</v>
      </c>
      <c r="AD64" s="173">
        <v>9.6</v>
      </c>
      <c r="AE64" s="167"/>
    </row>
    <row r="65" spans="1:31" ht="63.75" x14ac:dyDescent="0.2">
      <c r="A65" s="85"/>
      <c r="B65" s="85"/>
      <c r="C65" s="414" t="s">
        <v>525</v>
      </c>
      <c r="D65" s="415"/>
      <c r="E65" s="415"/>
      <c r="F65" s="415"/>
      <c r="G65" s="416"/>
      <c r="H65" s="186" t="s">
        <v>507</v>
      </c>
      <c r="I65" s="186" t="s">
        <v>508</v>
      </c>
      <c r="J65" s="188">
        <v>2</v>
      </c>
      <c r="K65" s="193" t="s">
        <v>1677</v>
      </c>
      <c r="L65" s="193" t="s">
        <v>526</v>
      </c>
      <c r="M65" s="193" t="s">
        <v>527</v>
      </c>
      <c r="N65" s="193" t="s">
        <v>283</v>
      </c>
      <c r="O65" s="193" t="s">
        <v>529</v>
      </c>
      <c r="P65" s="196" t="s">
        <v>530</v>
      </c>
      <c r="Q65" s="171">
        <v>3</v>
      </c>
      <c r="R65" s="171">
        <v>2</v>
      </c>
      <c r="S65" s="172" t="str">
        <f t="shared" ca="1" si="10"/>
        <v>Low</v>
      </c>
      <c r="T65" s="36">
        <f t="shared" si="0"/>
        <v>6</v>
      </c>
      <c r="U65" s="170"/>
      <c r="V65" s="170"/>
      <c r="W65" s="170"/>
      <c r="X65" s="170" t="s">
        <v>159</v>
      </c>
      <c r="Y65" s="170" t="s">
        <v>1491</v>
      </c>
      <c r="Z65" s="171">
        <v>3</v>
      </c>
      <c r="AA65" s="171">
        <v>2</v>
      </c>
      <c r="AB65" s="172" t="str">
        <f t="shared" ca="1" si="11"/>
        <v>Low</v>
      </c>
      <c r="AC65" s="36">
        <f t="shared" si="1"/>
        <v>6</v>
      </c>
      <c r="AD65" s="173">
        <v>9.6</v>
      </c>
      <c r="AE65" s="167"/>
    </row>
    <row r="66" spans="1:31" ht="63.75" x14ac:dyDescent="0.2">
      <c r="A66" s="85"/>
      <c r="B66" s="85"/>
      <c r="C66" s="414" t="s">
        <v>531</v>
      </c>
      <c r="D66" s="415"/>
      <c r="E66" s="415"/>
      <c r="F66" s="415"/>
      <c r="G66" s="416"/>
      <c r="H66" s="186" t="s">
        <v>535</v>
      </c>
      <c r="I66" s="193" t="s">
        <v>1680</v>
      </c>
      <c r="J66" s="188">
        <v>2</v>
      </c>
      <c r="K66" s="193" t="s">
        <v>1678</v>
      </c>
      <c r="L66" s="193" t="s">
        <v>536</v>
      </c>
      <c r="M66" s="193" t="s">
        <v>537</v>
      </c>
      <c r="N66" s="194" t="s">
        <v>476</v>
      </c>
      <c r="O66" s="193" t="s">
        <v>538</v>
      </c>
      <c r="P66" s="193" t="s">
        <v>539</v>
      </c>
      <c r="Q66" s="171">
        <v>3</v>
      </c>
      <c r="R66" s="171">
        <v>2</v>
      </c>
      <c r="S66" s="172" t="str">
        <f t="shared" ca="1" si="10"/>
        <v>Low</v>
      </c>
      <c r="T66" s="36">
        <f t="shared" si="0"/>
        <v>6</v>
      </c>
      <c r="U66" s="278" t="s">
        <v>1441</v>
      </c>
      <c r="V66" s="170"/>
      <c r="W66" s="170"/>
      <c r="X66" s="170" t="s">
        <v>159</v>
      </c>
      <c r="Y66" s="170" t="s">
        <v>1491</v>
      </c>
      <c r="Z66" s="171">
        <v>3</v>
      </c>
      <c r="AA66" s="171">
        <v>2</v>
      </c>
      <c r="AB66" s="172" t="str">
        <f t="shared" ca="1" si="11"/>
        <v>Low</v>
      </c>
      <c r="AC66" s="36">
        <f t="shared" si="1"/>
        <v>6</v>
      </c>
      <c r="AD66" s="173">
        <v>9.6</v>
      </c>
      <c r="AE66" s="167"/>
    </row>
    <row r="67" spans="1:31" ht="63.75" x14ac:dyDescent="0.2">
      <c r="A67" s="85"/>
      <c r="B67" s="85"/>
      <c r="C67" s="414" t="s">
        <v>541</v>
      </c>
      <c r="D67" s="415"/>
      <c r="E67" s="415"/>
      <c r="F67" s="415"/>
      <c r="G67" s="416"/>
      <c r="H67" s="186" t="s">
        <v>535</v>
      </c>
      <c r="I67" s="193" t="s">
        <v>1680</v>
      </c>
      <c r="J67" s="188">
        <v>2</v>
      </c>
      <c r="K67" s="193" t="s">
        <v>1678</v>
      </c>
      <c r="L67" s="193" t="s">
        <v>543</v>
      </c>
      <c r="M67" s="193" t="s">
        <v>544</v>
      </c>
      <c r="N67" s="193" t="s">
        <v>545</v>
      </c>
      <c r="O67" s="193" t="s">
        <v>455</v>
      </c>
      <c r="P67" s="193" t="s">
        <v>539</v>
      </c>
      <c r="Q67" s="171">
        <v>5</v>
      </c>
      <c r="R67" s="171">
        <v>2</v>
      </c>
      <c r="S67" s="172" t="str">
        <f t="shared" ca="1" si="10"/>
        <v>Med</v>
      </c>
      <c r="T67" s="36">
        <f t="shared" si="0"/>
        <v>10</v>
      </c>
      <c r="U67" s="278" t="s">
        <v>1441</v>
      </c>
      <c r="V67" s="170" t="s">
        <v>1389</v>
      </c>
      <c r="W67" s="209" t="s">
        <v>1658</v>
      </c>
      <c r="X67" s="209" t="s">
        <v>1659</v>
      </c>
      <c r="Y67" s="209" t="s">
        <v>1491</v>
      </c>
      <c r="Z67" s="171">
        <v>5</v>
      </c>
      <c r="AA67" s="171">
        <v>2</v>
      </c>
      <c r="AB67" s="172" t="str">
        <f t="shared" ca="1" si="11"/>
        <v>Med</v>
      </c>
      <c r="AC67" s="36">
        <f t="shared" si="1"/>
        <v>10</v>
      </c>
      <c r="AD67" s="173">
        <v>9.6</v>
      </c>
      <c r="AE67" s="167"/>
    </row>
    <row r="68" spans="1:31" ht="63.75" x14ac:dyDescent="0.2">
      <c r="A68" s="85"/>
      <c r="B68" s="85"/>
      <c r="C68" s="414" t="s">
        <v>549</v>
      </c>
      <c r="D68" s="415"/>
      <c r="E68" s="415"/>
      <c r="F68" s="415"/>
      <c r="G68" s="416"/>
      <c r="H68" s="186" t="s">
        <v>550</v>
      </c>
      <c r="I68" s="193" t="s">
        <v>1663</v>
      </c>
      <c r="J68" s="188">
        <v>1</v>
      </c>
      <c r="K68" s="312" t="s">
        <v>1679</v>
      </c>
      <c r="L68" s="193" t="s">
        <v>543</v>
      </c>
      <c r="M68" s="193" t="s">
        <v>552</v>
      </c>
      <c r="N68" s="193" t="s">
        <v>545</v>
      </c>
      <c r="O68" s="193" t="s">
        <v>455</v>
      </c>
      <c r="P68" s="193" t="s">
        <v>539</v>
      </c>
      <c r="Q68" s="171">
        <v>5</v>
      </c>
      <c r="R68" s="171">
        <v>2</v>
      </c>
      <c r="S68" s="172" t="str">
        <f t="shared" ca="1" si="10"/>
        <v>Med</v>
      </c>
      <c r="T68" s="36">
        <f t="shared" si="0"/>
        <v>10</v>
      </c>
      <c r="U68" s="278" t="s">
        <v>1441</v>
      </c>
      <c r="V68" s="170" t="s">
        <v>1389</v>
      </c>
      <c r="W68" s="209" t="s">
        <v>1658</v>
      </c>
      <c r="X68" s="209" t="s">
        <v>1659</v>
      </c>
      <c r="Y68" s="209" t="s">
        <v>1491</v>
      </c>
      <c r="Z68" s="171">
        <v>5</v>
      </c>
      <c r="AA68" s="171">
        <v>2</v>
      </c>
      <c r="AB68" s="172" t="str">
        <f t="shared" ca="1" si="11"/>
        <v>Med</v>
      </c>
      <c r="AC68" s="36">
        <f t="shared" si="1"/>
        <v>10</v>
      </c>
      <c r="AD68" s="173">
        <v>9.6</v>
      </c>
      <c r="AE68" s="167"/>
    </row>
    <row r="69" spans="1:31" ht="51" x14ac:dyDescent="0.2">
      <c r="A69" s="85"/>
      <c r="B69" s="85"/>
      <c r="C69" s="414" t="s">
        <v>555</v>
      </c>
      <c r="D69" s="415"/>
      <c r="E69" s="415"/>
      <c r="F69" s="415"/>
      <c r="G69" s="416"/>
      <c r="H69" s="186" t="s">
        <v>550</v>
      </c>
      <c r="I69" s="193" t="s">
        <v>1663</v>
      </c>
      <c r="J69" s="188">
        <v>1</v>
      </c>
      <c r="K69" s="312" t="s">
        <v>1679</v>
      </c>
      <c r="L69" s="193" t="s">
        <v>557</v>
      </c>
      <c r="M69" s="193" t="s">
        <v>558</v>
      </c>
      <c r="N69" s="194" t="s">
        <v>476</v>
      </c>
      <c r="O69" s="193" t="s">
        <v>538</v>
      </c>
      <c r="P69" s="193" t="s">
        <v>539</v>
      </c>
      <c r="Q69" s="171">
        <v>3</v>
      </c>
      <c r="R69" s="171">
        <v>2</v>
      </c>
      <c r="S69" s="172" t="str">
        <f t="shared" ca="1" si="10"/>
        <v>Low</v>
      </c>
      <c r="T69" s="36">
        <f t="shared" si="0"/>
        <v>6</v>
      </c>
      <c r="U69" s="278" t="s">
        <v>1441</v>
      </c>
      <c r="V69" s="170"/>
      <c r="W69" s="170"/>
      <c r="X69" s="170" t="s">
        <v>159</v>
      </c>
      <c r="Y69" s="170" t="s">
        <v>1491</v>
      </c>
      <c r="Z69" s="171">
        <v>3</v>
      </c>
      <c r="AA69" s="171">
        <v>2</v>
      </c>
      <c r="AB69" s="172" t="str">
        <f t="shared" ca="1" si="11"/>
        <v>Low</v>
      </c>
      <c r="AC69" s="36">
        <f t="shared" si="1"/>
        <v>6</v>
      </c>
      <c r="AD69" s="173">
        <v>9.6</v>
      </c>
      <c r="AE69" s="167"/>
    </row>
    <row r="70" spans="1:31" ht="25.5" x14ac:dyDescent="0.2">
      <c r="A70" s="85"/>
      <c r="B70" s="404" t="s">
        <v>563</v>
      </c>
      <c r="C70" s="402"/>
      <c r="D70" s="402"/>
      <c r="E70" s="402"/>
      <c r="F70" s="402"/>
      <c r="G70" s="403"/>
      <c r="H70" s="311" t="s">
        <v>1664</v>
      </c>
      <c r="I70" s="184"/>
      <c r="J70" s="185"/>
      <c r="K70" s="184"/>
      <c r="L70" s="184"/>
      <c r="M70" s="184"/>
      <c r="N70" s="184"/>
      <c r="O70" s="184"/>
      <c r="P70" s="184"/>
      <c r="Q70" s="168"/>
      <c r="R70" s="168"/>
      <c r="S70" s="168"/>
      <c r="T70" s="168"/>
      <c r="U70" s="168"/>
      <c r="V70" s="168"/>
      <c r="W70" s="168"/>
      <c r="X70" s="168"/>
      <c r="Y70" s="273" t="s">
        <v>1515</v>
      </c>
      <c r="Z70" s="168"/>
      <c r="AA70" s="168"/>
      <c r="AB70" s="168"/>
      <c r="AC70" s="168"/>
      <c r="AD70" s="169"/>
      <c r="AE70" s="167"/>
    </row>
    <row r="71" spans="1:31" ht="51" x14ac:dyDescent="0.2">
      <c r="A71" s="85"/>
      <c r="B71" s="85"/>
      <c r="C71" s="414" t="s">
        <v>564</v>
      </c>
      <c r="D71" s="415"/>
      <c r="E71" s="415"/>
      <c r="F71" s="415"/>
      <c r="G71" s="416"/>
      <c r="H71" s="186" t="s">
        <v>565</v>
      </c>
      <c r="I71" s="193" t="s">
        <v>1665</v>
      </c>
      <c r="J71" s="187">
        <v>4</v>
      </c>
      <c r="K71" s="193" t="s">
        <v>1683</v>
      </c>
      <c r="L71" s="193" t="s">
        <v>566</v>
      </c>
      <c r="M71" s="193" t="s">
        <v>1666</v>
      </c>
      <c r="N71" s="193" t="s">
        <v>567</v>
      </c>
      <c r="O71" s="193" t="s">
        <v>568</v>
      </c>
      <c r="P71" s="196" t="s">
        <v>434</v>
      </c>
      <c r="Q71" s="171">
        <v>4</v>
      </c>
      <c r="R71" s="171">
        <v>2</v>
      </c>
      <c r="S71" s="172" t="str">
        <f t="shared" ref="S71:S79" ca="1" si="12">IF(AND(ISNUMBER(Q71),ISNUMBER(R71)),OFFSET(RiskMatrixRef,-R71+1,Q71-1),"")</f>
        <v>Med</v>
      </c>
      <c r="T71" s="36">
        <f t="shared" si="0"/>
        <v>8</v>
      </c>
      <c r="U71" s="170"/>
      <c r="V71" s="170" t="s">
        <v>1390</v>
      </c>
      <c r="W71" s="209" t="s">
        <v>1651</v>
      </c>
      <c r="X71" s="209" t="s">
        <v>1652</v>
      </c>
      <c r="Y71" s="209" t="s">
        <v>1491</v>
      </c>
      <c r="Z71" s="171">
        <v>4</v>
      </c>
      <c r="AA71" s="171">
        <v>2</v>
      </c>
      <c r="AB71" s="172" t="str">
        <f t="shared" ref="AB71:AB79" ca="1" si="13">IF(AND(ISNUMBER(Z71),ISNUMBER(AA71)),OFFSET(RiskMatrixRef,-AA71+1,Z71-1),"")</f>
        <v>Med</v>
      </c>
      <c r="AC71" s="36">
        <f t="shared" si="1"/>
        <v>8</v>
      </c>
      <c r="AD71" s="173">
        <v>9.6</v>
      </c>
      <c r="AE71" s="167"/>
    </row>
    <row r="72" spans="1:31" ht="76.5" x14ac:dyDescent="0.2">
      <c r="A72" s="85"/>
      <c r="B72" s="85"/>
      <c r="C72" s="414" t="s">
        <v>575</v>
      </c>
      <c r="D72" s="415"/>
      <c r="E72" s="415"/>
      <c r="F72" s="415"/>
      <c r="G72" s="416"/>
      <c r="H72" s="186" t="s">
        <v>565</v>
      </c>
      <c r="I72" s="193" t="s">
        <v>1665</v>
      </c>
      <c r="J72" s="187">
        <v>4</v>
      </c>
      <c r="K72" s="193" t="s">
        <v>1683</v>
      </c>
      <c r="L72" s="193" t="s">
        <v>576</v>
      </c>
      <c r="M72" s="193" t="s">
        <v>577</v>
      </c>
      <c r="N72" s="193" t="s">
        <v>578</v>
      </c>
      <c r="O72" s="193" t="s">
        <v>579</v>
      </c>
      <c r="P72" s="196" t="s">
        <v>580</v>
      </c>
      <c r="Q72" s="171">
        <v>4</v>
      </c>
      <c r="R72" s="171">
        <v>2</v>
      </c>
      <c r="S72" s="172" t="str">
        <f t="shared" ca="1" si="12"/>
        <v>Med</v>
      </c>
      <c r="T72" s="36">
        <f t="shared" ref="T72:T128" si="14">Q72*R72</f>
        <v>8</v>
      </c>
      <c r="U72" s="170"/>
      <c r="V72" s="170" t="s">
        <v>1390</v>
      </c>
      <c r="W72" s="209" t="s">
        <v>1651</v>
      </c>
      <c r="X72" s="209" t="s">
        <v>1652</v>
      </c>
      <c r="Y72" s="209" t="s">
        <v>1491</v>
      </c>
      <c r="Z72" s="171">
        <v>4</v>
      </c>
      <c r="AA72" s="171">
        <v>2</v>
      </c>
      <c r="AB72" s="172" t="str">
        <f t="shared" ca="1" si="13"/>
        <v>Med</v>
      </c>
      <c r="AC72" s="36">
        <f t="shared" ref="AC72:AC128" si="15">Z72*AA72</f>
        <v>8</v>
      </c>
      <c r="AD72" s="173">
        <v>9.6</v>
      </c>
      <c r="AE72" s="167"/>
    </row>
    <row r="73" spans="1:31" ht="63.75" x14ac:dyDescent="0.2">
      <c r="A73" s="85"/>
      <c r="B73" s="85"/>
      <c r="C73" s="414" t="s">
        <v>581</v>
      </c>
      <c r="D73" s="415"/>
      <c r="E73" s="415"/>
      <c r="F73" s="415"/>
      <c r="G73" s="416"/>
      <c r="H73" s="186" t="s">
        <v>565</v>
      </c>
      <c r="I73" s="193" t="s">
        <v>1665</v>
      </c>
      <c r="J73" s="187">
        <v>4</v>
      </c>
      <c r="K73" s="193" t="s">
        <v>1683</v>
      </c>
      <c r="L73" s="193" t="s">
        <v>135</v>
      </c>
      <c r="M73" s="193" t="s">
        <v>582</v>
      </c>
      <c r="N73" s="193" t="s">
        <v>583</v>
      </c>
      <c r="O73" s="193" t="s">
        <v>584</v>
      </c>
      <c r="P73" s="196" t="s">
        <v>580</v>
      </c>
      <c r="Q73" s="171">
        <v>4</v>
      </c>
      <c r="R73" s="171">
        <v>2</v>
      </c>
      <c r="S73" s="172" t="str">
        <f t="shared" ca="1" si="12"/>
        <v>Med</v>
      </c>
      <c r="T73" s="36">
        <f t="shared" si="14"/>
        <v>8</v>
      </c>
      <c r="U73" s="170"/>
      <c r="V73" s="170" t="s">
        <v>1390</v>
      </c>
      <c r="W73" s="209" t="s">
        <v>1651</v>
      </c>
      <c r="X73" s="209" t="s">
        <v>1652</v>
      </c>
      <c r="Y73" s="209" t="s">
        <v>1491</v>
      </c>
      <c r="Z73" s="171">
        <v>4</v>
      </c>
      <c r="AA73" s="171">
        <v>2</v>
      </c>
      <c r="AB73" s="172" t="str">
        <f t="shared" ca="1" si="13"/>
        <v>Med</v>
      </c>
      <c r="AC73" s="36">
        <f t="shared" si="15"/>
        <v>8</v>
      </c>
      <c r="AD73" s="173">
        <v>9.6</v>
      </c>
      <c r="AE73" s="167"/>
    </row>
    <row r="74" spans="1:31" ht="51" x14ac:dyDescent="0.2">
      <c r="A74" s="85"/>
      <c r="B74" s="85"/>
      <c r="C74" s="414" t="s">
        <v>585</v>
      </c>
      <c r="D74" s="415"/>
      <c r="E74" s="415"/>
      <c r="F74" s="415"/>
      <c r="G74" s="416"/>
      <c r="H74" s="186" t="s">
        <v>565</v>
      </c>
      <c r="I74" s="193" t="s">
        <v>1665</v>
      </c>
      <c r="J74" s="187">
        <v>4</v>
      </c>
      <c r="K74" s="193" t="s">
        <v>1683</v>
      </c>
      <c r="L74" s="193" t="s">
        <v>586</v>
      </c>
      <c r="M74" s="193" t="s">
        <v>1667</v>
      </c>
      <c r="N74" s="193" t="s">
        <v>587</v>
      </c>
      <c r="O74" s="193" t="s">
        <v>588</v>
      </c>
      <c r="P74" s="196" t="s">
        <v>434</v>
      </c>
      <c r="Q74" s="171">
        <v>4</v>
      </c>
      <c r="R74" s="171">
        <v>2</v>
      </c>
      <c r="S74" s="172" t="str">
        <f t="shared" ca="1" si="12"/>
        <v>Med</v>
      </c>
      <c r="T74" s="36">
        <f t="shared" si="14"/>
        <v>8</v>
      </c>
      <c r="U74" s="170"/>
      <c r="V74" s="170" t="s">
        <v>1390</v>
      </c>
      <c r="W74" s="209" t="s">
        <v>1651</v>
      </c>
      <c r="X74" s="209" t="s">
        <v>1652</v>
      </c>
      <c r="Y74" s="209" t="s">
        <v>1491</v>
      </c>
      <c r="Z74" s="171">
        <v>4</v>
      </c>
      <c r="AA74" s="171">
        <v>2</v>
      </c>
      <c r="AB74" s="172" t="str">
        <f t="shared" ca="1" si="13"/>
        <v>Med</v>
      </c>
      <c r="AC74" s="36">
        <f t="shared" si="15"/>
        <v>8</v>
      </c>
      <c r="AD74" s="173">
        <v>9.6</v>
      </c>
      <c r="AE74" s="167"/>
    </row>
    <row r="75" spans="1:31" ht="51" x14ac:dyDescent="0.2">
      <c r="A75" s="85"/>
      <c r="B75" s="85"/>
      <c r="C75" s="414" t="s">
        <v>589</v>
      </c>
      <c r="D75" s="415"/>
      <c r="E75" s="415"/>
      <c r="F75" s="415"/>
      <c r="G75" s="416"/>
      <c r="H75" s="186" t="s">
        <v>590</v>
      </c>
      <c r="I75" s="193" t="s">
        <v>1665</v>
      </c>
      <c r="J75" s="187">
        <v>4</v>
      </c>
      <c r="K75" s="193" t="s">
        <v>1683</v>
      </c>
      <c r="L75" s="193" t="s">
        <v>591</v>
      </c>
      <c r="M75" s="193" t="s">
        <v>592</v>
      </c>
      <c r="N75" s="193" t="s">
        <v>593</v>
      </c>
      <c r="O75" s="193" t="s">
        <v>594</v>
      </c>
      <c r="P75" s="196" t="s">
        <v>595</v>
      </c>
      <c r="Q75" s="171">
        <v>3</v>
      </c>
      <c r="R75" s="171">
        <v>2</v>
      </c>
      <c r="S75" s="172" t="str">
        <f t="shared" ca="1" si="12"/>
        <v>Low</v>
      </c>
      <c r="T75" s="36">
        <f t="shared" si="14"/>
        <v>6</v>
      </c>
      <c r="U75" s="170" t="s">
        <v>596</v>
      </c>
      <c r="V75" s="170" t="s">
        <v>597</v>
      </c>
      <c r="W75" s="170"/>
      <c r="X75" s="170" t="s">
        <v>159</v>
      </c>
      <c r="Y75" s="170" t="s">
        <v>1491</v>
      </c>
      <c r="Z75" s="171">
        <v>3</v>
      </c>
      <c r="AA75" s="171">
        <v>2</v>
      </c>
      <c r="AB75" s="172" t="str">
        <f t="shared" ca="1" si="13"/>
        <v>Low</v>
      </c>
      <c r="AC75" s="36">
        <f t="shared" si="15"/>
        <v>6</v>
      </c>
      <c r="AD75" s="173">
        <v>9.6</v>
      </c>
      <c r="AE75" s="167"/>
    </row>
    <row r="76" spans="1:31" ht="63.75" x14ac:dyDescent="0.2">
      <c r="A76" s="85"/>
      <c r="B76" s="85"/>
      <c r="C76" s="414" t="s">
        <v>598</v>
      </c>
      <c r="D76" s="415"/>
      <c r="E76" s="415"/>
      <c r="F76" s="415"/>
      <c r="G76" s="416"/>
      <c r="H76" s="186" t="s">
        <v>590</v>
      </c>
      <c r="I76" s="193" t="s">
        <v>1665</v>
      </c>
      <c r="J76" s="187">
        <v>4</v>
      </c>
      <c r="K76" s="193" t="s">
        <v>1683</v>
      </c>
      <c r="L76" s="193" t="s">
        <v>599</v>
      </c>
      <c r="M76" s="193" t="s">
        <v>600</v>
      </c>
      <c r="N76" s="193" t="s">
        <v>547</v>
      </c>
      <c r="O76" s="193" t="s">
        <v>601</v>
      </c>
      <c r="P76" s="196" t="s">
        <v>602</v>
      </c>
      <c r="Q76" s="171">
        <v>4</v>
      </c>
      <c r="R76" s="171">
        <v>3</v>
      </c>
      <c r="S76" s="172" t="str">
        <f t="shared" ca="1" si="12"/>
        <v>Med</v>
      </c>
      <c r="T76" s="36">
        <f t="shared" si="14"/>
        <v>12</v>
      </c>
      <c r="U76" s="170" t="s">
        <v>1681</v>
      </c>
      <c r="V76" s="170" t="s">
        <v>604</v>
      </c>
      <c r="W76" s="170"/>
      <c r="X76" s="170" t="s">
        <v>159</v>
      </c>
      <c r="Y76" s="170" t="s">
        <v>1491</v>
      </c>
      <c r="Z76" s="171">
        <v>4</v>
      </c>
      <c r="AA76" s="171">
        <v>2</v>
      </c>
      <c r="AB76" s="172" t="str">
        <f t="shared" ca="1" si="13"/>
        <v>Med</v>
      </c>
      <c r="AC76" s="36">
        <f t="shared" si="15"/>
        <v>8</v>
      </c>
      <c r="AD76" s="173">
        <v>9.6</v>
      </c>
      <c r="AE76" s="167"/>
    </row>
    <row r="77" spans="1:31" ht="63.75" x14ac:dyDescent="0.2">
      <c r="A77" s="85"/>
      <c r="B77" s="85"/>
      <c r="C77" s="414" t="s">
        <v>605</v>
      </c>
      <c r="D77" s="415"/>
      <c r="E77" s="415"/>
      <c r="F77" s="415"/>
      <c r="G77" s="416"/>
      <c r="H77" s="186" t="s">
        <v>607</v>
      </c>
      <c r="I77" s="186" t="s">
        <v>608</v>
      </c>
      <c r="J77" s="187">
        <v>4</v>
      </c>
      <c r="K77" s="193" t="s">
        <v>1683</v>
      </c>
      <c r="L77" s="193" t="s">
        <v>610</v>
      </c>
      <c r="M77" s="193" t="s">
        <v>600</v>
      </c>
      <c r="N77" s="193" t="s">
        <v>611</v>
      </c>
      <c r="O77" s="193" t="s">
        <v>601</v>
      </c>
      <c r="P77" s="196" t="s">
        <v>434</v>
      </c>
      <c r="Q77" s="171">
        <v>4</v>
      </c>
      <c r="R77" s="171">
        <v>3</v>
      </c>
      <c r="S77" s="172" t="str">
        <f t="shared" ca="1" si="12"/>
        <v>Med</v>
      </c>
      <c r="T77" s="36">
        <f t="shared" si="14"/>
        <v>12</v>
      </c>
      <c r="U77" s="170"/>
      <c r="V77" s="170"/>
      <c r="W77" s="170"/>
      <c r="X77" s="170" t="s">
        <v>159</v>
      </c>
      <c r="Y77" s="170" t="s">
        <v>1491</v>
      </c>
      <c r="Z77" s="171">
        <v>4</v>
      </c>
      <c r="AA77" s="171">
        <v>2</v>
      </c>
      <c r="AB77" s="172" t="str">
        <f t="shared" ca="1" si="13"/>
        <v>Med</v>
      </c>
      <c r="AC77" s="36">
        <f t="shared" si="15"/>
        <v>8</v>
      </c>
      <c r="AD77" s="173">
        <v>9.6</v>
      </c>
      <c r="AE77" s="167"/>
    </row>
    <row r="78" spans="1:31" ht="76.5" x14ac:dyDescent="0.2">
      <c r="A78" s="85"/>
      <c r="B78" s="85"/>
      <c r="C78" s="414" t="s">
        <v>614</v>
      </c>
      <c r="D78" s="415"/>
      <c r="E78" s="415"/>
      <c r="F78" s="415"/>
      <c r="G78" s="416"/>
      <c r="H78" s="186" t="s">
        <v>607</v>
      </c>
      <c r="I78" s="186" t="s">
        <v>608</v>
      </c>
      <c r="J78" s="187">
        <v>4</v>
      </c>
      <c r="K78" s="193" t="s">
        <v>1683</v>
      </c>
      <c r="L78" s="193" t="s">
        <v>615</v>
      </c>
      <c r="M78" s="193" t="s">
        <v>616</v>
      </c>
      <c r="N78" s="193" t="s">
        <v>617</v>
      </c>
      <c r="O78" s="193" t="s">
        <v>601</v>
      </c>
      <c r="P78" s="196" t="s">
        <v>434</v>
      </c>
      <c r="Q78" s="171">
        <v>3</v>
      </c>
      <c r="R78" s="171">
        <v>2</v>
      </c>
      <c r="S78" s="172" t="str">
        <f t="shared" ca="1" si="12"/>
        <v>Low</v>
      </c>
      <c r="T78" s="36">
        <f t="shared" si="14"/>
        <v>6</v>
      </c>
      <c r="U78" s="170"/>
      <c r="V78" s="170"/>
      <c r="W78" s="170"/>
      <c r="X78" s="170" t="s">
        <v>159</v>
      </c>
      <c r="Y78" s="170" t="s">
        <v>1491</v>
      </c>
      <c r="Z78" s="171">
        <v>3</v>
      </c>
      <c r="AA78" s="171">
        <v>2</v>
      </c>
      <c r="AB78" s="172" t="str">
        <f t="shared" ca="1" si="13"/>
        <v>Low</v>
      </c>
      <c r="AC78" s="36">
        <f t="shared" si="15"/>
        <v>6</v>
      </c>
      <c r="AD78" s="173">
        <v>9.6</v>
      </c>
      <c r="AE78" s="167"/>
    </row>
    <row r="79" spans="1:31" ht="63.75" x14ac:dyDescent="0.2">
      <c r="A79" s="85"/>
      <c r="B79" s="85"/>
      <c r="C79" s="414" t="s">
        <v>618</v>
      </c>
      <c r="D79" s="415"/>
      <c r="E79" s="415"/>
      <c r="F79" s="415"/>
      <c r="G79" s="416"/>
      <c r="H79" s="186" t="s">
        <v>607</v>
      </c>
      <c r="I79" s="186" t="s">
        <v>608</v>
      </c>
      <c r="J79" s="187">
        <v>4</v>
      </c>
      <c r="K79" s="193" t="s">
        <v>1683</v>
      </c>
      <c r="L79" s="193" t="s">
        <v>615</v>
      </c>
      <c r="M79" s="193" t="s">
        <v>1668</v>
      </c>
      <c r="N79" s="193" t="s">
        <v>617</v>
      </c>
      <c r="O79" s="193" t="s">
        <v>601</v>
      </c>
      <c r="P79" s="196" t="s">
        <v>434</v>
      </c>
      <c r="Q79" s="171">
        <v>3</v>
      </c>
      <c r="R79" s="171">
        <v>2</v>
      </c>
      <c r="S79" s="172" t="str">
        <f t="shared" ca="1" si="12"/>
        <v>Low</v>
      </c>
      <c r="T79" s="36">
        <f t="shared" si="14"/>
        <v>6</v>
      </c>
      <c r="U79" s="170"/>
      <c r="V79" s="170"/>
      <c r="W79" s="170"/>
      <c r="X79" s="170" t="s">
        <v>159</v>
      </c>
      <c r="Y79" s="170" t="s">
        <v>1491</v>
      </c>
      <c r="Z79" s="171">
        <v>3</v>
      </c>
      <c r="AA79" s="171">
        <v>2</v>
      </c>
      <c r="AB79" s="172" t="str">
        <f t="shared" ca="1" si="13"/>
        <v>Low</v>
      </c>
      <c r="AC79" s="36">
        <f t="shared" si="15"/>
        <v>6</v>
      </c>
      <c r="AD79" s="173">
        <v>9.6</v>
      </c>
      <c r="AE79" s="167"/>
    </row>
    <row r="80" spans="1:31" ht="25.5" x14ac:dyDescent="0.2">
      <c r="A80" s="85"/>
      <c r="B80" s="404" t="s">
        <v>624</v>
      </c>
      <c r="C80" s="402"/>
      <c r="D80" s="402"/>
      <c r="E80" s="402"/>
      <c r="F80" s="402"/>
      <c r="G80" s="403"/>
      <c r="H80" s="184" t="s">
        <v>625</v>
      </c>
      <c r="I80" s="184"/>
      <c r="J80" s="185"/>
      <c r="K80" s="184"/>
      <c r="L80" s="184"/>
      <c r="M80" s="184"/>
      <c r="N80" s="184"/>
      <c r="O80" s="184"/>
      <c r="P80" s="184"/>
      <c r="Q80" s="168"/>
      <c r="R80" s="168"/>
      <c r="S80" s="168"/>
      <c r="T80" s="19"/>
      <c r="U80" s="168"/>
      <c r="V80" s="168"/>
      <c r="W80" s="168"/>
      <c r="X80" s="168"/>
      <c r="Y80" s="273" t="s">
        <v>1515</v>
      </c>
      <c r="Z80" s="168"/>
      <c r="AA80" s="168"/>
      <c r="AB80" s="168"/>
      <c r="AC80" s="19"/>
      <c r="AD80" s="169"/>
      <c r="AE80" s="167"/>
    </row>
    <row r="81" spans="1:31" ht="102" x14ac:dyDescent="0.2">
      <c r="A81" s="85"/>
      <c r="B81" s="85"/>
      <c r="C81" s="401" t="s">
        <v>626</v>
      </c>
      <c r="D81" s="402"/>
      <c r="E81" s="402"/>
      <c r="F81" s="402"/>
      <c r="G81" s="403"/>
      <c r="H81" s="186" t="s">
        <v>628</v>
      </c>
      <c r="I81" s="186" t="s">
        <v>629</v>
      </c>
      <c r="J81" s="187">
        <v>3</v>
      </c>
      <c r="K81" s="193" t="s">
        <v>1683</v>
      </c>
      <c r="L81" s="193" t="s">
        <v>630</v>
      </c>
      <c r="M81" s="194" t="s">
        <v>631</v>
      </c>
      <c r="N81" s="193" t="s">
        <v>632</v>
      </c>
      <c r="O81" s="193" t="s">
        <v>633</v>
      </c>
      <c r="P81" s="196" t="s">
        <v>634</v>
      </c>
      <c r="Q81" s="171">
        <v>4</v>
      </c>
      <c r="R81" s="171">
        <v>3</v>
      </c>
      <c r="S81" s="172" t="str">
        <f t="shared" ref="S81:S101" ca="1" si="16">IF(AND(ISNUMBER(Q81),ISNUMBER(R81)),OFFSET(RiskMatrixRef,-R81+1,Q81-1),"")</f>
        <v>Med</v>
      </c>
      <c r="T81" s="36">
        <f t="shared" si="14"/>
        <v>12</v>
      </c>
      <c r="U81" s="170" t="s">
        <v>635</v>
      </c>
      <c r="V81" s="174" t="s">
        <v>636</v>
      </c>
      <c r="W81" s="278" t="s">
        <v>1521</v>
      </c>
      <c r="X81" s="209" t="s">
        <v>1522</v>
      </c>
      <c r="Y81" s="278" t="s">
        <v>1491</v>
      </c>
      <c r="Z81" s="171">
        <v>4</v>
      </c>
      <c r="AA81" s="171">
        <v>2</v>
      </c>
      <c r="AB81" s="172" t="str">
        <f t="shared" ref="AB81:AB101" ca="1" si="17">IF(AND(ISNUMBER(Z81),ISNUMBER(AA81)),OFFSET(RiskMatrixRef,-AA81+1,Z81-1),"")</f>
        <v>Med</v>
      </c>
      <c r="AC81" s="36">
        <f t="shared" si="15"/>
        <v>8</v>
      </c>
      <c r="AD81" s="173">
        <v>10.1</v>
      </c>
      <c r="AE81" s="167"/>
    </row>
    <row r="82" spans="1:31" ht="76.5" x14ac:dyDescent="0.2">
      <c r="A82" s="85"/>
      <c r="B82" s="85"/>
      <c r="C82" s="401" t="s">
        <v>637</v>
      </c>
      <c r="D82" s="402"/>
      <c r="E82" s="402"/>
      <c r="F82" s="402"/>
      <c r="G82" s="403"/>
      <c r="H82" s="186" t="s">
        <v>638</v>
      </c>
      <c r="I82" s="186" t="s">
        <v>639</v>
      </c>
      <c r="J82" s="187">
        <v>3</v>
      </c>
      <c r="K82" s="193" t="s">
        <v>1683</v>
      </c>
      <c r="L82" s="193" t="s">
        <v>640</v>
      </c>
      <c r="M82" s="193" t="s">
        <v>641</v>
      </c>
      <c r="N82" s="193" t="s">
        <v>642</v>
      </c>
      <c r="O82" s="193" t="s">
        <v>643</v>
      </c>
      <c r="P82" s="196" t="s">
        <v>644</v>
      </c>
      <c r="Q82" s="171">
        <v>3</v>
      </c>
      <c r="R82" s="171">
        <v>3</v>
      </c>
      <c r="S82" s="172" t="str">
        <f t="shared" ca="1" si="16"/>
        <v>Med</v>
      </c>
      <c r="T82" s="36">
        <f t="shared" si="14"/>
        <v>9</v>
      </c>
      <c r="U82" s="170"/>
      <c r="V82" s="170" t="s">
        <v>1682</v>
      </c>
      <c r="W82" s="209" t="s">
        <v>1651</v>
      </c>
      <c r="X82" s="209" t="s">
        <v>1652</v>
      </c>
      <c r="Y82" s="209" t="s">
        <v>1491</v>
      </c>
      <c r="Z82" s="171">
        <v>3</v>
      </c>
      <c r="AA82" s="171">
        <v>2</v>
      </c>
      <c r="AB82" s="172" t="str">
        <f t="shared" ca="1" si="17"/>
        <v>Low</v>
      </c>
      <c r="AC82" s="36">
        <f t="shared" si="15"/>
        <v>6</v>
      </c>
      <c r="AD82" s="173">
        <v>10.1</v>
      </c>
      <c r="AE82" s="167"/>
    </row>
    <row r="83" spans="1:31" ht="51" x14ac:dyDescent="0.2">
      <c r="A83" s="85"/>
      <c r="B83" s="85"/>
      <c r="C83" s="401" t="s">
        <v>645</v>
      </c>
      <c r="D83" s="402"/>
      <c r="E83" s="402"/>
      <c r="F83" s="402"/>
      <c r="G83" s="403"/>
      <c r="H83" s="186" t="s">
        <v>646</v>
      </c>
      <c r="I83" s="186" t="s">
        <v>647</v>
      </c>
      <c r="J83" s="187">
        <v>3</v>
      </c>
      <c r="K83" s="193" t="s">
        <v>1683</v>
      </c>
      <c r="L83" s="193" t="s">
        <v>648</v>
      </c>
      <c r="M83" s="193" t="s">
        <v>649</v>
      </c>
      <c r="N83" s="193" t="s">
        <v>650</v>
      </c>
      <c r="O83" s="193" t="s">
        <v>651</v>
      </c>
      <c r="P83" s="196" t="s">
        <v>644</v>
      </c>
      <c r="Q83" s="171">
        <v>3</v>
      </c>
      <c r="R83" s="171">
        <v>3</v>
      </c>
      <c r="S83" s="172" t="str">
        <f t="shared" ca="1" si="16"/>
        <v>Med</v>
      </c>
      <c r="T83" s="36">
        <f t="shared" si="14"/>
        <v>9</v>
      </c>
      <c r="U83" s="170"/>
      <c r="V83" s="170" t="s">
        <v>1517</v>
      </c>
      <c r="W83" s="209" t="s">
        <v>1651</v>
      </c>
      <c r="X83" s="209" t="s">
        <v>1652</v>
      </c>
      <c r="Y83" s="209" t="s">
        <v>1491</v>
      </c>
      <c r="Z83" s="171">
        <v>3</v>
      </c>
      <c r="AA83" s="171">
        <v>2</v>
      </c>
      <c r="AB83" s="172" t="str">
        <f t="shared" ca="1" si="17"/>
        <v>Low</v>
      </c>
      <c r="AC83" s="36">
        <f t="shared" si="15"/>
        <v>6</v>
      </c>
      <c r="AD83" s="173">
        <v>10.1</v>
      </c>
      <c r="AE83" s="167"/>
    </row>
    <row r="84" spans="1:31" ht="51" x14ac:dyDescent="0.2">
      <c r="A84" s="85"/>
      <c r="B84" s="85"/>
      <c r="C84" s="401" t="s">
        <v>652</v>
      </c>
      <c r="D84" s="402"/>
      <c r="E84" s="402"/>
      <c r="F84" s="402"/>
      <c r="G84" s="403"/>
      <c r="H84" s="186" t="s">
        <v>653</v>
      </c>
      <c r="I84" s="186" t="s">
        <v>647</v>
      </c>
      <c r="J84" s="187">
        <v>3</v>
      </c>
      <c r="K84" s="193" t="s">
        <v>1683</v>
      </c>
      <c r="L84" s="193" t="s">
        <v>654</v>
      </c>
      <c r="M84" s="193" t="s">
        <v>655</v>
      </c>
      <c r="N84" s="193" t="s">
        <v>567</v>
      </c>
      <c r="O84" s="193" t="s">
        <v>568</v>
      </c>
      <c r="P84" s="196" t="s">
        <v>434</v>
      </c>
      <c r="Q84" s="171">
        <v>3</v>
      </c>
      <c r="R84" s="171">
        <v>2</v>
      </c>
      <c r="S84" s="172" t="str">
        <f t="shared" ca="1" si="16"/>
        <v>Low</v>
      </c>
      <c r="T84" s="36">
        <f t="shared" si="14"/>
        <v>6</v>
      </c>
      <c r="U84" s="170"/>
      <c r="V84" s="170"/>
      <c r="W84" s="170"/>
      <c r="X84" s="170" t="s">
        <v>159</v>
      </c>
      <c r="Y84" s="170" t="s">
        <v>1491</v>
      </c>
      <c r="Z84" s="171">
        <v>3</v>
      </c>
      <c r="AA84" s="171">
        <v>2</v>
      </c>
      <c r="AB84" s="172" t="str">
        <f t="shared" ca="1" si="17"/>
        <v>Low</v>
      </c>
      <c r="AC84" s="36">
        <f t="shared" si="15"/>
        <v>6</v>
      </c>
      <c r="AD84" s="173">
        <v>10.1</v>
      </c>
      <c r="AE84" s="167"/>
    </row>
    <row r="85" spans="1:31" ht="51" x14ac:dyDescent="0.2">
      <c r="A85" s="85"/>
      <c r="B85" s="85"/>
      <c r="C85" s="401" t="s">
        <v>656</v>
      </c>
      <c r="D85" s="402"/>
      <c r="E85" s="402"/>
      <c r="F85" s="402"/>
      <c r="G85" s="403"/>
      <c r="H85" s="186" t="s">
        <v>662</v>
      </c>
      <c r="I85" s="186" t="s">
        <v>663</v>
      </c>
      <c r="J85" s="187">
        <v>3</v>
      </c>
      <c r="K85" s="193" t="s">
        <v>1683</v>
      </c>
      <c r="L85" s="193" t="s">
        <v>664</v>
      </c>
      <c r="M85" s="193" t="s">
        <v>665</v>
      </c>
      <c r="N85" s="193" t="s">
        <v>666</v>
      </c>
      <c r="O85" s="193" t="s">
        <v>651</v>
      </c>
      <c r="P85" s="196" t="s">
        <v>667</v>
      </c>
      <c r="Q85" s="171">
        <v>3</v>
      </c>
      <c r="R85" s="171">
        <v>2</v>
      </c>
      <c r="S85" s="172" t="str">
        <f t="shared" ca="1" si="16"/>
        <v>Low</v>
      </c>
      <c r="T85" s="36">
        <f t="shared" si="14"/>
        <v>6</v>
      </c>
      <c r="U85" s="170"/>
      <c r="V85" s="170"/>
      <c r="W85" s="170"/>
      <c r="X85" s="170" t="s">
        <v>159</v>
      </c>
      <c r="Y85" s="170" t="s">
        <v>1491</v>
      </c>
      <c r="Z85" s="171">
        <v>3</v>
      </c>
      <c r="AA85" s="171">
        <v>2</v>
      </c>
      <c r="AB85" s="172" t="str">
        <f t="shared" ca="1" si="17"/>
        <v>Low</v>
      </c>
      <c r="AC85" s="36">
        <f t="shared" si="15"/>
        <v>6</v>
      </c>
      <c r="AD85" s="173">
        <v>10.1</v>
      </c>
      <c r="AE85" s="167"/>
    </row>
    <row r="86" spans="1:31" ht="51" x14ac:dyDescent="0.2">
      <c r="A86" s="85"/>
      <c r="B86" s="85"/>
      <c r="C86" s="401" t="s">
        <v>668</v>
      </c>
      <c r="D86" s="402"/>
      <c r="E86" s="402"/>
      <c r="F86" s="402"/>
      <c r="G86" s="403"/>
      <c r="H86" s="186" t="s">
        <v>669</v>
      </c>
      <c r="I86" s="186" t="s">
        <v>670</v>
      </c>
      <c r="J86" s="187">
        <v>3</v>
      </c>
      <c r="K86" s="193" t="s">
        <v>1683</v>
      </c>
      <c r="L86" s="193" t="s">
        <v>671</v>
      </c>
      <c r="M86" s="193" t="s">
        <v>1669</v>
      </c>
      <c r="N86" s="193" t="s">
        <v>672</v>
      </c>
      <c r="O86" s="193" t="s">
        <v>673</v>
      </c>
      <c r="P86" s="196" t="s">
        <v>674</v>
      </c>
      <c r="Q86" s="171">
        <v>3</v>
      </c>
      <c r="R86" s="171">
        <v>2</v>
      </c>
      <c r="S86" s="172" t="str">
        <f t="shared" ca="1" si="16"/>
        <v>Low</v>
      </c>
      <c r="T86" s="36">
        <f t="shared" si="14"/>
        <v>6</v>
      </c>
      <c r="U86" s="170"/>
      <c r="V86" s="170"/>
      <c r="W86" s="170"/>
      <c r="X86" s="170" t="s">
        <v>159</v>
      </c>
      <c r="Y86" s="170" t="s">
        <v>1491</v>
      </c>
      <c r="Z86" s="171">
        <v>3</v>
      </c>
      <c r="AA86" s="171">
        <v>2</v>
      </c>
      <c r="AB86" s="172" t="str">
        <f t="shared" ca="1" si="17"/>
        <v>Low</v>
      </c>
      <c r="AC86" s="36">
        <f t="shared" si="15"/>
        <v>6</v>
      </c>
      <c r="AD86" s="173">
        <v>10.1</v>
      </c>
      <c r="AE86" s="167"/>
    </row>
    <row r="87" spans="1:31" ht="38.25" x14ac:dyDescent="0.2">
      <c r="A87" s="85"/>
      <c r="B87" s="85"/>
      <c r="C87" s="401" t="s">
        <v>675</v>
      </c>
      <c r="D87" s="402"/>
      <c r="E87" s="402"/>
      <c r="F87" s="402"/>
      <c r="G87" s="403"/>
      <c r="H87" s="186" t="s">
        <v>669</v>
      </c>
      <c r="I87" s="186" t="s">
        <v>670</v>
      </c>
      <c r="J87" s="187">
        <v>3</v>
      </c>
      <c r="K87" s="193" t="s">
        <v>1683</v>
      </c>
      <c r="L87" s="193" t="s">
        <v>677</v>
      </c>
      <c r="M87" s="193" t="s">
        <v>678</v>
      </c>
      <c r="N87" s="193" t="s">
        <v>680</v>
      </c>
      <c r="O87" s="193" t="s">
        <v>681</v>
      </c>
      <c r="P87" s="196" t="s">
        <v>434</v>
      </c>
      <c r="Q87" s="171">
        <v>3</v>
      </c>
      <c r="R87" s="171">
        <v>2</v>
      </c>
      <c r="S87" s="172" t="str">
        <f t="shared" ca="1" si="16"/>
        <v>Low</v>
      </c>
      <c r="T87" s="36">
        <f t="shared" si="14"/>
        <v>6</v>
      </c>
      <c r="U87" s="170"/>
      <c r="V87" s="170"/>
      <c r="W87" s="170"/>
      <c r="X87" s="170" t="s">
        <v>159</v>
      </c>
      <c r="Y87" s="170" t="s">
        <v>1491</v>
      </c>
      <c r="Z87" s="171">
        <v>3</v>
      </c>
      <c r="AA87" s="171">
        <v>2</v>
      </c>
      <c r="AB87" s="172" t="str">
        <f t="shared" ca="1" si="17"/>
        <v>Low</v>
      </c>
      <c r="AC87" s="36">
        <f t="shared" si="15"/>
        <v>6</v>
      </c>
      <c r="AD87" s="173">
        <v>10.1</v>
      </c>
      <c r="AE87" s="167"/>
    </row>
    <row r="88" spans="1:31" ht="25.5" x14ac:dyDescent="0.2">
      <c r="A88" s="85"/>
      <c r="B88" s="85"/>
      <c r="C88" s="418" t="s">
        <v>1544</v>
      </c>
      <c r="D88" s="402"/>
      <c r="E88" s="402"/>
      <c r="F88" s="402"/>
      <c r="G88" s="403"/>
      <c r="H88" s="186" t="s">
        <v>669</v>
      </c>
      <c r="I88" s="186" t="s">
        <v>670</v>
      </c>
      <c r="J88" s="187">
        <v>3</v>
      </c>
      <c r="K88" s="193" t="s">
        <v>1683</v>
      </c>
      <c r="L88" s="193" t="s">
        <v>685</v>
      </c>
      <c r="M88" s="193" t="s">
        <v>686</v>
      </c>
      <c r="N88" s="193" t="s">
        <v>672</v>
      </c>
      <c r="O88" s="193" t="s">
        <v>681</v>
      </c>
      <c r="P88" s="196" t="s">
        <v>434</v>
      </c>
      <c r="Q88" s="171">
        <v>3</v>
      </c>
      <c r="R88" s="171">
        <v>2</v>
      </c>
      <c r="S88" s="172" t="str">
        <f t="shared" ca="1" si="16"/>
        <v>Low</v>
      </c>
      <c r="T88" s="36">
        <f t="shared" si="14"/>
        <v>6</v>
      </c>
      <c r="U88" s="170"/>
      <c r="V88" s="170"/>
      <c r="W88" s="170"/>
      <c r="X88" s="170" t="s">
        <v>159</v>
      </c>
      <c r="Y88" s="170" t="s">
        <v>1491</v>
      </c>
      <c r="Z88" s="171">
        <v>3</v>
      </c>
      <c r="AA88" s="171">
        <v>2</v>
      </c>
      <c r="AB88" s="172" t="str">
        <f t="shared" ca="1" si="17"/>
        <v>Low</v>
      </c>
      <c r="AC88" s="36">
        <f t="shared" si="15"/>
        <v>6</v>
      </c>
      <c r="AD88" s="173">
        <v>10.1</v>
      </c>
      <c r="AE88" s="167"/>
    </row>
    <row r="89" spans="1:31" ht="63.75" x14ac:dyDescent="0.2">
      <c r="A89" s="85"/>
      <c r="B89" s="85"/>
      <c r="C89" s="401" t="s">
        <v>700</v>
      </c>
      <c r="D89" s="402"/>
      <c r="E89" s="402"/>
      <c r="F89" s="402"/>
      <c r="G89" s="403"/>
      <c r="H89" s="186" t="s">
        <v>690</v>
      </c>
      <c r="I89" s="186" t="s">
        <v>691</v>
      </c>
      <c r="J89" s="187">
        <v>3</v>
      </c>
      <c r="K89" s="193" t="s">
        <v>1683</v>
      </c>
      <c r="L89" s="193" t="s">
        <v>706</v>
      </c>
      <c r="M89" s="193" t="s">
        <v>707</v>
      </c>
      <c r="N89" s="193" t="s">
        <v>708</v>
      </c>
      <c r="O89" s="193" t="s">
        <v>693</v>
      </c>
      <c r="P89" s="196" t="s">
        <v>709</v>
      </c>
      <c r="Q89" s="171">
        <v>3</v>
      </c>
      <c r="R89" s="171">
        <v>2</v>
      </c>
      <c r="S89" s="172" t="str">
        <f t="shared" ca="1" si="16"/>
        <v>Low</v>
      </c>
      <c r="T89" s="36">
        <f t="shared" si="14"/>
        <v>6</v>
      </c>
      <c r="U89" s="170"/>
      <c r="V89" s="170"/>
      <c r="W89" s="170"/>
      <c r="X89" s="170" t="s">
        <v>159</v>
      </c>
      <c r="Y89" s="170" t="s">
        <v>1491</v>
      </c>
      <c r="Z89" s="171">
        <v>3</v>
      </c>
      <c r="AA89" s="171">
        <v>2</v>
      </c>
      <c r="AB89" s="172" t="str">
        <f t="shared" ca="1" si="17"/>
        <v>Low</v>
      </c>
      <c r="AC89" s="36">
        <f t="shared" si="15"/>
        <v>6</v>
      </c>
      <c r="AD89" s="173">
        <v>10.1</v>
      </c>
      <c r="AE89" s="165"/>
    </row>
    <row r="90" spans="1:31" ht="76.5" x14ac:dyDescent="0.2">
      <c r="A90" s="85"/>
      <c r="B90" s="85"/>
      <c r="C90" s="401" t="s">
        <v>711</v>
      </c>
      <c r="D90" s="402"/>
      <c r="E90" s="402"/>
      <c r="F90" s="402"/>
      <c r="G90" s="403"/>
      <c r="H90" s="186" t="s">
        <v>690</v>
      </c>
      <c r="I90" s="186" t="s">
        <v>691</v>
      </c>
      <c r="J90" s="187">
        <v>3</v>
      </c>
      <c r="K90" s="193" t="s">
        <v>1683</v>
      </c>
      <c r="L90" s="193" t="s">
        <v>714</v>
      </c>
      <c r="M90" s="193" t="s">
        <v>715</v>
      </c>
      <c r="N90" s="193" t="s">
        <v>716</v>
      </c>
      <c r="O90" s="193" t="s">
        <v>717</v>
      </c>
      <c r="P90" s="202" t="s">
        <v>718</v>
      </c>
      <c r="Q90" s="171">
        <v>3</v>
      </c>
      <c r="R90" s="171">
        <v>2</v>
      </c>
      <c r="S90" s="172" t="str">
        <f t="shared" ca="1" si="16"/>
        <v>Low</v>
      </c>
      <c r="T90" s="36">
        <f t="shared" si="14"/>
        <v>6</v>
      </c>
      <c r="U90" s="170"/>
      <c r="V90" s="170"/>
      <c r="W90" s="170"/>
      <c r="X90" s="170" t="s">
        <v>159</v>
      </c>
      <c r="Y90" s="170" t="s">
        <v>1491</v>
      </c>
      <c r="Z90" s="171">
        <v>3</v>
      </c>
      <c r="AA90" s="171">
        <v>2</v>
      </c>
      <c r="AB90" s="172" t="str">
        <f t="shared" ca="1" si="17"/>
        <v>Low</v>
      </c>
      <c r="AC90" s="36">
        <f t="shared" si="15"/>
        <v>6</v>
      </c>
      <c r="AD90" s="173">
        <v>10.1</v>
      </c>
      <c r="AE90" s="165"/>
    </row>
    <row r="91" spans="1:31" ht="51" x14ac:dyDescent="0.2">
      <c r="A91" s="85"/>
      <c r="B91" s="85"/>
      <c r="C91" s="401" t="s">
        <v>721</v>
      </c>
      <c r="D91" s="402"/>
      <c r="E91" s="402"/>
      <c r="F91" s="402"/>
      <c r="G91" s="403"/>
      <c r="H91" s="186" t="s">
        <v>690</v>
      </c>
      <c r="I91" s="186" t="s">
        <v>691</v>
      </c>
      <c r="J91" s="187">
        <v>3</v>
      </c>
      <c r="K91" s="193" t="s">
        <v>1683</v>
      </c>
      <c r="L91" s="193" t="s">
        <v>724</v>
      </c>
      <c r="M91" s="193" t="s">
        <v>253</v>
      </c>
      <c r="N91" s="193" t="s">
        <v>476</v>
      </c>
      <c r="O91" s="193" t="s">
        <v>726</v>
      </c>
      <c r="P91" s="196" t="s">
        <v>727</v>
      </c>
      <c r="Q91" s="171">
        <v>3</v>
      </c>
      <c r="R91" s="171">
        <v>2</v>
      </c>
      <c r="S91" s="172" t="str">
        <f t="shared" ca="1" si="16"/>
        <v>Low</v>
      </c>
      <c r="T91" s="36">
        <f t="shared" si="14"/>
        <v>6</v>
      </c>
      <c r="U91" s="170"/>
      <c r="V91" s="170"/>
      <c r="W91" s="170"/>
      <c r="X91" s="170" t="s">
        <v>159</v>
      </c>
      <c r="Y91" s="170" t="s">
        <v>1491</v>
      </c>
      <c r="Z91" s="171">
        <v>3</v>
      </c>
      <c r="AA91" s="171">
        <v>2</v>
      </c>
      <c r="AB91" s="172" t="str">
        <f t="shared" ca="1" si="17"/>
        <v>Low</v>
      </c>
      <c r="AC91" s="36">
        <f t="shared" si="15"/>
        <v>6</v>
      </c>
      <c r="AD91" s="173">
        <v>10.1</v>
      </c>
      <c r="AE91" s="165"/>
    </row>
    <row r="92" spans="1:31" ht="76.5" x14ac:dyDescent="0.2">
      <c r="A92" s="85"/>
      <c r="B92" s="85"/>
      <c r="C92" s="401" t="s">
        <v>731</v>
      </c>
      <c r="D92" s="402"/>
      <c r="E92" s="402"/>
      <c r="F92" s="402"/>
      <c r="G92" s="403"/>
      <c r="H92" s="186" t="s">
        <v>690</v>
      </c>
      <c r="I92" s="186" t="s">
        <v>691</v>
      </c>
      <c r="J92" s="187">
        <v>3</v>
      </c>
      <c r="K92" s="193" t="s">
        <v>1683</v>
      </c>
      <c r="L92" s="193" t="s">
        <v>735</v>
      </c>
      <c r="M92" s="193" t="s">
        <v>692</v>
      </c>
      <c r="N92" s="193" t="s">
        <v>736</v>
      </c>
      <c r="O92" s="193" t="s">
        <v>737</v>
      </c>
      <c r="P92" s="196" t="s">
        <v>1458</v>
      </c>
      <c r="Q92" s="171">
        <v>4</v>
      </c>
      <c r="R92" s="171">
        <v>3</v>
      </c>
      <c r="S92" s="172" t="str">
        <f t="shared" ca="1" si="16"/>
        <v>Med</v>
      </c>
      <c r="T92" s="36">
        <f t="shared" si="14"/>
        <v>12</v>
      </c>
      <c r="U92" s="170"/>
      <c r="V92" s="170" t="s">
        <v>1459</v>
      </c>
      <c r="W92" s="278" t="s">
        <v>1558</v>
      </c>
      <c r="X92" s="280">
        <v>43753</v>
      </c>
      <c r="Y92" s="278" t="s">
        <v>1491</v>
      </c>
      <c r="Z92" s="171">
        <v>4</v>
      </c>
      <c r="AA92" s="171">
        <v>2</v>
      </c>
      <c r="AB92" s="172" t="str">
        <f t="shared" ca="1" si="17"/>
        <v>Med</v>
      </c>
      <c r="AC92" s="36">
        <f t="shared" si="15"/>
        <v>8</v>
      </c>
      <c r="AD92" s="173">
        <v>10.1</v>
      </c>
      <c r="AE92" s="165"/>
    </row>
    <row r="93" spans="1:31" ht="63.75" x14ac:dyDescent="0.2">
      <c r="A93" s="85"/>
      <c r="B93" s="85"/>
      <c r="C93" s="418" t="s">
        <v>751</v>
      </c>
      <c r="D93" s="402"/>
      <c r="E93" s="402"/>
      <c r="F93" s="402"/>
      <c r="G93" s="403"/>
      <c r="H93" s="186" t="s">
        <v>690</v>
      </c>
      <c r="I93" s="186" t="s">
        <v>691</v>
      </c>
      <c r="J93" s="187">
        <v>3</v>
      </c>
      <c r="K93" s="193" t="s">
        <v>1683</v>
      </c>
      <c r="L93" s="193" t="s">
        <v>742</v>
      </c>
      <c r="M93" s="193" t="s">
        <v>743</v>
      </c>
      <c r="N93" s="193" t="s">
        <v>744</v>
      </c>
      <c r="O93" s="193" t="s">
        <v>745</v>
      </c>
      <c r="P93" s="197"/>
      <c r="Q93" s="171">
        <v>3</v>
      </c>
      <c r="R93" s="171">
        <v>2</v>
      </c>
      <c r="S93" s="172" t="str">
        <f t="shared" ca="1" si="16"/>
        <v>Low</v>
      </c>
      <c r="T93" s="36">
        <f t="shared" si="14"/>
        <v>6</v>
      </c>
      <c r="U93" s="170"/>
      <c r="V93" s="170"/>
      <c r="W93" s="170"/>
      <c r="X93" s="170" t="s">
        <v>159</v>
      </c>
      <c r="Y93" s="170" t="s">
        <v>1491</v>
      </c>
      <c r="Z93" s="171">
        <v>3</v>
      </c>
      <c r="AA93" s="171">
        <v>2</v>
      </c>
      <c r="AB93" s="172" t="str">
        <f t="shared" ca="1" si="17"/>
        <v>Low</v>
      </c>
      <c r="AC93" s="36">
        <f t="shared" si="15"/>
        <v>6</v>
      </c>
      <c r="AD93" s="173">
        <v>10.1</v>
      </c>
      <c r="AE93" s="165"/>
    </row>
    <row r="94" spans="1:31" ht="51" x14ac:dyDescent="0.2">
      <c r="A94" s="85"/>
      <c r="B94" s="85"/>
      <c r="C94" s="418" t="s">
        <v>1545</v>
      </c>
      <c r="D94" s="402"/>
      <c r="E94" s="402"/>
      <c r="F94" s="402"/>
      <c r="G94" s="403"/>
      <c r="H94" s="186" t="s">
        <v>690</v>
      </c>
      <c r="I94" s="186" t="s">
        <v>691</v>
      </c>
      <c r="J94" s="187">
        <v>3</v>
      </c>
      <c r="K94" s="193" t="s">
        <v>1683</v>
      </c>
      <c r="L94" s="193" t="s">
        <v>746</v>
      </c>
      <c r="M94" s="193" t="s">
        <v>747</v>
      </c>
      <c r="N94" s="193" t="s">
        <v>748</v>
      </c>
      <c r="O94" s="193" t="s">
        <v>749</v>
      </c>
      <c r="P94" s="197"/>
      <c r="Q94" s="171">
        <v>3</v>
      </c>
      <c r="R94" s="171">
        <v>2</v>
      </c>
      <c r="S94" s="172" t="str">
        <f t="shared" ca="1" si="16"/>
        <v>Low</v>
      </c>
      <c r="T94" s="36">
        <f t="shared" si="14"/>
        <v>6</v>
      </c>
      <c r="U94" s="170"/>
      <c r="V94" s="170"/>
      <c r="W94" s="170"/>
      <c r="X94" s="170" t="s">
        <v>159</v>
      </c>
      <c r="Y94" s="170" t="s">
        <v>1491</v>
      </c>
      <c r="Z94" s="171">
        <v>3</v>
      </c>
      <c r="AA94" s="171">
        <v>2</v>
      </c>
      <c r="AB94" s="172" t="str">
        <f t="shared" ca="1" si="17"/>
        <v>Low</v>
      </c>
      <c r="AC94" s="36">
        <f t="shared" si="15"/>
        <v>6</v>
      </c>
      <c r="AD94" s="173">
        <v>10.1</v>
      </c>
      <c r="AE94" s="165"/>
    </row>
    <row r="95" spans="1:31" ht="51" x14ac:dyDescent="0.2">
      <c r="A95" s="85"/>
      <c r="B95" s="85"/>
      <c r="C95" s="418" t="s">
        <v>1546</v>
      </c>
      <c r="D95" s="402"/>
      <c r="E95" s="402"/>
      <c r="F95" s="402"/>
      <c r="G95" s="403"/>
      <c r="H95" s="186" t="s">
        <v>752</v>
      </c>
      <c r="I95" s="186" t="s">
        <v>691</v>
      </c>
      <c r="J95" s="187">
        <v>3</v>
      </c>
      <c r="K95" s="193" t="s">
        <v>1683</v>
      </c>
      <c r="L95" s="193" t="s">
        <v>753</v>
      </c>
      <c r="M95" s="193" t="s">
        <v>754</v>
      </c>
      <c r="N95" s="193" t="s">
        <v>748</v>
      </c>
      <c r="O95" s="193" t="s">
        <v>749</v>
      </c>
      <c r="P95" s="197"/>
      <c r="Q95" s="171">
        <v>3</v>
      </c>
      <c r="R95" s="171">
        <v>2</v>
      </c>
      <c r="S95" s="172" t="str">
        <f t="shared" ca="1" si="16"/>
        <v>Low</v>
      </c>
      <c r="T95" s="36">
        <f t="shared" si="14"/>
        <v>6</v>
      </c>
      <c r="U95" s="170"/>
      <c r="V95" s="170"/>
      <c r="W95" s="170"/>
      <c r="X95" s="170" t="s">
        <v>159</v>
      </c>
      <c r="Y95" s="170" t="s">
        <v>1491</v>
      </c>
      <c r="Z95" s="171">
        <v>3</v>
      </c>
      <c r="AA95" s="171">
        <v>2</v>
      </c>
      <c r="AB95" s="172" t="str">
        <f t="shared" ca="1" si="17"/>
        <v>Low</v>
      </c>
      <c r="AC95" s="36">
        <f t="shared" si="15"/>
        <v>6</v>
      </c>
      <c r="AD95" s="173">
        <v>10.1</v>
      </c>
      <c r="AE95" s="165"/>
    </row>
    <row r="96" spans="1:31" ht="63.75" x14ac:dyDescent="0.2">
      <c r="A96" s="85"/>
      <c r="B96" s="85"/>
      <c r="C96" s="418" t="s">
        <v>756</v>
      </c>
      <c r="D96" s="402"/>
      <c r="E96" s="402"/>
      <c r="F96" s="402"/>
      <c r="G96" s="403"/>
      <c r="H96" s="186" t="s">
        <v>757</v>
      </c>
      <c r="I96" s="186" t="s">
        <v>758</v>
      </c>
      <c r="J96" s="187">
        <v>4</v>
      </c>
      <c r="K96" s="193" t="s">
        <v>1683</v>
      </c>
      <c r="L96" s="193" t="s">
        <v>759</v>
      </c>
      <c r="M96" s="193" t="s">
        <v>760</v>
      </c>
      <c r="N96" s="193" t="s">
        <v>761</v>
      </c>
      <c r="O96" s="193" t="s">
        <v>762</v>
      </c>
      <c r="P96" s="197"/>
      <c r="Q96" s="171">
        <v>3</v>
      </c>
      <c r="R96" s="171">
        <v>2</v>
      </c>
      <c r="S96" s="172" t="str">
        <f t="shared" ca="1" si="16"/>
        <v>Low</v>
      </c>
      <c r="T96" s="36">
        <f t="shared" si="14"/>
        <v>6</v>
      </c>
      <c r="U96" s="170"/>
      <c r="V96" s="170"/>
      <c r="W96" s="170"/>
      <c r="X96" s="170" t="s">
        <v>159</v>
      </c>
      <c r="Y96" s="170" t="s">
        <v>1491</v>
      </c>
      <c r="Z96" s="171">
        <v>3</v>
      </c>
      <c r="AA96" s="171">
        <v>2</v>
      </c>
      <c r="AB96" s="172" t="str">
        <f t="shared" ca="1" si="17"/>
        <v>Low</v>
      </c>
      <c r="AC96" s="36">
        <f t="shared" si="15"/>
        <v>6</v>
      </c>
      <c r="AD96" s="173">
        <v>10.1</v>
      </c>
      <c r="AE96" s="165"/>
    </row>
    <row r="97" spans="1:31" ht="63.75" x14ac:dyDescent="0.2">
      <c r="A97" s="85"/>
      <c r="B97" s="85"/>
      <c r="C97" s="418" t="s">
        <v>756</v>
      </c>
      <c r="D97" s="402"/>
      <c r="E97" s="402"/>
      <c r="F97" s="402"/>
      <c r="G97" s="403"/>
      <c r="H97" s="186" t="s">
        <v>757</v>
      </c>
      <c r="I97" s="186" t="s">
        <v>758</v>
      </c>
      <c r="J97" s="187">
        <v>4</v>
      </c>
      <c r="K97" s="193" t="s">
        <v>1683</v>
      </c>
      <c r="L97" s="193" t="s">
        <v>763</v>
      </c>
      <c r="M97" s="193" t="s">
        <v>764</v>
      </c>
      <c r="N97" s="193" t="s">
        <v>765</v>
      </c>
      <c r="O97" s="193" t="s">
        <v>766</v>
      </c>
      <c r="P97" s="197"/>
      <c r="Q97" s="171">
        <v>3</v>
      </c>
      <c r="R97" s="171">
        <v>2</v>
      </c>
      <c r="S97" s="172" t="str">
        <f t="shared" ca="1" si="16"/>
        <v>Low</v>
      </c>
      <c r="T97" s="36">
        <f t="shared" si="14"/>
        <v>6</v>
      </c>
      <c r="U97" s="170"/>
      <c r="V97" s="170"/>
      <c r="W97" s="170"/>
      <c r="X97" s="170" t="s">
        <v>159</v>
      </c>
      <c r="Y97" s="170" t="s">
        <v>1491</v>
      </c>
      <c r="Z97" s="171">
        <v>3</v>
      </c>
      <c r="AA97" s="171">
        <v>2</v>
      </c>
      <c r="AB97" s="172" t="str">
        <f t="shared" ca="1" si="17"/>
        <v>Low</v>
      </c>
      <c r="AC97" s="36">
        <f t="shared" si="15"/>
        <v>6</v>
      </c>
      <c r="AD97" s="173">
        <v>10.1</v>
      </c>
      <c r="AE97" s="165"/>
    </row>
    <row r="98" spans="1:31" ht="89.25" x14ac:dyDescent="0.2">
      <c r="A98" s="85"/>
      <c r="B98" s="85"/>
      <c r="C98" s="418" t="s">
        <v>768</v>
      </c>
      <c r="D98" s="402"/>
      <c r="E98" s="402"/>
      <c r="F98" s="402"/>
      <c r="G98" s="403"/>
      <c r="H98" s="186" t="s">
        <v>773</v>
      </c>
      <c r="I98" s="186" t="s">
        <v>774</v>
      </c>
      <c r="J98" s="187">
        <v>3</v>
      </c>
      <c r="K98" s="193" t="s">
        <v>1683</v>
      </c>
      <c r="L98" s="193" t="s">
        <v>776</v>
      </c>
      <c r="M98" s="193" t="s">
        <v>777</v>
      </c>
      <c r="N98" s="193" t="s">
        <v>778</v>
      </c>
      <c r="O98" s="193" t="s">
        <v>779</v>
      </c>
      <c r="P98" s="196" t="s">
        <v>780</v>
      </c>
      <c r="Q98" s="171">
        <v>4</v>
      </c>
      <c r="R98" s="171">
        <v>2</v>
      </c>
      <c r="S98" s="172" t="str">
        <f t="shared" ca="1" si="16"/>
        <v>Med</v>
      </c>
      <c r="T98" s="36">
        <f t="shared" si="14"/>
        <v>8</v>
      </c>
      <c r="U98" s="170"/>
      <c r="V98" s="170" t="s">
        <v>1518</v>
      </c>
      <c r="W98" s="209" t="s">
        <v>1656</v>
      </c>
      <c r="X98" s="209" t="s">
        <v>1654</v>
      </c>
      <c r="Y98" s="209" t="s">
        <v>1491</v>
      </c>
      <c r="Z98" s="171">
        <v>4</v>
      </c>
      <c r="AA98" s="171">
        <v>2</v>
      </c>
      <c r="AB98" s="172" t="str">
        <f t="shared" ca="1" si="17"/>
        <v>Med</v>
      </c>
      <c r="AC98" s="36">
        <f t="shared" si="15"/>
        <v>8</v>
      </c>
      <c r="AD98" s="173">
        <v>10.1</v>
      </c>
      <c r="AE98" s="165"/>
    </row>
    <row r="99" spans="1:31" ht="51" x14ac:dyDescent="0.2">
      <c r="A99" s="85"/>
      <c r="B99" s="85"/>
      <c r="C99" s="418" t="s">
        <v>788</v>
      </c>
      <c r="D99" s="402"/>
      <c r="E99" s="402"/>
      <c r="F99" s="402"/>
      <c r="G99" s="403"/>
      <c r="H99" s="186" t="s">
        <v>773</v>
      </c>
      <c r="I99" s="186" t="s">
        <v>774</v>
      </c>
      <c r="J99" s="187">
        <v>3</v>
      </c>
      <c r="K99" s="193" t="s">
        <v>1683</v>
      </c>
      <c r="L99" s="193" t="s">
        <v>789</v>
      </c>
      <c r="M99" s="193" t="s">
        <v>790</v>
      </c>
      <c r="N99" s="193" t="s">
        <v>765</v>
      </c>
      <c r="O99" s="193" t="s">
        <v>791</v>
      </c>
      <c r="P99" s="196" t="s">
        <v>792</v>
      </c>
      <c r="Q99" s="171">
        <v>3</v>
      </c>
      <c r="R99" s="171">
        <v>3</v>
      </c>
      <c r="S99" s="172" t="str">
        <f t="shared" ca="1" si="16"/>
        <v>Med</v>
      </c>
      <c r="T99" s="36">
        <f t="shared" si="14"/>
        <v>9</v>
      </c>
      <c r="U99" s="170"/>
      <c r="V99" s="170" t="s">
        <v>1519</v>
      </c>
      <c r="W99" s="278" t="s">
        <v>1392</v>
      </c>
      <c r="X99" s="209" t="s">
        <v>1657</v>
      </c>
      <c r="Y99" s="209" t="s">
        <v>1491</v>
      </c>
      <c r="Z99" s="171">
        <v>3</v>
      </c>
      <c r="AA99" s="171">
        <v>2</v>
      </c>
      <c r="AB99" s="172" t="str">
        <f t="shared" ca="1" si="17"/>
        <v>Low</v>
      </c>
      <c r="AC99" s="36">
        <f t="shared" si="15"/>
        <v>6</v>
      </c>
      <c r="AD99" s="173">
        <v>10.1</v>
      </c>
      <c r="AE99" s="165"/>
    </row>
    <row r="100" spans="1:31" ht="63.75" x14ac:dyDescent="0.2">
      <c r="A100" s="85"/>
      <c r="B100" s="85"/>
      <c r="C100" s="401" t="s">
        <v>797</v>
      </c>
      <c r="D100" s="402"/>
      <c r="E100" s="402"/>
      <c r="F100" s="402"/>
      <c r="G100" s="403"/>
      <c r="H100" s="186" t="s">
        <v>798</v>
      </c>
      <c r="I100" s="186" t="s">
        <v>799</v>
      </c>
      <c r="J100" s="187">
        <v>3</v>
      </c>
      <c r="K100" s="193" t="s">
        <v>1683</v>
      </c>
      <c r="L100" s="193" t="s">
        <v>800</v>
      </c>
      <c r="M100" s="193" t="s">
        <v>801</v>
      </c>
      <c r="N100" s="193" t="s">
        <v>765</v>
      </c>
      <c r="O100" s="193" t="s">
        <v>791</v>
      </c>
      <c r="P100" s="196" t="s">
        <v>802</v>
      </c>
      <c r="Q100" s="171">
        <v>3</v>
      </c>
      <c r="R100" s="171">
        <v>3</v>
      </c>
      <c r="S100" s="172" t="str">
        <f t="shared" ca="1" si="16"/>
        <v>Med</v>
      </c>
      <c r="T100" s="36">
        <f t="shared" si="14"/>
        <v>9</v>
      </c>
      <c r="U100" s="170"/>
      <c r="V100" s="170" t="s">
        <v>1391</v>
      </c>
      <c r="W100" s="278" t="s">
        <v>1523</v>
      </c>
      <c r="X100" s="209" t="s">
        <v>1657</v>
      </c>
      <c r="Y100" s="209" t="s">
        <v>1491</v>
      </c>
      <c r="Z100" s="171">
        <v>3</v>
      </c>
      <c r="AA100" s="171">
        <v>2</v>
      </c>
      <c r="AB100" s="172" t="str">
        <f t="shared" ca="1" si="17"/>
        <v>Low</v>
      </c>
      <c r="AC100" s="36">
        <f t="shared" si="15"/>
        <v>6</v>
      </c>
      <c r="AD100" s="173">
        <v>10.1</v>
      </c>
      <c r="AE100" s="165"/>
    </row>
    <row r="101" spans="1:31" ht="76.5" x14ac:dyDescent="0.2">
      <c r="A101" s="85"/>
      <c r="B101" s="85"/>
      <c r="C101" s="401" t="s">
        <v>803</v>
      </c>
      <c r="D101" s="402"/>
      <c r="E101" s="402"/>
      <c r="F101" s="402"/>
      <c r="G101" s="403"/>
      <c r="H101" s="186" t="s">
        <v>798</v>
      </c>
      <c r="I101" s="186" t="s">
        <v>799</v>
      </c>
      <c r="J101" s="187">
        <v>3</v>
      </c>
      <c r="K101" s="193" t="s">
        <v>1683</v>
      </c>
      <c r="L101" s="193" t="s">
        <v>804</v>
      </c>
      <c r="M101" s="193" t="s">
        <v>805</v>
      </c>
      <c r="N101" s="193" t="s">
        <v>765</v>
      </c>
      <c r="O101" s="193" t="s">
        <v>791</v>
      </c>
      <c r="P101" s="196" t="s">
        <v>792</v>
      </c>
      <c r="Q101" s="171">
        <v>3</v>
      </c>
      <c r="R101" s="171">
        <v>3</v>
      </c>
      <c r="S101" s="172" t="str">
        <f t="shared" ca="1" si="16"/>
        <v>Med</v>
      </c>
      <c r="T101" s="36">
        <f t="shared" si="14"/>
        <v>9</v>
      </c>
      <c r="U101" s="170"/>
      <c r="V101" s="170" t="s">
        <v>1520</v>
      </c>
      <c r="W101" s="278" t="s">
        <v>1524</v>
      </c>
      <c r="X101" s="209" t="s">
        <v>1657</v>
      </c>
      <c r="Y101" s="209" t="s">
        <v>1491</v>
      </c>
      <c r="Z101" s="171">
        <v>3</v>
      </c>
      <c r="AA101" s="171">
        <v>2</v>
      </c>
      <c r="AB101" s="172" t="str">
        <f t="shared" ca="1" si="17"/>
        <v>Low</v>
      </c>
      <c r="AC101" s="36">
        <f t="shared" si="15"/>
        <v>6</v>
      </c>
      <c r="AD101" s="173">
        <v>10.1</v>
      </c>
      <c r="AE101" s="165"/>
    </row>
    <row r="102" spans="1:31" ht="25.5" x14ac:dyDescent="0.2">
      <c r="A102" s="85"/>
      <c r="B102" s="404" t="s">
        <v>808</v>
      </c>
      <c r="C102" s="402"/>
      <c r="D102" s="402"/>
      <c r="E102" s="402"/>
      <c r="F102" s="402"/>
      <c r="G102" s="403"/>
      <c r="H102" s="184" t="s">
        <v>809</v>
      </c>
      <c r="I102" s="184"/>
      <c r="J102" s="185"/>
      <c r="K102" s="184"/>
      <c r="L102" s="184"/>
      <c r="M102" s="184"/>
      <c r="N102" s="184"/>
      <c r="O102" s="184"/>
      <c r="P102" s="184"/>
      <c r="Q102" s="168"/>
      <c r="R102" s="168"/>
      <c r="S102" s="168"/>
      <c r="T102" s="168"/>
      <c r="U102" s="168"/>
      <c r="V102" s="168"/>
      <c r="W102" s="168"/>
      <c r="X102" s="168"/>
      <c r="Y102" s="273" t="s">
        <v>1515</v>
      </c>
      <c r="Z102" s="168"/>
      <c r="AA102" s="168"/>
      <c r="AB102" s="168"/>
      <c r="AC102" s="168"/>
      <c r="AD102" s="169"/>
      <c r="AE102" s="165"/>
    </row>
    <row r="103" spans="1:31" x14ac:dyDescent="0.2">
      <c r="A103" s="85"/>
      <c r="B103" s="85"/>
      <c r="C103" s="440" t="s">
        <v>810</v>
      </c>
      <c r="D103" s="441"/>
      <c r="E103" s="441"/>
      <c r="F103" s="441"/>
      <c r="G103" s="442"/>
      <c r="H103" s="189" t="s">
        <v>815</v>
      </c>
      <c r="I103" s="189"/>
      <c r="J103" s="190"/>
      <c r="K103" s="189"/>
      <c r="L103" s="195"/>
      <c r="M103" s="195"/>
      <c r="N103" s="195"/>
      <c r="O103" s="195"/>
      <c r="P103" s="200"/>
      <c r="Q103" s="175"/>
      <c r="R103" s="175"/>
      <c r="S103" s="176" t="str">
        <f ca="1">IF(AND(ISNUMBER(Q103),ISNUMBER(R103)),OFFSET(RiskMatrixRef,-R103+1,Q103-1),"")</f>
        <v/>
      </c>
      <c r="T103" s="176" t="str">
        <f ca="1">IF(AND(ISNUMBER(R103),ISNUMBER(S103)),OFFSET(RiskMatrixRef,-S103+1,R103-1),"")</f>
        <v/>
      </c>
      <c r="U103" s="177"/>
      <c r="V103" s="177"/>
      <c r="W103" s="177"/>
      <c r="X103" s="177"/>
      <c r="Y103" s="177"/>
      <c r="Z103" s="175"/>
      <c r="AA103" s="175"/>
      <c r="AB103" s="176" t="str">
        <f ca="1">IF(AND(ISNUMBER(Z103),ISNUMBER(AA103)),OFFSET(RiskMatrixRef,-AA103+1,Z103-1),"")</f>
        <v/>
      </c>
      <c r="AC103" s="176" t="str">
        <f ca="1">IF(AND(ISNUMBER(AA103),ISNUMBER(AB103)),OFFSET(RiskMatrixRef,-AB103+1,AA103-1),"")</f>
        <v/>
      </c>
      <c r="AD103" s="176">
        <v>10.5</v>
      </c>
      <c r="AE103" s="165"/>
    </row>
    <row r="104" spans="1:31" x14ac:dyDescent="0.2">
      <c r="A104" s="85"/>
      <c r="B104" s="404" t="s">
        <v>820</v>
      </c>
      <c r="C104" s="402"/>
      <c r="D104" s="402"/>
      <c r="E104" s="402"/>
      <c r="F104" s="402"/>
      <c r="G104" s="403"/>
      <c r="H104" s="184" t="s">
        <v>821</v>
      </c>
      <c r="I104" s="184"/>
      <c r="J104" s="185"/>
      <c r="K104" s="184"/>
      <c r="L104" s="184"/>
      <c r="M104" s="184"/>
      <c r="N104" s="184"/>
      <c r="O104" s="184"/>
      <c r="P104" s="184"/>
      <c r="Q104" s="168"/>
      <c r="R104" s="168"/>
      <c r="S104" s="168"/>
      <c r="T104" s="168"/>
      <c r="U104" s="168"/>
      <c r="V104" s="168"/>
      <c r="W104" s="168"/>
      <c r="X104" s="168"/>
      <c r="Y104" s="273" t="s">
        <v>1515</v>
      </c>
      <c r="Z104" s="168"/>
      <c r="AA104" s="168"/>
      <c r="AB104" s="168"/>
      <c r="AC104" s="168"/>
      <c r="AD104" s="169"/>
      <c r="AE104" s="165"/>
    </row>
    <row r="105" spans="1:31" ht="114.75" x14ac:dyDescent="0.2">
      <c r="A105" s="85"/>
      <c r="B105" s="85"/>
      <c r="C105" s="401" t="s">
        <v>823</v>
      </c>
      <c r="D105" s="402"/>
      <c r="E105" s="402"/>
      <c r="F105" s="402"/>
      <c r="G105" s="403"/>
      <c r="H105" s="186" t="s">
        <v>824</v>
      </c>
      <c r="I105" s="186" t="s">
        <v>826</v>
      </c>
      <c r="J105" s="187">
        <v>4</v>
      </c>
      <c r="K105" s="193" t="s">
        <v>1683</v>
      </c>
      <c r="L105" s="193" t="s">
        <v>829</v>
      </c>
      <c r="M105" s="193" t="s">
        <v>830</v>
      </c>
      <c r="N105" s="193" t="s">
        <v>831</v>
      </c>
      <c r="O105" s="193" t="s">
        <v>832</v>
      </c>
      <c r="P105" s="196" t="s">
        <v>833</v>
      </c>
      <c r="Q105" s="171">
        <v>4</v>
      </c>
      <c r="R105" s="171">
        <v>2</v>
      </c>
      <c r="S105" s="172" t="str">
        <f ca="1">IF(AND(ISNUMBER(Q105),ISNUMBER(R105)),OFFSET(RiskMatrixRef,-R105+1,Q105-1),"")</f>
        <v>Med</v>
      </c>
      <c r="T105" s="36">
        <f t="shared" si="14"/>
        <v>8</v>
      </c>
      <c r="U105" s="170"/>
      <c r="V105" s="170" t="s">
        <v>1393</v>
      </c>
      <c r="W105" s="278" t="s">
        <v>1541</v>
      </c>
      <c r="X105" s="280">
        <v>43703</v>
      </c>
      <c r="Y105" s="278" t="s">
        <v>1491</v>
      </c>
      <c r="Z105" s="171">
        <v>4</v>
      </c>
      <c r="AA105" s="171">
        <v>2</v>
      </c>
      <c r="AB105" s="172" t="str">
        <f ca="1">IF(AND(ISNUMBER(Z105),ISNUMBER(AA105)),OFFSET(RiskMatrixRef,-AA105+1,Z105-1),"")</f>
        <v>Med</v>
      </c>
      <c r="AC105" s="36">
        <f t="shared" si="15"/>
        <v>8</v>
      </c>
      <c r="AD105" s="173">
        <v>10.4</v>
      </c>
      <c r="AE105" s="165"/>
    </row>
    <row r="106" spans="1:31" ht="25.5" x14ac:dyDescent="0.2">
      <c r="A106" s="85"/>
      <c r="B106" s="404" t="s">
        <v>836</v>
      </c>
      <c r="C106" s="402"/>
      <c r="D106" s="402"/>
      <c r="E106" s="402"/>
      <c r="F106" s="402"/>
      <c r="G106" s="403"/>
      <c r="H106" s="184" t="s">
        <v>837</v>
      </c>
      <c r="I106" s="184"/>
      <c r="J106" s="185"/>
      <c r="K106" s="184"/>
      <c r="L106" s="184"/>
      <c r="M106" s="184"/>
      <c r="N106" s="184"/>
      <c r="O106" s="184"/>
      <c r="P106" s="184"/>
      <c r="Q106" s="168"/>
      <c r="R106" s="168"/>
      <c r="S106" s="168"/>
      <c r="T106" s="168"/>
      <c r="U106" s="168"/>
      <c r="V106" s="168"/>
      <c r="W106" s="168"/>
      <c r="X106" s="168"/>
      <c r="Y106" s="273" t="s">
        <v>1515</v>
      </c>
      <c r="Z106" s="168"/>
      <c r="AA106" s="168"/>
      <c r="AB106" s="168"/>
      <c r="AC106" s="168"/>
      <c r="AD106" s="169"/>
      <c r="AE106" s="165"/>
    </row>
    <row r="107" spans="1:31" ht="63.75" x14ac:dyDescent="0.2">
      <c r="A107" s="85"/>
      <c r="B107" s="85"/>
      <c r="C107" s="401" t="s">
        <v>893</v>
      </c>
      <c r="D107" s="402"/>
      <c r="E107" s="402"/>
      <c r="F107" s="402"/>
      <c r="G107" s="403"/>
      <c r="H107" s="186" t="s">
        <v>895</v>
      </c>
      <c r="I107" s="186" t="s">
        <v>896</v>
      </c>
      <c r="J107" s="187">
        <v>3</v>
      </c>
      <c r="K107" s="193" t="s">
        <v>1683</v>
      </c>
      <c r="L107" s="193" t="s">
        <v>897</v>
      </c>
      <c r="M107" s="193" t="s">
        <v>898</v>
      </c>
      <c r="N107" s="193" t="s">
        <v>131</v>
      </c>
      <c r="O107" s="193" t="s">
        <v>900</v>
      </c>
      <c r="P107" s="196" t="s">
        <v>901</v>
      </c>
      <c r="Q107" s="171">
        <v>5</v>
      </c>
      <c r="R107" s="171">
        <v>3</v>
      </c>
      <c r="S107" s="172" t="str">
        <f ca="1">IF(AND(ISNUMBER(Q107),ISNUMBER(R107)),OFFSET(RiskMatrixRef,-R107+1,Q107-1),"")</f>
        <v>High</v>
      </c>
      <c r="T107" s="36">
        <f t="shared" si="14"/>
        <v>15</v>
      </c>
      <c r="U107" s="248"/>
      <c r="V107" s="170" t="s">
        <v>1394</v>
      </c>
      <c r="W107" s="170" t="s">
        <v>1395</v>
      </c>
      <c r="X107" s="272">
        <v>43466</v>
      </c>
      <c r="Y107" s="170" t="s">
        <v>1491</v>
      </c>
      <c r="Z107" s="171">
        <v>4</v>
      </c>
      <c r="AA107" s="171">
        <v>2</v>
      </c>
      <c r="AB107" s="172" t="str">
        <f ca="1">IF(AND(ISNUMBER(Z107),ISNUMBER(AA107)),OFFSET(RiskMatrixRef,-AA107+1,Z107-1),"")</f>
        <v>Med</v>
      </c>
      <c r="AC107" s="36">
        <f t="shared" si="15"/>
        <v>8</v>
      </c>
      <c r="AD107" s="173">
        <v>10.4</v>
      </c>
      <c r="AE107" s="165"/>
    </row>
    <row r="108" spans="1:31" ht="25.5" x14ac:dyDescent="0.2">
      <c r="A108" s="85"/>
      <c r="B108" s="404" t="s">
        <v>910</v>
      </c>
      <c r="C108" s="402"/>
      <c r="D108" s="402"/>
      <c r="E108" s="402"/>
      <c r="F108" s="402"/>
      <c r="G108" s="403"/>
      <c r="H108" s="184" t="s">
        <v>912</v>
      </c>
      <c r="I108" s="184"/>
      <c r="J108" s="185"/>
      <c r="K108" s="184"/>
      <c r="L108" s="184"/>
      <c r="M108" s="184"/>
      <c r="N108" s="184"/>
      <c r="O108" s="184"/>
      <c r="P108" s="184"/>
      <c r="Q108" s="168"/>
      <c r="R108" s="168"/>
      <c r="S108" s="168"/>
      <c r="T108" s="168"/>
      <c r="U108" s="168"/>
      <c r="V108" s="168"/>
      <c r="W108" s="168"/>
      <c r="X108" s="168"/>
      <c r="Y108" s="273" t="s">
        <v>1515</v>
      </c>
      <c r="Z108" s="168"/>
      <c r="AA108" s="168"/>
      <c r="AB108" s="168"/>
      <c r="AC108" s="168"/>
      <c r="AD108" s="169"/>
      <c r="AE108" s="165"/>
    </row>
    <row r="109" spans="1:31" ht="63.75" x14ac:dyDescent="0.2">
      <c r="A109" s="85"/>
      <c r="B109" s="85"/>
      <c r="C109" s="401" t="s">
        <v>913</v>
      </c>
      <c r="D109" s="402"/>
      <c r="E109" s="402"/>
      <c r="F109" s="402"/>
      <c r="G109" s="403"/>
      <c r="H109" s="186" t="s">
        <v>915</v>
      </c>
      <c r="I109" s="186" t="s">
        <v>916</v>
      </c>
      <c r="J109" s="187">
        <v>3</v>
      </c>
      <c r="K109" s="193" t="s">
        <v>1683</v>
      </c>
      <c r="L109" s="193" t="s">
        <v>917</v>
      </c>
      <c r="M109" s="193" t="s">
        <v>919</v>
      </c>
      <c r="N109" s="193" t="s">
        <v>920</v>
      </c>
      <c r="O109" s="193" t="s">
        <v>921</v>
      </c>
      <c r="P109" s="197" t="s">
        <v>922</v>
      </c>
      <c r="Q109" s="171">
        <v>3</v>
      </c>
      <c r="R109" s="171">
        <v>2</v>
      </c>
      <c r="S109" s="172" t="str">
        <f t="shared" ref="S109:S117" ca="1" si="18">IF(AND(ISNUMBER(Q109),ISNUMBER(R109)),OFFSET(RiskMatrixRef,-R109+1,Q109-1),"")</f>
        <v>Low</v>
      </c>
      <c r="T109" s="36">
        <f t="shared" si="14"/>
        <v>6</v>
      </c>
      <c r="U109" s="170"/>
      <c r="V109" s="170"/>
      <c r="W109" s="170"/>
      <c r="X109" s="170" t="s">
        <v>159</v>
      </c>
      <c r="Y109" s="170" t="s">
        <v>1491</v>
      </c>
      <c r="Z109" s="171">
        <v>3</v>
      </c>
      <c r="AA109" s="171">
        <v>2</v>
      </c>
      <c r="AB109" s="172" t="str">
        <f t="shared" ref="AB109:AB117" ca="1" si="19">IF(AND(ISNUMBER(Z109),ISNUMBER(AA109)),OFFSET(RiskMatrixRef,-AA109+1,Z109-1),"")</f>
        <v>Low</v>
      </c>
      <c r="AC109" s="36">
        <f t="shared" si="15"/>
        <v>6</v>
      </c>
      <c r="AD109" s="173">
        <v>10.4</v>
      </c>
      <c r="AE109" s="165"/>
    </row>
    <row r="110" spans="1:31" ht="76.5" x14ac:dyDescent="0.2">
      <c r="A110" s="85"/>
      <c r="B110" s="85"/>
      <c r="C110" s="401" t="s">
        <v>930</v>
      </c>
      <c r="D110" s="402"/>
      <c r="E110" s="402"/>
      <c r="F110" s="402"/>
      <c r="G110" s="403"/>
      <c r="H110" s="186" t="s">
        <v>933</v>
      </c>
      <c r="I110" s="186" t="s">
        <v>934</v>
      </c>
      <c r="J110" s="187">
        <v>3</v>
      </c>
      <c r="K110" s="193" t="s">
        <v>1683</v>
      </c>
      <c r="L110" s="193" t="s">
        <v>936</v>
      </c>
      <c r="M110" s="193" t="s">
        <v>938</v>
      </c>
      <c r="N110" s="193" t="s">
        <v>126</v>
      </c>
      <c r="O110" s="193" t="s">
        <v>940</v>
      </c>
      <c r="P110" s="196" t="s">
        <v>634</v>
      </c>
      <c r="Q110" s="171">
        <v>3</v>
      </c>
      <c r="R110" s="171">
        <v>2</v>
      </c>
      <c r="S110" s="172" t="str">
        <f t="shared" ca="1" si="18"/>
        <v>Low</v>
      </c>
      <c r="T110" s="36">
        <f t="shared" si="14"/>
        <v>6</v>
      </c>
      <c r="U110" s="170" t="s">
        <v>944</v>
      </c>
      <c r="V110" s="170" t="s">
        <v>945</v>
      </c>
      <c r="W110" s="170"/>
      <c r="X110" s="170" t="s">
        <v>159</v>
      </c>
      <c r="Y110" s="170" t="s">
        <v>1491</v>
      </c>
      <c r="Z110" s="171">
        <v>3</v>
      </c>
      <c r="AA110" s="171">
        <v>2</v>
      </c>
      <c r="AB110" s="172" t="str">
        <f t="shared" ca="1" si="19"/>
        <v>Low</v>
      </c>
      <c r="AC110" s="36">
        <f t="shared" si="15"/>
        <v>6</v>
      </c>
      <c r="AD110" s="173">
        <v>10.4</v>
      </c>
      <c r="AE110" s="165"/>
    </row>
    <row r="111" spans="1:31" ht="51" x14ac:dyDescent="0.2">
      <c r="A111" s="85"/>
      <c r="B111" s="85"/>
      <c r="C111" s="401" t="s">
        <v>949</v>
      </c>
      <c r="D111" s="402"/>
      <c r="E111" s="402"/>
      <c r="F111" s="402"/>
      <c r="G111" s="403"/>
      <c r="H111" s="186" t="s">
        <v>952</v>
      </c>
      <c r="I111" s="186" t="s">
        <v>953</v>
      </c>
      <c r="J111" s="187">
        <v>2</v>
      </c>
      <c r="K111" s="193" t="s">
        <v>1683</v>
      </c>
      <c r="L111" s="193" t="s">
        <v>936</v>
      </c>
      <c r="M111" s="193" t="s">
        <v>938</v>
      </c>
      <c r="N111" s="193" t="s">
        <v>126</v>
      </c>
      <c r="O111" s="193" t="s">
        <v>940</v>
      </c>
      <c r="P111" s="196" t="s">
        <v>634</v>
      </c>
      <c r="Q111" s="171">
        <v>5</v>
      </c>
      <c r="R111" s="171">
        <v>3</v>
      </c>
      <c r="S111" s="172" t="str">
        <f t="shared" ca="1" si="18"/>
        <v>High</v>
      </c>
      <c r="T111" s="36">
        <f t="shared" si="14"/>
        <v>15</v>
      </c>
      <c r="U111" s="170" t="s">
        <v>956</v>
      </c>
      <c r="V111" s="170" t="s">
        <v>957</v>
      </c>
      <c r="W111" s="170" t="s">
        <v>1396</v>
      </c>
      <c r="X111" s="272">
        <v>43466</v>
      </c>
      <c r="Y111" s="170" t="s">
        <v>1491</v>
      </c>
      <c r="Z111" s="171">
        <v>4</v>
      </c>
      <c r="AA111" s="171">
        <v>1</v>
      </c>
      <c r="AB111" s="172" t="str">
        <f t="shared" ca="1" si="19"/>
        <v>Low</v>
      </c>
      <c r="AC111" s="36">
        <f t="shared" si="15"/>
        <v>4</v>
      </c>
      <c r="AD111" s="173">
        <v>10.4</v>
      </c>
      <c r="AE111" s="165"/>
    </row>
    <row r="112" spans="1:31" ht="63.75" x14ac:dyDescent="0.2">
      <c r="A112" s="85"/>
      <c r="B112" s="85"/>
      <c r="C112" s="419" t="s">
        <v>958</v>
      </c>
      <c r="D112" s="420"/>
      <c r="E112" s="420"/>
      <c r="F112" s="420"/>
      <c r="G112" s="421"/>
      <c r="H112" s="186" t="s">
        <v>959</v>
      </c>
      <c r="I112" s="186" t="s">
        <v>960</v>
      </c>
      <c r="J112" s="187">
        <v>2</v>
      </c>
      <c r="K112" s="193" t="s">
        <v>1683</v>
      </c>
      <c r="L112" s="193" t="s">
        <v>936</v>
      </c>
      <c r="M112" s="193" t="s">
        <v>938</v>
      </c>
      <c r="N112" s="193" t="s">
        <v>126</v>
      </c>
      <c r="O112" s="193" t="s">
        <v>940</v>
      </c>
      <c r="P112" s="196" t="s">
        <v>634</v>
      </c>
      <c r="Q112" s="171">
        <v>5</v>
      </c>
      <c r="R112" s="171">
        <v>3</v>
      </c>
      <c r="S112" s="172" t="str">
        <f t="shared" ca="1" si="18"/>
        <v>High</v>
      </c>
      <c r="T112" s="36">
        <f t="shared" si="14"/>
        <v>15</v>
      </c>
      <c r="U112" s="170" t="s">
        <v>956</v>
      </c>
      <c r="V112" s="170" t="s">
        <v>957</v>
      </c>
      <c r="W112" s="170" t="s">
        <v>1396</v>
      </c>
      <c r="X112" s="272">
        <v>43466</v>
      </c>
      <c r="Y112" s="170" t="s">
        <v>1491</v>
      </c>
      <c r="Z112" s="171">
        <v>4</v>
      </c>
      <c r="AA112" s="171">
        <v>1</v>
      </c>
      <c r="AB112" s="172" t="str">
        <f t="shared" ca="1" si="19"/>
        <v>Low</v>
      </c>
      <c r="AC112" s="36">
        <f t="shared" si="15"/>
        <v>4</v>
      </c>
      <c r="AD112" s="173">
        <v>10.4</v>
      </c>
      <c r="AE112" s="165"/>
    </row>
    <row r="113" spans="1:31" ht="76.5" x14ac:dyDescent="0.2">
      <c r="A113" s="85"/>
      <c r="B113" s="85"/>
      <c r="C113" s="419" t="s">
        <v>964</v>
      </c>
      <c r="D113" s="420"/>
      <c r="E113" s="420"/>
      <c r="F113" s="420"/>
      <c r="G113" s="421"/>
      <c r="H113" s="186" t="s">
        <v>965</v>
      </c>
      <c r="I113" s="186" t="s">
        <v>966</v>
      </c>
      <c r="J113" s="187">
        <v>3</v>
      </c>
      <c r="K113" s="193" t="s">
        <v>1683</v>
      </c>
      <c r="L113" s="193" t="s">
        <v>936</v>
      </c>
      <c r="M113" s="193" t="s">
        <v>938</v>
      </c>
      <c r="N113" s="193" t="s">
        <v>126</v>
      </c>
      <c r="O113" s="193" t="s">
        <v>940</v>
      </c>
      <c r="P113" s="196" t="s">
        <v>634</v>
      </c>
      <c r="Q113" s="171">
        <v>5</v>
      </c>
      <c r="R113" s="171">
        <v>3</v>
      </c>
      <c r="S113" s="172" t="str">
        <f t="shared" ca="1" si="18"/>
        <v>High</v>
      </c>
      <c r="T113" s="36">
        <f t="shared" si="14"/>
        <v>15</v>
      </c>
      <c r="U113" s="170" t="s">
        <v>956</v>
      </c>
      <c r="V113" s="170" t="s">
        <v>957</v>
      </c>
      <c r="W113" s="170" t="s">
        <v>1396</v>
      </c>
      <c r="X113" s="272">
        <v>43466</v>
      </c>
      <c r="Y113" s="170" t="s">
        <v>1491</v>
      </c>
      <c r="Z113" s="171">
        <v>4</v>
      </c>
      <c r="AA113" s="171">
        <v>1</v>
      </c>
      <c r="AB113" s="172" t="str">
        <f t="shared" ca="1" si="19"/>
        <v>Low</v>
      </c>
      <c r="AC113" s="36">
        <f t="shared" si="15"/>
        <v>4</v>
      </c>
      <c r="AD113" s="173">
        <v>10.4</v>
      </c>
      <c r="AE113" s="165"/>
    </row>
    <row r="114" spans="1:31" ht="76.5" x14ac:dyDescent="0.2">
      <c r="A114" s="85"/>
      <c r="B114" s="85"/>
      <c r="C114" s="419" t="s">
        <v>969</v>
      </c>
      <c r="D114" s="420"/>
      <c r="E114" s="420"/>
      <c r="F114" s="420"/>
      <c r="G114" s="421"/>
      <c r="H114" s="186" t="s">
        <v>970</v>
      </c>
      <c r="I114" s="186" t="s">
        <v>966</v>
      </c>
      <c r="J114" s="187">
        <v>3</v>
      </c>
      <c r="K114" s="193" t="s">
        <v>1683</v>
      </c>
      <c r="L114" s="193" t="s">
        <v>936</v>
      </c>
      <c r="M114" s="193" t="s">
        <v>938</v>
      </c>
      <c r="N114" s="193" t="s">
        <v>126</v>
      </c>
      <c r="O114" s="193" t="s">
        <v>940</v>
      </c>
      <c r="P114" s="196" t="s">
        <v>634</v>
      </c>
      <c r="Q114" s="171">
        <v>4</v>
      </c>
      <c r="R114" s="171">
        <v>3</v>
      </c>
      <c r="S114" s="172" t="str">
        <f t="shared" ca="1" si="18"/>
        <v>Med</v>
      </c>
      <c r="T114" s="36">
        <f t="shared" si="14"/>
        <v>12</v>
      </c>
      <c r="U114" s="170" t="s">
        <v>956</v>
      </c>
      <c r="V114" s="170" t="s">
        <v>957</v>
      </c>
      <c r="W114" s="260" t="s">
        <v>1514</v>
      </c>
      <c r="X114" s="233" t="s">
        <v>1688</v>
      </c>
      <c r="Y114" s="260" t="s">
        <v>1478</v>
      </c>
      <c r="Z114" s="171">
        <v>3</v>
      </c>
      <c r="AA114" s="171">
        <v>2</v>
      </c>
      <c r="AB114" s="172" t="str">
        <f t="shared" ca="1" si="19"/>
        <v>Low</v>
      </c>
      <c r="AC114" s="36">
        <f t="shared" si="15"/>
        <v>6</v>
      </c>
      <c r="AD114" s="173">
        <v>10.4</v>
      </c>
      <c r="AE114" s="165"/>
    </row>
    <row r="115" spans="1:31" ht="76.5" x14ac:dyDescent="0.2">
      <c r="A115" s="85"/>
      <c r="B115" s="85"/>
      <c r="C115" s="419" t="s">
        <v>978</v>
      </c>
      <c r="D115" s="420"/>
      <c r="E115" s="420"/>
      <c r="F115" s="420"/>
      <c r="G115" s="421"/>
      <c r="H115" s="186" t="s">
        <v>979</v>
      </c>
      <c r="I115" s="186" t="s">
        <v>966</v>
      </c>
      <c r="J115" s="187">
        <v>3</v>
      </c>
      <c r="K115" s="193" t="s">
        <v>1683</v>
      </c>
      <c r="L115" s="193" t="s">
        <v>936</v>
      </c>
      <c r="M115" s="193" t="s">
        <v>938</v>
      </c>
      <c r="N115" s="193" t="s">
        <v>126</v>
      </c>
      <c r="O115" s="193" t="s">
        <v>940</v>
      </c>
      <c r="P115" s="196" t="s">
        <v>634</v>
      </c>
      <c r="Q115" s="171">
        <v>4</v>
      </c>
      <c r="R115" s="171">
        <v>3</v>
      </c>
      <c r="S115" s="172" t="str">
        <f t="shared" ca="1" si="18"/>
        <v>Med</v>
      </c>
      <c r="T115" s="36">
        <f t="shared" si="14"/>
        <v>12</v>
      </c>
      <c r="U115" s="170" t="s">
        <v>956</v>
      </c>
      <c r="V115" s="170" t="s">
        <v>957</v>
      </c>
      <c r="W115" s="260" t="s">
        <v>1514</v>
      </c>
      <c r="X115" s="233" t="s">
        <v>1688</v>
      </c>
      <c r="Y115" s="260" t="s">
        <v>1478</v>
      </c>
      <c r="Z115" s="171">
        <v>3</v>
      </c>
      <c r="AA115" s="171">
        <v>2</v>
      </c>
      <c r="AB115" s="172" t="str">
        <f t="shared" ca="1" si="19"/>
        <v>Low</v>
      </c>
      <c r="AC115" s="36">
        <f t="shared" si="15"/>
        <v>6</v>
      </c>
      <c r="AD115" s="173">
        <v>10.4</v>
      </c>
      <c r="AE115" s="165"/>
    </row>
    <row r="116" spans="1:31" ht="76.5" x14ac:dyDescent="0.2">
      <c r="A116" s="85"/>
      <c r="B116" s="85"/>
      <c r="C116" s="419" t="s">
        <v>980</v>
      </c>
      <c r="D116" s="420"/>
      <c r="E116" s="420"/>
      <c r="F116" s="420"/>
      <c r="G116" s="421"/>
      <c r="H116" s="186" t="s">
        <v>979</v>
      </c>
      <c r="I116" s="186" t="s">
        <v>966</v>
      </c>
      <c r="J116" s="187">
        <v>3</v>
      </c>
      <c r="K116" s="193" t="s">
        <v>1683</v>
      </c>
      <c r="L116" s="193" t="s">
        <v>543</v>
      </c>
      <c r="M116" s="193" t="s">
        <v>552</v>
      </c>
      <c r="N116" s="193" t="s">
        <v>545</v>
      </c>
      <c r="O116" s="193" t="s">
        <v>455</v>
      </c>
      <c r="P116" s="193" t="s">
        <v>539</v>
      </c>
      <c r="Q116" s="171">
        <v>5</v>
      </c>
      <c r="R116" s="171">
        <v>2</v>
      </c>
      <c r="S116" s="172" t="str">
        <f t="shared" ca="1" si="18"/>
        <v>Med</v>
      </c>
      <c r="T116" s="36">
        <f t="shared" si="14"/>
        <v>10</v>
      </c>
      <c r="U116" s="170" t="s">
        <v>956</v>
      </c>
      <c r="V116" s="170" t="s">
        <v>957</v>
      </c>
      <c r="W116" s="260" t="s">
        <v>1514</v>
      </c>
      <c r="X116" s="233" t="s">
        <v>1688</v>
      </c>
      <c r="Y116" s="260" t="s">
        <v>1478</v>
      </c>
      <c r="Z116" s="171">
        <v>5</v>
      </c>
      <c r="AA116" s="171">
        <v>2</v>
      </c>
      <c r="AB116" s="172" t="str">
        <f t="shared" ca="1" si="19"/>
        <v>Med</v>
      </c>
      <c r="AC116" s="36">
        <f t="shared" si="15"/>
        <v>10</v>
      </c>
      <c r="AD116" s="173">
        <v>10.4</v>
      </c>
      <c r="AE116" s="165"/>
    </row>
    <row r="117" spans="1:31" ht="76.5" x14ac:dyDescent="0.2">
      <c r="A117" s="85"/>
      <c r="B117" s="85"/>
      <c r="C117" s="419" t="s">
        <v>981</v>
      </c>
      <c r="D117" s="420"/>
      <c r="E117" s="420"/>
      <c r="F117" s="420"/>
      <c r="G117" s="421"/>
      <c r="H117" s="186" t="s">
        <v>979</v>
      </c>
      <c r="I117" s="186" t="s">
        <v>966</v>
      </c>
      <c r="J117" s="187">
        <v>3</v>
      </c>
      <c r="K117" s="193" t="s">
        <v>1683</v>
      </c>
      <c r="L117" s="193" t="s">
        <v>557</v>
      </c>
      <c r="M117" s="193" t="s">
        <v>558</v>
      </c>
      <c r="N117" s="194" t="s">
        <v>476</v>
      </c>
      <c r="O117" s="193" t="s">
        <v>538</v>
      </c>
      <c r="P117" s="193" t="s">
        <v>539</v>
      </c>
      <c r="Q117" s="171">
        <v>3</v>
      </c>
      <c r="R117" s="171">
        <v>2</v>
      </c>
      <c r="S117" s="172" t="str">
        <f t="shared" ca="1" si="18"/>
        <v>Low</v>
      </c>
      <c r="T117" s="36">
        <f t="shared" si="14"/>
        <v>6</v>
      </c>
      <c r="U117" s="236"/>
      <c r="V117" s="236"/>
      <c r="W117" s="236"/>
      <c r="X117" s="170" t="s">
        <v>159</v>
      </c>
      <c r="Y117" s="170" t="s">
        <v>1491</v>
      </c>
      <c r="Z117" s="171">
        <v>3</v>
      </c>
      <c r="AA117" s="171">
        <v>2</v>
      </c>
      <c r="AB117" s="172" t="str">
        <f t="shared" ca="1" si="19"/>
        <v>Low</v>
      </c>
      <c r="AC117" s="36">
        <f t="shared" si="15"/>
        <v>6</v>
      </c>
      <c r="AD117" s="173">
        <v>10.4</v>
      </c>
      <c r="AE117" s="165"/>
    </row>
    <row r="118" spans="1:31" x14ac:dyDescent="0.2">
      <c r="A118" s="85"/>
      <c r="B118" s="404" t="s">
        <v>982</v>
      </c>
      <c r="C118" s="402"/>
      <c r="D118" s="402"/>
      <c r="E118" s="402"/>
      <c r="F118" s="402"/>
      <c r="G118" s="403"/>
      <c r="H118" s="184" t="s">
        <v>983</v>
      </c>
      <c r="I118" s="184"/>
      <c r="J118" s="185"/>
      <c r="K118" s="184"/>
      <c r="L118" s="184"/>
      <c r="M118" s="184"/>
      <c r="N118" s="184"/>
      <c r="O118" s="184"/>
      <c r="P118" s="184"/>
      <c r="Q118" s="168"/>
      <c r="R118" s="168"/>
      <c r="S118" s="168"/>
      <c r="T118" s="168"/>
      <c r="U118" s="168"/>
      <c r="V118" s="168"/>
      <c r="W118" s="168"/>
      <c r="X118" s="168"/>
      <c r="Y118" s="273" t="s">
        <v>1515</v>
      </c>
      <c r="Z118" s="168"/>
      <c r="AA118" s="168"/>
      <c r="AB118" s="168"/>
      <c r="AC118" s="168"/>
      <c r="AD118" s="169"/>
      <c r="AE118" s="165"/>
    </row>
    <row r="119" spans="1:31" ht="51" x14ac:dyDescent="0.2">
      <c r="A119" s="85"/>
      <c r="B119" s="85"/>
      <c r="C119" s="419" t="s">
        <v>984</v>
      </c>
      <c r="D119" s="420"/>
      <c r="E119" s="420"/>
      <c r="F119" s="420"/>
      <c r="G119" s="421"/>
      <c r="H119" s="186" t="s">
        <v>985</v>
      </c>
      <c r="I119" s="193" t="s">
        <v>1397</v>
      </c>
      <c r="J119" s="188">
        <v>2</v>
      </c>
      <c r="K119" s="193" t="s">
        <v>1684</v>
      </c>
      <c r="L119" s="193" t="s">
        <v>543</v>
      </c>
      <c r="M119" s="193" t="s">
        <v>552</v>
      </c>
      <c r="N119" s="193" t="s">
        <v>545</v>
      </c>
      <c r="O119" s="193" t="s">
        <v>455</v>
      </c>
      <c r="P119" s="193" t="s">
        <v>539</v>
      </c>
      <c r="Q119" s="171">
        <v>5</v>
      </c>
      <c r="R119" s="171">
        <v>2</v>
      </c>
      <c r="S119" s="172" t="str">
        <f t="shared" ref="S119:S125" ca="1" si="20">IF(AND(ISNUMBER(Q119),ISNUMBER(R119)),OFFSET(RiskMatrixRef,-R119+1,Q119-1),"")</f>
        <v>Med</v>
      </c>
      <c r="T119" s="36">
        <f t="shared" si="14"/>
        <v>10</v>
      </c>
      <c r="U119" s="170"/>
      <c r="V119" s="170" t="s">
        <v>1390</v>
      </c>
      <c r="W119" s="209" t="s">
        <v>1651</v>
      </c>
      <c r="X119" s="209" t="s">
        <v>1652</v>
      </c>
      <c r="Y119" s="209" t="s">
        <v>1491</v>
      </c>
      <c r="Z119" s="171">
        <v>5</v>
      </c>
      <c r="AA119" s="171">
        <v>2</v>
      </c>
      <c r="AB119" s="172" t="str">
        <f t="shared" ref="AB119:AB125" ca="1" si="21">IF(AND(ISNUMBER(Z119),ISNUMBER(AA119)),OFFSET(RiskMatrixRef,-AA119+1,Z119-1),"")</f>
        <v>Med</v>
      </c>
      <c r="AC119" s="36">
        <f t="shared" si="15"/>
        <v>10</v>
      </c>
      <c r="AD119" s="173">
        <v>10.6</v>
      </c>
      <c r="AE119" s="165"/>
    </row>
    <row r="120" spans="1:31" ht="51" x14ac:dyDescent="0.2">
      <c r="A120" s="85"/>
      <c r="B120" s="85"/>
      <c r="C120" s="419" t="s">
        <v>986</v>
      </c>
      <c r="D120" s="420"/>
      <c r="E120" s="420"/>
      <c r="F120" s="420"/>
      <c r="G120" s="421"/>
      <c r="H120" s="186" t="s">
        <v>985</v>
      </c>
      <c r="I120" s="193" t="s">
        <v>1397</v>
      </c>
      <c r="J120" s="188">
        <v>2</v>
      </c>
      <c r="K120" s="193" t="s">
        <v>1684</v>
      </c>
      <c r="L120" s="193" t="s">
        <v>557</v>
      </c>
      <c r="M120" s="193" t="s">
        <v>558</v>
      </c>
      <c r="N120" s="194" t="s">
        <v>476</v>
      </c>
      <c r="O120" s="193" t="s">
        <v>538</v>
      </c>
      <c r="P120" s="193" t="s">
        <v>539</v>
      </c>
      <c r="Q120" s="171">
        <v>4</v>
      </c>
      <c r="R120" s="171">
        <v>3</v>
      </c>
      <c r="S120" s="172" t="str">
        <f t="shared" ca="1" si="20"/>
        <v>Med</v>
      </c>
      <c r="T120" s="36">
        <f t="shared" si="14"/>
        <v>12</v>
      </c>
      <c r="U120" s="236"/>
      <c r="V120" s="170" t="s">
        <v>1390</v>
      </c>
      <c r="W120" s="209" t="s">
        <v>1651</v>
      </c>
      <c r="X120" s="209" t="s">
        <v>1652</v>
      </c>
      <c r="Y120" s="209" t="s">
        <v>1491</v>
      </c>
      <c r="Z120" s="171">
        <v>4</v>
      </c>
      <c r="AA120" s="171">
        <v>2</v>
      </c>
      <c r="AB120" s="172" t="str">
        <f t="shared" ca="1" si="21"/>
        <v>Med</v>
      </c>
      <c r="AC120" s="36">
        <f t="shared" si="15"/>
        <v>8</v>
      </c>
      <c r="AD120" s="173">
        <v>10.6</v>
      </c>
      <c r="AE120" s="165"/>
    </row>
    <row r="121" spans="1:31" ht="38.25" x14ac:dyDescent="0.2">
      <c r="A121" s="85"/>
      <c r="B121" s="85"/>
      <c r="C121" s="419" t="s">
        <v>987</v>
      </c>
      <c r="D121" s="420"/>
      <c r="E121" s="420"/>
      <c r="F121" s="420"/>
      <c r="G121" s="421"/>
      <c r="H121" s="186" t="s">
        <v>507</v>
      </c>
      <c r="I121" s="186" t="s">
        <v>508</v>
      </c>
      <c r="J121" s="188">
        <v>2</v>
      </c>
      <c r="K121" s="193" t="s">
        <v>1684</v>
      </c>
      <c r="L121" s="193" t="s">
        <v>509</v>
      </c>
      <c r="M121" s="193" t="s">
        <v>510</v>
      </c>
      <c r="N121" s="193" t="s">
        <v>131</v>
      </c>
      <c r="O121" s="193" t="s">
        <v>511</v>
      </c>
      <c r="P121" s="199" t="s">
        <v>512</v>
      </c>
      <c r="Q121" s="171">
        <v>3</v>
      </c>
      <c r="R121" s="171">
        <v>2</v>
      </c>
      <c r="S121" s="172" t="str">
        <f t="shared" ca="1" si="20"/>
        <v>Low</v>
      </c>
      <c r="T121" s="36">
        <f t="shared" si="14"/>
        <v>6</v>
      </c>
      <c r="U121" s="170"/>
      <c r="V121" s="170"/>
      <c r="W121" s="170"/>
      <c r="X121" s="170" t="s">
        <v>159</v>
      </c>
      <c r="Y121" s="170" t="s">
        <v>1491</v>
      </c>
      <c r="Z121" s="171">
        <v>3</v>
      </c>
      <c r="AA121" s="171">
        <v>2</v>
      </c>
      <c r="AB121" s="172" t="str">
        <f t="shared" ca="1" si="21"/>
        <v>Low</v>
      </c>
      <c r="AC121" s="36">
        <f t="shared" si="15"/>
        <v>6</v>
      </c>
      <c r="AD121" s="173">
        <v>10.6</v>
      </c>
      <c r="AE121" s="167"/>
    </row>
    <row r="122" spans="1:31" ht="51" x14ac:dyDescent="0.2">
      <c r="A122" s="85"/>
      <c r="B122" s="85"/>
      <c r="C122" s="419" t="s">
        <v>988</v>
      </c>
      <c r="D122" s="420"/>
      <c r="E122" s="420"/>
      <c r="F122" s="420"/>
      <c r="G122" s="421"/>
      <c r="H122" s="186" t="s">
        <v>507</v>
      </c>
      <c r="I122" s="186" t="s">
        <v>508</v>
      </c>
      <c r="J122" s="188">
        <v>2</v>
      </c>
      <c r="K122" s="193" t="s">
        <v>1684</v>
      </c>
      <c r="L122" s="193" t="s">
        <v>514</v>
      </c>
      <c r="M122" s="193" t="s">
        <v>515</v>
      </c>
      <c r="N122" s="193" t="s">
        <v>283</v>
      </c>
      <c r="O122" s="193" t="s">
        <v>516</v>
      </c>
      <c r="P122" s="198" t="s">
        <v>517</v>
      </c>
      <c r="Q122" s="171">
        <v>3</v>
      </c>
      <c r="R122" s="171">
        <v>2</v>
      </c>
      <c r="S122" s="172" t="str">
        <f t="shared" ca="1" si="20"/>
        <v>Low</v>
      </c>
      <c r="T122" s="36">
        <f t="shared" si="14"/>
        <v>6</v>
      </c>
      <c r="U122" s="170"/>
      <c r="V122" s="170"/>
      <c r="W122" s="170"/>
      <c r="X122" s="170" t="s">
        <v>159</v>
      </c>
      <c r="Y122" s="170" t="s">
        <v>1491</v>
      </c>
      <c r="Z122" s="171">
        <v>3</v>
      </c>
      <c r="AA122" s="171">
        <v>2</v>
      </c>
      <c r="AB122" s="172" t="str">
        <f t="shared" ca="1" si="21"/>
        <v>Low</v>
      </c>
      <c r="AC122" s="36">
        <f t="shared" si="15"/>
        <v>6</v>
      </c>
      <c r="AD122" s="173">
        <v>10.6</v>
      </c>
      <c r="AE122" s="167"/>
    </row>
    <row r="123" spans="1:31" ht="51" x14ac:dyDescent="0.2">
      <c r="A123" s="85"/>
      <c r="B123" s="85"/>
      <c r="C123" s="419" t="s">
        <v>989</v>
      </c>
      <c r="D123" s="420"/>
      <c r="E123" s="420"/>
      <c r="F123" s="420"/>
      <c r="G123" s="421"/>
      <c r="H123" s="186" t="s">
        <v>507</v>
      </c>
      <c r="I123" s="186" t="s">
        <v>508</v>
      </c>
      <c r="J123" s="188">
        <v>2</v>
      </c>
      <c r="K123" s="193" t="s">
        <v>1684</v>
      </c>
      <c r="L123" s="193" t="s">
        <v>519</v>
      </c>
      <c r="M123" s="193" t="s">
        <v>334</v>
      </c>
      <c r="N123" s="193" t="s">
        <v>276</v>
      </c>
      <c r="O123" s="193" t="s">
        <v>316</v>
      </c>
      <c r="P123" s="198" t="s">
        <v>520</v>
      </c>
      <c r="Q123" s="171">
        <v>3</v>
      </c>
      <c r="R123" s="171">
        <v>2</v>
      </c>
      <c r="S123" s="172" t="str">
        <f t="shared" ca="1" si="20"/>
        <v>Low</v>
      </c>
      <c r="T123" s="36">
        <f t="shared" si="14"/>
        <v>6</v>
      </c>
      <c r="U123" s="170"/>
      <c r="V123" s="170"/>
      <c r="W123" s="170"/>
      <c r="X123" s="170" t="s">
        <v>159</v>
      </c>
      <c r="Y123" s="170" t="s">
        <v>1491</v>
      </c>
      <c r="Z123" s="171">
        <v>3</v>
      </c>
      <c r="AA123" s="171">
        <v>2</v>
      </c>
      <c r="AB123" s="172" t="str">
        <f t="shared" ca="1" si="21"/>
        <v>Low</v>
      </c>
      <c r="AC123" s="36">
        <f t="shared" si="15"/>
        <v>6</v>
      </c>
      <c r="AD123" s="173">
        <v>10.6</v>
      </c>
      <c r="AE123" s="167"/>
    </row>
    <row r="124" spans="1:31" ht="51" x14ac:dyDescent="0.2">
      <c r="A124" s="85"/>
      <c r="B124" s="85"/>
      <c r="C124" s="419" t="s">
        <v>990</v>
      </c>
      <c r="D124" s="420"/>
      <c r="E124" s="420"/>
      <c r="F124" s="420"/>
      <c r="G124" s="421"/>
      <c r="H124" s="186" t="s">
        <v>507</v>
      </c>
      <c r="I124" s="186" t="s">
        <v>508</v>
      </c>
      <c r="J124" s="188">
        <v>2</v>
      </c>
      <c r="K124" s="193" t="s">
        <v>1684</v>
      </c>
      <c r="L124" s="193" t="s">
        <v>522</v>
      </c>
      <c r="M124" s="193" t="s">
        <v>523</v>
      </c>
      <c r="N124" s="193" t="s">
        <v>283</v>
      </c>
      <c r="O124" s="193" t="s">
        <v>516</v>
      </c>
      <c r="P124" s="196" t="s">
        <v>524</v>
      </c>
      <c r="Q124" s="171">
        <v>4</v>
      </c>
      <c r="R124" s="171">
        <v>2</v>
      </c>
      <c r="S124" s="172" t="str">
        <f t="shared" ca="1" si="20"/>
        <v>Med</v>
      </c>
      <c r="T124" s="36">
        <f t="shared" si="14"/>
        <v>8</v>
      </c>
      <c r="U124" s="170"/>
      <c r="V124" s="170" t="s">
        <v>1390</v>
      </c>
      <c r="W124" s="209" t="s">
        <v>1651</v>
      </c>
      <c r="X124" s="209" t="s">
        <v>1652</v>
      </c>
      <c r="Y124" s="209" t="s">
        <v>1491</v>
      </c>
      <c r="Z124" s="171">
        <v>4</v>
      </c>
      <c r="AA124" s="171">
        <v>2</v>
      </c>
      <c r="AB124" s="172" t="str">
        <f t="shared" ca="1" si="21"/>
        <v>Med</v>
      </c>
      <c r="AC124" s="36">
        <f t="shared" si="15"/>
        <v>8</v>
      </c>
      <c r="AD124" s="173">
        <v>10.6</v>
      </c>
      <c r="AE124" s="167"/>
    </row>
    <row r="125" spans="1:31" ht="63.75" x14ac:dyDescent="0.2">
      <c r="A125" s="85"/>
      <c r="B125" s="85"/>
      <c r="C125" s="419" t="s">
        <v>991</v>
      </c>
      <c r="D125" s="420"/>
      <c r="E125" s="420"/>
      <c r="F125" s="420"/>
      <c r="G125" s="421"/>
      <c r="H125" s="186" t="s">
        <v>507</v>
      </c>
      <c r="I125" s="186" t="s">
        <v>508</v>
      </c>
      <c r="J125" s="188">
        <v>2</v>
      </c>
      <c r="K125" s="193" t="s">
        <v>1684</v>
      </c>
      <c r="L125" s="193" t="s">
        <v>526</v>
      </c>
      <c r="M125" s="193" t="s">
        <v>527</v>
      </c>
      <c r="N125" s="193" t="s">
        <v>283</v>
      </c>
      <c r="O125" s="193" t="s">
        <v>529</v>
      </c>
      <c r="P125" s="196" t="s">
        <v>530</v>
      </c>
      <c r="Q125" s="171">
        <v>3</v>
      </c>
      <c r="R125" s="171">
        <v>2</v>
      </c>
      <c r="S125" s="172" t="str">
        <f t="shared" ca="1" si="20"/>
        <v>Low</v>
      </c>
      <c r="T125" s="36">
        <f t="shared" si="14"/>
        <v>6</v>
      </c>
      <c r="U125" s="170"/>
      <c r="V125" s="170"/>
      <c r="W125" s="170"/>
      <c r="X125" s="170" t="s">
        <v>159</v>
      </c>
      <c r="Y125" s="170" t="s">
        <v>1491</v>
      </c>
      <c r="Z125" s="171">
        <v>3</v>
      </c>
      <c r="AA125" s="171">
        <v>2</v>
      </c>
      <c r="AB125" s="172" t="str">
        <f t="shared" ca="1" si="21"/>
        <v>Low</v>
      </c>
      <c r="AC125" s="36">
        <f t="shared" si="15"/>
        <v>6</v>
      </c>
      <c r="AD125" s="173">
        <v>10.6</v>
      </c>
      <c r="AE125" s="167"/>
    </row>
    <row r="126" spans="1:31" ht="25.5" x14ac:dyDescent="0.2">
      <c r="A126" s="85"/>
      <c r="B126" s="404" t="s">
        <v>992</v>
      </c>
      <c r="C126" s="402"/>
      <c r="D126" s="402"/>
      <c r="E126" s="402"/>
      <c r="F126" s="402"/>
      <c r="G126" s="403"/>
      <c r="H126" s="184" t="s">
        <v>993</v>
      </c>
      <c r="I126" s="184"/>
      <c r="J126" s="185"/>
      <c r="K126" s="184"/>
      <c r="L126" s="184"/>
      <c r="M126" s="184"/>
      <c r="N126" s="184"/>
      <c r="O126" s="184"/>
      <c r="P126" s="184"/>
      <c r="Q126" s="168"/>
      <c r="R126" s="168"/>
      <c r="S126" s="168"/>
      <c r="T126" s="168"/>
      <c r="U126" s="168"/>
      <c r="V126" s="168"/>
      <c r="W126" s="168"/>
      <c r="X126" s="168"/>
      <c r="Y126" s="273" t="s">
        <v>1515</v>
      </c>
      <c r="Z126" s="168"/>
      <c r="AA126" s="168"/>
      <c r="AB126" s="168"/>
      <c r="AC126" s="168"/>
      <c r="AD126" s="169"/>
      <c r="AE126" s="165"/>
    </row>
    <row r="127" spans="1:31" ht="51" x14ac:dyDescent="0.2">
      <c r="A127" s="85"/>
      <c r="B127" s="85"/>
      <c r="C127" s="419" t="s">
        <v>994</v>
      </c>
      <c r="D127" s="420"/>
      <c r="E127" s="420"/>
      <c r="F127" s="420"/>
      <c r="G127" s="421"/>
      <c r="H127" s="186" t="s">
        <v>995</v>
      </c>
      <c r="I127" s="186" t="s">
        <v>996</v>
      </c>
      <c r="J127" s="188">
        <v>2</v>
      </c>
      <c r="K127" s="186" t="s">
        <v>473</v>
      </c>
      <c r="L127" s="194" t="s">
        <v>997</v>
      </c>
      <c r="M127" s="193" t="s">
        <v>998</v>
      </c>
      <c r="N127" s="193" t="s">
        <v>632</v>
      </c>
      <c r="O127" s="193" t="s">
        <v>999</v>
      </c>
      <c r="P127" s="197" t="s">
        <v>1000</v>
      </c>
      <c r="Q127" s="171">
        <v>3</v>
      </c>
      <c r="R127" s="171">
        <v>2</v>
      </c>
      <c r="S127" s="172" t="str">
        <f t="shared" ref="S127:S132" ca="1" si="22">IF(AND(ISNUMBER(Q127),ISNUMBER(R127)),OFFSET(RiskMatrixRef,-R127+1,Q127-1),"")</f>
        <v>Low</v>
      </c>
      <c r="T127" s="36">
        <f t="shared" si="14"/>
        <v>6</v>
      </c>
      <c r="U127" s="170"/>
      <c r="V127" s="170" t="s">
        <v>1001</v>
      </c>
      <c r="W127" s="170"/>
      <c r="X127" s="170" t="s">
        <v>159</v>
      </c>
      <c r="Y127" s="170" t="s">
        <v>1491</v>
      </c>
      <c r="Z127" s="171">
        <v>3</v>
      </c>
      <c r="AA127" s="171">
        <v>2</v>
      </c>
      <c r="AB127" s="172" t="str">
        <f t="shared" ref="AB127:AB132" ca="1" si="23">IF(AND(ISNUMBER(Z127),ISNUMBER(AA127)),OFFSET(RiskMatrixRef,-AA127+1,Z127-1),"")</f>
        <v>Low</v>
      </c>
      <c r="AC127" s="36">
        <f t="shared" si="15"/>
        <v>6</v>
      </c>
      <c r="AD127" s="173">
        <v>10.5</v>
      </c>
      <c r="AE127" s="165"/>
    </row>
    <row r="128" spans="1:31" ht="114.75" x14ac:dyDescent="0.2">
      <c r="A128" s="85"/>
      <c r="B128" s="85"/>
      <c r="C128" s="419" t="s">
        <v>1002</v>
      </c>
      <c r="D128" s="420"/>
      <c r="E128" s="420"/>
      <c r="F128" s="420"/>
      <c r="G128" s="421"/>
      <c r="H128" s="186" t="s">
        <v>1003</v>
      </c>
      <c r="I128" s="186" t="s">
        <v>459</v>
      </c>
      <c r="J128" s="188">
        <v>2</v>
      </c>
      <c r="K128" s="193" t="s">
        <v>1685</v>
      </c>
      <c r="L128" s="193" t="s">
        <v>444</v>
      </c>
      <c r="M128" s="193" t="s">
        <v>445</v>
      </c>
      <c r="N128" s="193" t="s">
        <v>131</v>
      </c>
      <c r="O128" s="193" t="s">
        <v>446</v>
      </c>
      <c r="P128" s="196" t="s">
        <v>447</v>
      </c>
      <c r="Q128" s="171">
        <v>3</v>
      </c>
      <c r="R128" s="171">
        <v>2</v>
      </c>
      <c r="S128" s="172" t="str">
        <f t="shared" ca="1" si="22"/>
        <v>Low</v>
      </c>
      <c r="T128" s="36">
        <f t="shared" si="14"/>
        <v>6</v>
      </c>
      <c r="U128" s="170"/>
      <c r="V128" s="170"/>
      <c r="W128" s="170"/>
      <c r="X128" s="170" t="s">
        <v>159</v>
      </c>
      <c r="Y128" s="170" t="s">
        <v>1491</v>
      </c>
      <c r="Z128" s="171">
        <v>3</v>
      </c>
      <c r="AA128" s="171">
        <v>2</v>
      </c>
      <c r="AB128" s="172" t="str">
        <f t="shared" ca="1" si="23"/>
        <v>Low</v>
      </c>
      <c r="AC128" s="36">
        <f t="shared" si="15"/>
        <v>6</v>
      </c>
      <c r="AD128" s="173">
        <v>10.5</v>
      </c>
      <c r="AE128" s="167"/>
    </row>
    <row r="129" spans="1:31" ht="51" x14ac:dyDescent="0.2">
      <c r="A129" s="85"/>
      <c r="B129" s="85"/>
      <c r="C129" s="419" t="s">
        <v>1004</v>
      </c>
      <c r="D129" s="420"/>
      <c r="E129" s="420"/>
      <c r="F129" s="420"/>
      <c r="G129" s="421"/>
      <c r="H129" s="186" t="s">
        <v>1003</v>
      </c>
      <c r="I129" s="186" t="s">
        <v>459</v>
      </c>
      <c r="J129" s="188">
        <v>2</v>
      </c>
      <c r="K129" s="193" t="s">
        <v>1685</v>
      </c>
      <c r="L129" s="193" t="s">
        <v>452</v>
      </c>
      <c r="M129" s="193" t="s">
        <v>462</v>
      </c>
      <c r="N129" s="193" t="s">
        <v>454</v>
      </c>
      <c r="O129" s="193" t="s">
        <v>455</v>
      </c>
      <c r="P129" s="196" t="s">
        <v>456</v>
      </c>
      <c r="Q129" s="171">
        <v>5</v>
      </c>
      <c r="R129" s="171">
        <v>2</v>
      </c>
      <c r="S129" s="172" t="str">
        <f t="shared" ca="1" si="22"/>
        <v>Med</v>
      </c>
      <c r="T129" s="36">
        <f t="shared" ref="T129:T141" si="24">Q129*R129</f>
        <v>10</v>
      </c>
      <c r="U129" s="170"/>
      <c r="V129" s="170" t="s">
        <v>1390</v>
      </c>
      <c r="W129" s="209" t="s">
        <v>1651</v>
      </c>
      <c r="X129" s="209" t="s">
        <v>1652</v>
      </c>
      <c r="Y129" s="209" t="s">
        <v>1491</v>
      </c>
      <c r="Z129" s="171">
        <v>5</v>
      </c>
      <c r="AA129" s="171">
        <v>2</v>
      </c>
      <c r="AB129" s="172" t="str">
        <f t="shared" ca="1" si="23"/>
        <v>Med</v>
      </c>
      <c r="AC129" s="36">
        <f t="shared" ref="AC129:AC141" si="25">Z129*AA129</f>
        <v>10</v>
      </c>
      <c r="AD129" s="173">
        <v>10.5</v>
      </c>
      <c r="AE129" s="167"/>
    </row>
    <row r="130" spans="1:31" ht="63.75" x14ac:dyDescent="0.2">
      <c r="A130" s="85"/>
      <c r="B130" s="85"/>
      <c r="C130" s="419" t="s">
        <v>1005</v>
      </c>
      <c r="D130" s="420"/>
      <c r="E130" s="420"/>
      <c r="F130" s="420"/>
      <c r="G130" s="421"/>
      <c r="H130" s="186" t="s">
        <v>1003</v>
      </c>
      <c r="I130" s="186" t="s">
        <v>459</v>
      </c>
      <c r="J130" s="188">
        <v>2</v>
      </c>
      <c r="K130" s="193" t="s">
        <v>1685</v>
      </c>
      <c r="L130" s="193" t="s">
        <v>466</v>
      </c>
      <c r="M130" s="193" t="s">
        <v>467</v>
      </c>
      <c r="N130" s="193" t="s">
        <v>292</v>
      </c>
      <c r="O130" s="193" t="s">
        <v>398</v>
      </c>
      <c r="P130" s="196" t="s">
        <v>468</v>
      </c>
      <c r="Q130" s="171">
        <v>4</v>
      </c>
      <c r="R130" s="171">
        <v>2</v>
      </c>
      <c r="S130" s="172" t="str">
        <f t="shared" ca="1" si="22"/>
        <v>Med</v>
      </c>
      <c r="T130" s="36">
        <f t="shared" si="24"/>
        <v>8</v>
      </c>
      <c r="U130" s="170"/>
      <c r="V130" s="170" t="s">
        <v>1390</v>
      </c>
      <c r="W130" s="209" t="s">
        <v>1651</v>
      </c>
      <c r="X130" s="209" t="s">
        <v>1652</v>
      </c>
      <c r="Y130" s="209" t="s">
        <v>1491</v>
      </c>
      <c r="Z130" s="171">
        <v>4</v>
      </c>
      <c r="AA130" s="171">
        <v>2</v>
      </c>
      <c r="AB130" s="172" t="str">
        <f t="shared" ca="1" si="23"/>
        <v>Med</v>
      </c>
      <c r="AC130" s="36">
        <f t="shared" si="25"/>
        <v>8</v>
      </c>
      <c r="AD130" s="173">
        <v>10.5</v>
      </c>
      <c r="AE130" s="167"/>
    </row>
    <row r="131" spans="1:31" ht="114.75" x14ac:dyDescent="0.2">
      <c r="A131" s="85"/>
      <c r="B131" s="85"/>
      <c r="C131" s="419" t="s">
        <v>1006</v>
      </c>
      <c r="D131" s="420"/>
      <c r="E131" s="420"/>
      <c r="F131" s="420"/>
      <c r="G131" s="421"/>
      <c r="H131" s="193" t="s">
        <v>1686</v>
      </c>
      <c r="I131" s="186" t="s">
        <v>442</v>
      </c>
      <c r="J131" s="188">
        <v>1</v>
      </c>
      <c r="K131" s="193" t="s">
        <v>125</v>
      </c>
      <c r="L131" s="193" t="s">
        <v>444</v>
      </c>
      <c r="M131" s="193" t="s">
        <v>445</v>
      </c>
      <c r="N131" s="193" t="s">
        <v>131</v>
      </c>
      <c r="O131" s="193" t="s">
        <v>446</v>
      </c>
      <c r="P131" s="196" t="s">
        <v>447</v>
      </c>
      <c r="Q131" s="171">
        <v>3</v>
      </c>
      <c r="R131" s="171">
        <v>2</v>
      </c>
      <c r="S131" s="172" t="str">
        <f t="shared" ca="1" si="22"/>
        <v>Low</v>
      </c>
      <c r="T131" s="36">
        <f t="shared" si="24"/>
        <v>6</v>
      </c>
      <c r="U131" s="170"/>
      <c r="V131" s="170"/>
      <c r="W131" s="170"/>
      <c r="X131" s="170" t="s">
        <v>159</v>
      </c>
      <c r="Y131" s="170" t="s">
        <v>1491</v>
      </c>
      <c r="Z131" s="171">
        <v>3</v>
      </c>
      <c r="AA131" s="171">
        <v>2</v>
      </c>
      <c r="AB131" s="172" t="str">
        <f t="shared" ca="1" si="23"/>
        <v>Low</v>
      </c>
      <c r="AC131" s="36">
        <f t="shared" si="25"/>
        <v>6</v>
      </c>
      <c r="AD131" s="173">
        <v>10.5</v>
      </c>
      <c r="AE131" s="167"/>
    </row>
    <row r="132" spans="1:31" ht="51" x14ac:dyDescent="0.2">
      <c r="A132" s="85"/>
      <c r="B132" s="85"/>
      <c r="C132" s="419" t="s">
        <v>1007</v>
      </c>
      <c r="D132" s="420"/>
      <c r="E132" s="420"/>
      <c r="F132" s="420"/>
      <c r="G132" s="421"/>
      <c r="H132" s="193" t="s">
        <v>1687</v>
      </c>
      <c r="I132" s="186" t="s">
        <v>442</v>
      </c>
      <c r="J132" s="188">
        <v>1</v>
      </c>
      <c r="K132" s="193" t="s">
        <v>125</v>
      </c>
      <c r="L132" s="193" t="s">
        <v>452</v>
      </c>
      <c r="M132" s="193" t="s">
        <v>453</v>
      </c>
      <c r="N132" s="193" t="s">
        <v>454</v>
      </c>
      <c r="O132" s="193" t="s">
        <v>455</v>
      </c>
      <c r="P132" s="196" t="s">
        <v>456</v>
      </c>
      <c r="Q132" s="171">
        <v>5</v>
      </c>
      <c r="R132" s="171">
        <v>2</v>
      </c>
      <c r="S132" s="172" t="str">
        <f t="shared" ca="1" si="22"/>
        <v>Med</v>
      </c>
      <c r="T132" s="36">
        <f t="shared" si="24"/>
        <v>10</v>
      </c>
      <c r="U132" s="170"/>
      <c r="V132" s="170" t="s">
        <v>1390</v>
      </c>
      <c r="W132" s="209" t="s">
        <v>1651</v>
      </c>
      <c r="X132" s="209" t="s">
        <v>1652</v>
      </c>
      <c r="Y132" s="209" t="s">
        <v>1491</v>
      </c>
      <c r="Z132" s="171">
        <v>5</v>
      </c>
      <c r="AA132" s="171">
        <v>2</v>
      </c>
      <c r="AB132" s="172" t="str">
        <f t="shared" ca="1" si="23"/>
        <v>Med</v>
      </c>
      <c r="AC132" s="36">
        <f t="shared" si="25"/>
        <v>10</v>
      </c>
      <c r="AD132" s="173">
        <v>10.5</v>
      </c>
      <c r="AE132" s="167"/>
    </row>
    <row r="133" spans="1:31" x14ac:dyDescent="0.2">
      <c r="A133" s="85"/>
      <c r="B133" s="404" t="s">
        <v>1008</v>
      </c>
      <c r="C133" s="402"/>
      <c r="D133" s="402"/>
      <c r="E133" s="402"/>
      <c r="F133" s="402"/>
      <c r="G133" s="403"/>
      <c r="H133" s="184" t="s">
        <v>1009</v>
      </c>
      <c r="I133" s="184"/>
      <c r="J133" s="185"/>
      <c r="K133" s="184"/>
      <c r="L133" s="184"/>
      <c r="M133" s="184"/>
      <c r="N133" s="184"/>
      <c r="O133" s="184"/>
      <c r="P133" s="184"/>
      <c r="Q133" s="168"/>
      <c r="R133" s="168"/>
      <c r="S133" s="168"/>
      <c r="T133" s="19"/>
      <c r="U133" s="168"/>
      <c r="V133" s="168"/>
      <c r="W133" s="168"/>
      <c r="X133" s="168"/>
      <c r="Y133" s="273" t="s">
        <v>1515</v>
      </c>
      <c r="Z133" s="168"/>
      <c r="AA133" s="168"/>
      <c r="AB133" s="168"/>
      <c r="AC133" s="19"/>
      <c r="AD133" s="169"/>
      <c r="AE133" s="165"/>
    </row>
    <row r="134" spans="1:31" x14ac:dyDescent="0.2">
      <c r="A134" s="85"/>
      <c r="B134" s="85"/>
      <c r="C134" s="440" t="s">
        <v>1010</v>
      </c>
      <c r="D134" s="441"/>
      <c r="E134" s="441"/>
      <c r="F134" s="441"/>
      <c r="G134" s="442"/>
      <c r="H134" s="189" t="s">
        <v>1011</v>
      </c>
      <c r="I134" s="189"/>
      <c r="J134" s="190"/>
      <c r="K134" s="189"/>
      <c r="L134" s="195"/>
      <c r="M134" s="195"/>
      <c r="N134" s="195"/>
      <c r="O134" s="195"/>
      <c r="P134" s="200"/>
      <c r="Q134" s="175"/>
      <c r="R134" s="175"/>
      <c r="S134" s="176" t="str">
        <f ca="1">IF(AND(ISNUMBER(Q134),ISNUMBER(R134)),OFFSET(RiskMatrixRef,-R134+1,Q134-1),"")</f>
        <v/>
      </c>
      <c r="T134" s="176" t="str">
        <f ca="1">IF(AND(ISNUMBER(R134),ISNUMBER(S134)),OFFSET(RiskMatrixRef,-S134+1,R134-1),"")</f>
        <v/>
      </c>
      <c r="U134" s="177"/>
      <c r="V134" s="177"/>
      <c r="W134" s="177"/>
      <c r="X134" s="177"/>
      <c r="Y134" s="177"/>
      <c r="Z134" s="175"/>
      <c r="AA134" s="175"/>
      <c r="AB134" s="176" t="str">
        <f ca="1">IF(AND(ISNUMBER(Z134),ISNUMBER(AA134)),OFFSET(RiskMatrixRef,-AA134+1,Z134-1),"")</f>
        <v/>
      </c>
      <c r="AC134" s="176" t="str">
        <f ca="1">IF(AND(ISNUMBER(AA134),ISNUMBER(AB134)),OFFSET(RiskMatrixRef,-AB134+1,AA134-1),"")</f>
        <v/>
      </c>
      <c r="AD134" s="176">
        <v>10.5</v>
      </c>
      <c r="AE134" s="165"/>
    </row>
    <row r="135" spans="1:31" ht="25.5" x14ac:dyDescent="0.2">
      <c r="A135" s="85"/>
      <c r="B135" s="404" t="s">
        <v>1012</v>
      </c>
      <c r="C135" s="402"/>
      <c r="D135" s="402"/>
      <c r="E135" s="402"/>
      <c r="F135" s="402"/>
      <c r="G135" s="403"/>
      <c r="H135" s="184" t="s">
        <v>1013</v>
      </c>
      <c r="I135" s="184"/>
      <c r="J135" s="185"/>
      <c r="K135" s="184"/>
      <c r="L135" s="184"/>
      <c r="M135" s="184"/>
      <c r="N135" s="184"/>
      <c r="O135" s="184"/>
      <c r="P135" s="184"/>
      <c r="Q135" s="168"/>
      <c r="R135" s="168"/>
      <c r="S135" s="168"/>
      <c r="T135" s="168"/>
      <c r="U135" s="168"/>
      <c r="V135" s="168"/>
      <c r="W135" s="168"/>
      <c r="X135" s="168"/>
      <c r="Y135" s="273" t="s">
        <v>1515</v>
      </c>
      <c r="Z135" s="168"/>
      <c r="AA135" s="168"/>
      <c r="AB135" s="168"/>
      <c r="AC135" s="168"/>
      <c r="AD135" s="169"/>
      <c r="AE135" s="165"/>
    </row>
    <row r="136" spans="1:31" ht="63.75" x14ac:dyDescent="0.2">
      <c r="A136" s="85"/>
      <c r="B136" s="85"/>
      <c r="C136" s="419" t="s">
        <v>1014</v>
      </c>
      <c r="D136" s="420"/>
      <c r="E136" s="420"/>
      <c r="F136" s="420"/>
      <c r="G136" s="421"/>
      <c r="H136" s="186" t="s">
        <v>1015</v>
      </c>
      <c r="I136" s="186" t="s">
        <v>412</v>
      </c>
      <c r="J136" s="187">
        <v>3</v>
      </c>
      <c r="K136" s="186" t="s">
        <v>1016</v>
      </c>
      <c r="L136" s="193" t="s">
        <v>1017</v>
      </c>
      <c r="M136" s="193" t="s">
        <v>1018</v>
      </c>
      <c r="N136" s="193" t="s">
        <v>476</v>
      </c>
      <c r="O136" s="193" t="s">
        <v>1019</v>
      </c>
      <c r="P136" s="201" t="s">
        <v>1020</v>
      </c>
      <c r="Q136" s="171">
        <v>3</v>
      </c>
      <c r="R136" s="171">
        <v>3</v>
      </c>
      <c r="S136" s="172" t="str">
        <f ca="1">IF(AND(ISNUMBER(Q136),ISNUMBER(R136)),OFFSET(RiskMatrixRef,-R136+1,Q136-1),"")</f>
        <v>Med</v>
      </c>
      <c r="T136" s="36">
        <f t="shared" si="24"/>
        <v>9</v>
      </c>
      <c r="U136" s="178" t="s">
        <v>1021</v>
      </c>
      <c r="V136" s="261" t="s">
        <v>1460</v>
      </c>
      <c r="W136" s="260" t="s">
        <v>1653</v>
      </c>
      <c r="X136" s="233" t="s">
        <v>1688</v>
      </c>
      <c r="Y136" s="260" t="s">
        <v>1478</v>
      </c>
      <c r="Z136" s="171">
        <v>3</v>
      </c>
      <c r="AA136" s="171">
        <v>3</v>
      </c>
      <c r="AB136" s="172" t="str">
        <f ca="1">IF(AND(ISNUMBER(Z136),ISNUMBER(AA136)),OFFSET(RiskMatrixRef,-AA136+1,Z136-1),"")</f>
        <v>Med</v>
      </c>
      <c r="AC136" s="36">
        <f t="shared" si="25"/>
        <v>9</v>
      </c>
      <c r="AD136" s="173">
        <v>10.4</v>
      </c>
      <c r="AE136" s="165"/>
    </row>
    <row r="137" spans="1:31" x14ac:dyDescent="0.2">
      <c r="A137" s="85"/>
      <c r="B137" s="404" t="s">
        <v>1022</v>
      </c>
      <c r="C137" s="402"/>
      <c r="D137" s="402"/>
      <c r="E137" s="402"/>
      <c r="F137" s="402"/>
      <c r="G137" s="403"/>
      <c r="H137" s="184" t="s">
        <v>1023</v>
      </c>
      <c r="I137" s="184"/>
      <c r="J137" s="185"/>
      <c r="K137" s="184"/>
      <c r="L137" s="184"/>
      <c r="M137" s="184"/>
      <c r="N137" s="184"/>
      <c r="O137" s="184"/>
      <c r="P137" s="184"/>
      <c r="Q137" s="168"/>
      <c r="R137" s="168"/>
      <c r="S137" s="168"/>
      <c r="T137" s="168"/>
      <c r="U137" s="168"/>
      <c r="V137" s="168"/>
      <c r="W137" s="168"/>
      <c r="X137" s="168"/>
      <c r="Y137" s="273" t="s">
        <v>1515</v>
      </c>
      <c r="Z137" s="168"/>
      <c r="AA137" s="168"/>
      <c r="AB137" s="168"/>
      <c r="AC137" s="168"/>
      <c r="AD137" s="169"/>
      <c r="AE137" s="165"/>
    </row>
    <row r="138" spans="1:31" ht="114.75" x14ac:dyDescent="0.2">
      <c r="A138" s="85"/>
      <c r="B138" s="85"/>
      <c r="C138" s="419" t="s">
        <v>1024</v>
      </c>
      <c r="D138" s="420"/>
      <c r="E138" s="420"/>
      <c r="F138" s="420"/>
      <c r="G138" s="421"/>
      <c r="H138" s="186" t="s">
        <v>1025</v>
      </c>
      <c r="I138" s="186" t="s">
        <v>412</v>
      </c>
      <c r="J138" s="187">
        <v>3</v>
      </c>
      <c r="K138" s="186" t="s">
        <v>1016</v>
      </c>
      <c r="L138" s="193" t="s">
        <v>1026</v>
      </c>
      <c r="M138" s="193" t="s">
        <v>1027</v>
      </c>
      <c r="N138" s="193" t="s">
        <v>476</v>
      </c>
      <c r="O138" s="193" t="s">
        <v>1028</v>
      </c>
      <c r="P138" s="196" t="s">
        <v>1549</v>
      </c>
      <c r="Q138" s="171">
        <v>3</v>
      </c>
      <c r="R138" s="171">
        <v>3</v>
      </c>
      <c r="S138" s="172" t="str">
        <f ca="1">IF(AND(ISNUMBER(Q138),ISNUMBER(R138)),OFFSET(RiskMatrixRef,-R138+1,Q138-1),"")</f>
        <v>Med</v>
      </c>
      <c r="T138" s="36">
        <f t="shared" si="24"/>
        <v>9</v>
      </c>
      <c r="U138" s="170"/>
      <c r="V138" s="261" t="s">
        <v>1460</v>
      </c>
      <c r="W138" s="260" t="s">
        <v>1655</v>
      </c>
      <c r="X138" s="233" t="s">
        <v>1688</v>
      </c>
      <c r="Y138" s="260" t="s">
        <v>1478</v>
      </c>
      <c r="Z138" s="171">
        <v>3</v>
      </c>
      <c r="AA138" s="171">
        <v>3</v>
      </c>
      <c r="AB138" s="172" t="str">
        <f ca="1">IF(AND(ISNUMBER(Z138),ISNUMBER(AA138)),OFFSET(RiskMatrixRef,-AA138+1,Z138-1),"")</f>
        <v>Med</v>
      </c>
      <c r="AC138" s="36">
        <f t="shared" si="25"/>
        <v>9</v>
      </c>
      <c r="AD138" s="173">
        <v>10.4</v>
      </c>
      <c r="AE138" s="165"/>
    </row>
    <row r="139" spans="1:31" x14ac:dyDescent="0.2">
      <c r="A139" s="85"/>
      <c r="B139" s="404" t="s">
        <v>1029</v>
      </c>
      <c r="C139" s="402"/>
      <c r="D139" s="402"/>
      <c r="E139" s="402"/>
      <c r="F139" s="402"/>
      <c r="G139" s="403"/>
      <c r="H139" s="184" t="s">
        <v>1030</v>
      </c>
      <c r="I139" s="184"/>
      <c r="J139" s="185"/>
      <c r="K139" s="184"/>
      <c r="L139" s="184"/>
      <c r="M139" s="184"/>
      <c r="N139" s="184"/>
      <c r="O139" s="184"/>
      <c r="P139" s="184"/>
      <c r="Q139" s="168"/>
      <c r="R139" s="168"/>
      <c r="S139" s="168"/>
      <c r="T139" s="168"/>
      <c r="U139" s="168"/>
      <c r="V139" s="168"/>
      <c r="W139" s="168"/>
      <c r="X139" s="168"/>
      <c r="Y139" s="273" t="s">
        <v>1515</v>
      </c>
      <c r="Z139" s="168"/>
      <c r="AA139" s="168"/>
      <c r="AB139" s="168"/>
      <c r="AC139" s="168"/>
      <c r="AD139" s="169"/>
      <c r="AE139" s="165"/>
    </row>
    <row r="140" spans="1:31" ht="63.75" x14ac:dyDescent="0.2">
      <c r="A140" s="85"/>
      <c r="B140" s="85"/>
      <c r="C140" s="419" t="s">
        <v>1031</v>
      </c>
      <c r="D140" s="420"/>
      <c r="E140" s="420"/>
      <c r="F140" s="420"/>
      <c r="G140" s="421"/>
      <c r="H140" s="186" t="s">
        <v>1032</v>
      </c>
      <c r="I140" s="186" t="s">
        <v>1033</v>
      </c>
      <c r="J140" s="187">
        <v>3</v>
      </c>
      <c r="K140" s="186" t="s">
        <v>1016</v>
      </c>
      <c r="L140" s="193" t="s">
        <v>1034</v>
      </c>
      <c r="M140" s="193" t="s">
        <v>1035</v>
      </c>
      <c r="N140" s="193" t="s">
        <v>1036</v>
      </c>
      <c r="O140" s="193" t="s">
        <v>1037</v>
      </c>
      <c r="P140" s="197" t="s">
        <v>1038</v>
      </c>
      <c r="Q140" s="171">
        <v>4</v>
      </c>
      <c r="R140" s="171">
        <v>3</v>
      </c>
      <c r="S140" s="172" t="str">
        <f ca="1">IF(AND(ISNUMBER(Q140),ISNUMBER(R140)),OFFSET(RiskMatrixRef,-R140+1,Q140-1),"")</f>
        <v>Med</v>
      </c>
      <c r="T140" s="36">
        <f t="shared" si="24"/>
        <v>12</v>
      </c>
      <c r="U140" s="186" t="s">
        <v>1039</v>
      </c>
      <c r="V140" s="170" t="s">
        <v>1461</v>
      </c>
      <c r="W140" s="260" t="s">
        <v>1516</v>
      </c>
      <c r="X140" s="233" t="s">
        <v>1688</v>
      </c>
      <c r="Y140" s="260" t="s">
        <v>1478</v>
      </c>
      <c r="Z140" s="171">
        <v>4</v>
      </c>
      <c r="AA140" s="171">
        <v>3</v>
      </c>
      <c r="AB140" s="172" t="str">
        <f ca="1">IF(AND(ISNUMBER(Z140),ISNUMBER(AA140)),OFFSET(RiskMatrixRef,-AA140+1,Z140-1),"")</f>
        <v>Med</v>
      </c>
      <c r="AC140" s="36">
        <f t="shared" si="25"/>
        <v>12</v>
      </c>
      <c r="AD140" s="173">
        <v>10.4</v>
      </c>
      <c r="AE140" s="165"/>
    </row>
    <row r="141" spans="1:31" x14ac:dyDescent="0.2">
      <c r="A141" s="179"/>
      <c r="B141" s="179"/>
      <c r="C141" s="165"/>
      <c r="D141" s="165"/>
      <c r="E141" s="165"/>
      <c r="F141" s="165"/>
      <c r="G141" s="165"/>
      <c r="H141" s="182"/>
      <c r="I141" s="182"/>
      <c r="J141" s="183"/>
      <c r="K141" s="182"/>
      <c r="L141" s="182"/>
      <c r="M141" s="182"/>
      <c r="N141" s="182"/>
      <c r="O141" s="182"/>
      <c r="P141" s="183"/>
      <c r="Q141" s="179"/>
      <c r="R141" s="179"/>
      <c r="S141" s="165"/>
      <c r="T141" s="36">
        <f t="shared" si="24"/>
        <v>0</v>
      </c>
      <c r="U141" s="165"/>
      <c r="V141" s="165"/>
      <c r="W141" s="165"/>
      <c r="X141" s="165"/>
      <c r="Y141" s="165"/>
      <c r="Z141" s="179"/>
      <c r="AA141" s="179"/>
      <c r="AB141" s="165"/>
      <c r="AC141" s="36">
        <f t="shared" si="25"/>
        <v>0</v>
      </c>
      <c r="AD141" s="179"/>
      <c r="AE141" s="165"/>
    </row>
    <row r="142" spans="1:31" x14ac:dyDescent="0.2">
      <c r="A142" s="179"/>
      <c r="B142" s="179"/>
      <c r="C142" s="165"/>
      <c r="D142" s="165"/>
      <c r="E142" s="165"/>
      <c r="F142" s="165"/>
      <c r="G142" s="165"/>
      <c r="H142" s="182"/>
      <c r="I142" s="182"/>
      <c r="J142" s="183"/>
      <c r="K142" s="182"/>
      <c r="L142" s="182"/>
      <c r="M142" s="182"/>
      <c r="N142" s="182"/>
      <c r="O142" s="182"/>
      <c r="P142" s="183"/>
      <c r="Q142" s="179"/>
      <c r="R142" s="179"/>
      <c r="S142" s="165"/>
      <c r="T142" s="305"/>
      <c r="U142" s="165"/>
      <c r="V142" s="165"/>
      <c r="W142" s="165"/>
      <c r="X142" s="165"/>
      <c r="Y142" s="165"/>
      <c r="Z142" s="179"/>
      <c r="AA142" s="179"/>
      <c r="AB142" s="165"/>
      <c r="AC142" s="305"/>
      <c r="AD142" s="179"/>
      <c r="AE142" s="165"/>
    </row>
    <row r="143" spans="1:31" x14ac:dyDescent="0.2">
      <c r="A143" s="179"/>
      <c r="B143" s="179"/>
      <c r="C143" s="165"/>
      <c r="D143" s="165"/>
      <c r="E143" s="165"/>
      <c r="F143" s="165"/>
      <c r="G143" s="165"/>
      <c r="H143" s="182"/>
      <c r="I143" s="182"/>
      <c r="J143" s="183"/>
      <c r="K143" s="182"/>
      <c r="L143" s="182"/>
      <c r="M143" s="182"/>
      <c r="N143" s="182"/>
      <c r="O143" s="182"/>
      <c r="P143" s="183"/>
      <c r="Q143" s="179"/>
      <c r="R143" s="179"/>
      <c r="S143" s="165"/>
      <c r="T143" s="305"/>
      <c r="U143" s="165"/>
      <c r="V143" s="165"/>
      <c r="W143" s="165"/>
      <c r="X143" s="165"/>
      <c r="Y143" s="165"/>
      <c r="Z143" s="179"/>
      <c r="AA143" s="179"/>
      <c r="AB143" s="165"/>
      <c r="AC143" s="305"/>
      <c r="AD143" s="179"/>
      <c r="AE143" s="165"/>
    </row>
    <row r="144" spans="1:31" x14ac:dyDescent="0.2">
      <c r="A144" s="179"/>
      <c r="B144" s="179"/>
      <c r="C144" s="165"/>
      <c r="D144" s="165"/>
      <c r="E144" s="165"/>
      <c r="F144" s="165"/>
      <c r="G144" s="165"/>
      <c r="H144" s="182"/>
      <c r="I144" s="182"/>
      <c r="J144" s="183"/>
      <c r="K144" s="182"/>
      <c r="L144" s="182"/>
      <c r="M144" s="182"/>
      <c r="N144" s="182"/>
      <c r="O144" s="182"/>
      <c r="P144" s="183"/>
      <c r="Q144" s="179"/>
      <c r="R144" s="179"/>
      <c r="S144" s="165"/>
      <c r="T144" s="305"/>
      <c r="U144" s="165"/>
      <c r="V144" s="165"/>
      <c r="W144" s="165"/>
      <c r="X144" s="165"/>
      <c r="Y144" s="165"/>
      <c r="Z144" s="179"/>
      <c r="AA144" s="179"/>
      <c r="AB144" s="165"/>
      <c r="AC144" s="305"/>
      <c r="AD144" s="179"/>
      <c r="AE144" s="165"/>
    </row>
    <row r="145" spans="1:31" x14ac:dyDescent="0.2">
      <c r="A145" s="179"/>
      <c r="B145" s="179"/>
      <c r="C145" s="165"/>
      <c r="D145" s="165"/>
      <c r="E145" s="165"/>
      <c r="F145" s="165"/>
      <c r="G145" s="165"/>
      <c r="H145" s="182"/>
      <c r="I145" s="182"/>
      <c r="J145" s="183"/>
      <c r="K145" s="182"/>
      <c r="L145" s="182"/>
      <c r="M145" s="182"/>
      <c r="N145" s="182"/>
      <c r="O145" s="182"/>
      <c r="P145" s="183"/>
      <c r="Q145" s="179"/>
      <c r="R145" s="179"/>
      <c r="S145" s="165"/>
      <c r="T145" s="305"/>
      <c r="U145" s="165"/>
      <c r="V145" s="165"/>
      <c r="W145" s="165"/>
      <c r="X145" s="165"/>
      <c r="Y145" s="165"/>
      <c r="Z145" s="179"/>
      <c r="AA145" s="179"/>
      <c r="AB145" s="165"/>
      <c r="AC145" s="305"/>
      <c r="AD145" s="179"/>
      <c r="AE145" s="165"/>
    </row>
    <row r="146" spans="1:31" x14ac:dyDescent="0.2">
      <c r="A146" s="179"/>
      <c r="B146" s="179"/>
      <c r="C146" s="165"/>
      <c r="D146" s="165"/>
      <c r="E146" s="165"/>
      <c r="F146" s="165"/>
      <c r="G146" s="165"/>
      <c r="H146" s="182"/>
      <c r="I146" s="182"/>
      <c r="J146" s="183"/>
      <c r="K146" s="182"/>
      <c r="L146" s="182"/>
      <c r="M146" s="182"/>
      <c r="N146" s="182"/>
      <c r="O146" s="182"/>
      <c r="P146" s="183"/>
      <c r="Q146" s="179"/>
      <c r="R146" s="179"/>
      <c r="S146" s="165"/>
      <c r="T146" s="305"/>
      <c r="U146" s="165"/>
      <c r="V146" s="165"/>
      <c r="W146" s="165"/>
      <c r="X146" s="165"/>
      <c r="Y146" s="165"/>
      <c r="Z146" s="179"/>
      <c r="AA146" s="179"/>
      <c r="AB146" s="165"/>
      <c r="AC146" s="305"/>
      <c r="AD146" s="179"/>
      <c r="AE146" s="165"/>
    </row>
    <row r="147" spans="1:31" x14ac:dyDescent="0.2">
      <c r="A147" s="179"/>
      <c r="B147" s="179"/>
      <c r="C147" s="165"/>
      <c r="D147" s="165"/>
      <c r="E147" s="165"/>
      <c r="F147" s="165"/>
      <c r="G147" s="165"/>
      <c r="H147" s="182"/>
      <c r="I147" s="182"/>
      <c r="J147" s="183"/>
      <c r="K147" s="182"/>
      <c r="L147" s="182"/>
      <c r="M147" s="182"/>
      <c r="N147" s="182"/>
      <c r="O147" s="182"/>
      <c r="P147" s="183"/>
      <c r="Q147" s="179"/>
      <c r="R147" s="179"/>
      <c r="S147" s="165"/>
      <c r="T147" s="305"/>
      <c r="U147" s="165"/>
      <c r="V147" s="165"/>
      <c r="W147" s="165"/>
      <c r="X147" s="165"/>
      <c r="Y147" s="165"/>
      <c r="Z147" s="179"/>
      <c r="AA147" s="179"/>
      <c r="AB147" s="165"/>
      <c r="AC147" s="305"/>
      <c r="AD147" s="179"/>
      <c r="AE147" s="165"/>
    </row>
    <row r="148" spans="1:31" x14ac:dyDescent="0.2">
      <c r="A148" s="179"/>
      <c r="B148" s="179"/>
      <c r="C148" s="165"/>
      <c r="D148" s="165"/>
      <c r="E148" s="165"/>
      <c r="F148" s="165"/>
      <c r="G148" s="165"/>
      <c r="H148" s="182"/>
      <c r="I148" s="182"/>
      <c r="J148" s="183"/>
      <c r="K148" s="182"/>
      <c r="L148" s="182"/>
      <c r="M148" s="182"/>
      <c r="N148" s="182"/>
      <c r="O148" s="182"/>
      <c r="P148" s="183"/>
      <c r="Q148" s="179"/>
      <c r="R148" s="179"/>
      <c r="S148" s="165"/>
      <c r="T148" s="305"/>
      <c r="U148" s="165"/>
      <c r="V148" s="165"/>
      <c r="W148" s="165"/>
      <c r="X148" s="165"/>
      <c r="Y148" s="165"/>
      <c r="Z148" s="179"/>
      <c r="AA148" s="179"/>
      <c r="AB148" s="165"/>
      <c r="AC148" s="305"/>
      <c r="AD148" s="179"/>
      <c r="AE148" s="165"/>
    </row>
    <row r="149" spans="1:31" x14ac:dyDescent="0.2">
      <c r="A149" s="179"/>
      <c r="B149" s="179"/>
      <c r="C149" s="165"/>
      <c r="D149" s="165"/>
      <c r="E149" s="165"/>
      <c r="F149" s="165"/>
      <c r="G149" s="165"/>
      <c r="H149" s="182"/>
      <c r="I149" s="182"/>
      <c r="J149" s="183"/>
      <c r="K149" s="182"/>
      <c r="L149" s="182"/>
      <c r="M149" s="182"/>
      <c r="N149" s="182"/>
      <c r="O149" s="182"/>
      <c r="P149" s="183"/>
      <c r="Q149" s="179"/>
      <c r="R149" s="179"/>
      <c r="S149" s="165"/>
      <c r="T149" s="305"/>
      <c r="U149" s="165"/>
      <c r="V149" s="165"/>
      <c r="W149" s="165"/>
      <c r="X149" s="165"/>
      <c r="Y149" s="165"/>
      <c r="Z149" s="179"/>
      <c r="AA149" s="179"/>
      <c r="AB149" s="165"/>
      <c r="AC149" s="305"/>
      <c r="AD149" s="179"/>
      <c r="AE149" s="165"/>
    </row>
    <row r="150" spans="1:31" x14ac:dyDescent="0.2">
      <c r="A150" s="179"/>
      <c r="B150" s="179"/>
      <c r="C150" s="165"/>
      <c r="D150" s="165"/>
      <c r="E150" s="165"/>
      <c r="F150" s="165"/>
      <c r="G150" s="165"/>
      <c r="H150" s="182"/>
      <c r="I150" s="182"/>
      <c r="J150" s="183"/>
      <c r="K150" s="182"/>
      <c r="L150" s="182"/>
      <c r="M150" s="182"/>
      <c r="N150" s="182"/>
      <c r="O150" s="182"/>
      <c r="P150" s="183"/>
      <c r="Q150" s="179"/>
      <c r="R150" s="179"/>
      <c r="S150" s="165"/>
      <c r="T150" s="305"/>
      <c r="U150" s="165"/>
      <c r="V150" s="165"/>
      <c r="W150" s="165"/>
      <c r="X150" s="165"/>
      <c r="Y150" s="165"/>
      <c r="Z150" s="179"/>
      <c r="AA150" s="179"/>
      <c r="AB150" s="165"/>
      <c r="AC150" s="305"/>
      <c r="AD150" s="179"/>
      <c r="AE150" s="165"/>
    </row>
    <row r="151" spans="1:31" x14ac:dyDescent="0.2">
      <c r="A151" s="179"/>
      <c r="B151" s="179"/>
      <c r="C151" s="165"/>
      <c r="D151" s="165"/>
      <c r="E151" s="165"/>
      <c r="F151" s="165"/>
      <c r="G151" s="165"/>
      <c r="H151" s="182"/>
      <c r="I151" s="182"/>
      <c r="J151" s="183"/>
      <c r="K151" s="182"/>
      <c r="L151" s="182"/>
      <c r="M151" s="182"/>
      <c r="N151" s="182"/>
      <c r="O151" s="182"/>
      <c r="P151" s="183"/>
      <c r="Q151" s="179"/>
      <c r="R151" s="179"/>
      <c r="S151" s="165"/>
      <c r="T151" s="305"/>
      <c r="U151" s="165"/>
      <c r="V151" s="165"/>
      <c r="W151" s="165"/>
      <c r="X151" s="165"/>
      <c r="Y151" s="165"/>
      <c r="Z151" s="179"/>
      <c r="AA151" s="179"/>
      <c r="AB151" s="165"/>
      <c r="AC151" s="305"/>
      <c r="AD151" s="179"/>
      <c r="AE151" s="165"/>
    </row>
    <row r="152" spans="1:31" x14ac:dyDescent="0.2">
      <c r="A152" s="179"/>
      <c r="B152" s="179"/>
      <c r="C152" s="165"/>
      <c r="D152" s="165"/>
      <c r="E152" s="165"/>
      <c r="F152" s="165"/>
      <c r="G152" s="165"/>
      <c r="H152" s="182"/>
      <c r="I152" s="182"/>
      <c r="J152" s="183"/>
      <c r="K152" s="182"/>
      <c r="L152" s="182"/>
      <c r="M152" s="182"/>
      <c r="N152" s="182"/>
      <c r="O152" s="182"/>
      <c r="P152" s="183"/>
      <c r="Q152" s="179"/>
      <c r="R152" s="179"/>
      <c r="S152" s="165"/>
      <c r="T152" s="305"/>
      <c r="U152" s="165"/>
      <c r="V152" s="165"/>
      <c r="W152" s="165"/>
      <c r="X152" s="165"/>
      <c r="Y152" s="165"/>
      <c r="Z152" s="179"/>
      <c r="AA152" s="179"/>
      <c r="AB152" s="165"/>
      <c r="AC152" s="305"/>
      <c r="AD152" s="179"/>
      <c r="AE152" s="165"/>
    </row>
    <row r="153" spans="1:31" x14ac:dyDescent="0.2">
      <c r="A153" s="179"/>
      <c r="B153" s="179"/>
      <c r="C153" s="165"/>
      <c r="D153" s="165"/>
      <c r="E153" s="165"/>
      <c r="F153" s="165"/>
      <c r="G153" s="165"/>
      <c r="H153" s="182"/>
      <c r="I153" s="182"/>
      <c r="J153" s="183"/>
      <c r="K153" s="182"/>
      <c r="L153" s="182"/>
      <c r="M153" s="182"/>
      <c r="N153" s="182"/>
      <c r="O153" s="182"/>
      <c r="P153" s="183"/>
      <c r="Q153" s="179"/>
      <c r="R153" s="179"/>
      <c r="S153" s="165"/>
      <c r="T153" s="305"/>
      <c r="U153" s="165"/>
      <c r="V153" s="165"/>
      <c r="W153" s="165"/>
      <c r="X153" s="165"/>
      <c r="Y153" s="165"/>
      <c r="Z153" s="179"/>
      <c r="AA153" s="179"/>
      <c r="AB153" s="165"/>
      <c r="AC153" s="305"/>
      <c r="AD153" s="179"/>
      <c r="AE153" s="165"/>
    </row>
    <row r="154" spans="1:31" x14ac:dyDescent="0.2">
      <c r="A154" s="179"/>
      <c r="B154" s="179"/>
      <c r="C154" s="165"/>
      <c r="D154" s="165"/>
      <c r="E154" s="165"/>
      <c r="F154" s="165"/>
      <c r="G154" s="165"/>
      <c r="H154" s="182"/>
      <c r="I154" s="182"/>
      <c r="J154" s="183"/>
      <c r="K154" s="182"/>
      <c r="L154" s="182"/>
      <c r="M154" s="182"/>
      <c r="N154" s="182"/>
      <c r="O154" s="182"/>
      <c r="P154" s="183"/>
      <c r="Q154" s="179"/>
      <c r="R154" s="179"/>
      <c r="S154" s="165"/>
      <c r="T154" s="305"/>
      <c r="U154" s="165"/>
      <c r="V154" s="165"/>
      <c r="W154" s="165"/>
      <c r="X154" s="165"/>
      <c r="Y154" s="165"/>
      <c r="Z154" s="179"/>
      <c r="AA154" s="179"/>
      <c r="AB154" s="165"/>
      <c r="AC154" s="305"/>
      <c r="AD154" s="179"/>
      <c r="AE154" s="165"/>
    </row>
    <row r="155" spans="1:31" x14ac:dyDescent="0.2">
      <c r="A155" s="179"/>
      <c r="B155" s="179"/>
      <c r="C155" s="165"/>
      <c r="D155" s="165"/>
      <c r="E155" s="165"/>
      <c r="F155" s="165"/>
      <c r="G155" s="165"/>
      <c r="H155" s="182"/>
      <c r="I155" s="182"/>
      <c r="J155" s="183"/>
      <c r="K155" s="182"/>
      <c r="L155" s="182"/>
      <c r="M155" s="182"/>
      <c r="N155" s="182"/>
      <c r="O155" s="182"/>
      <c r="P155" s="183"/>
      <c r="Q155" s="179"/>
      <c r="R155" s="179"/>
      <c r="S155" s="165"/>
      <c r="T155" s="305"/>
      <c r="U155" s="165"/>
      <c r="V155" s="165"/>
      <c r="W155" s="165"/>
      <c r="X155" s="165"/>
      <c r="Y155" s="165"/>
      <c r="Z155" s="179"/>
      <c r="AA155" s="179"/>
      <c r="AB155" s="165"/>
      <c r="AC155" s="305"/>
      <c r="AD155" s="179"/>
      <c r="AE155" s="165"/>
    </row>
    <row r="156" spans="1:31" x14ac:dyDescent="0.2">
      <c r="A156" s="179"/>
      <c r="B156" s="179"/>
      <c r="C156" s="165"/>
      <c r="D156" s="165"/>
      <c r="E156" s="165"/>
      <c r="F156" s="165"/>
      <c r="G156" s="165"/>
      <c r="H156" s="182"/>
      <c r="I156" s="182"/>
      <c r="J156" s="183"/>
      <c r="K156" s="182"/>
      <c r="L156" s="182"/>
      <c r="M156" s="182"/>
      <c r="N156" s="182"/>
      <c r="O156" s="182"/>
      <c r="P156" s="183"/>
      <c r="Q156" s="179"/>
      <c r="R156" s="179"/>
      <c r="S156" s="165"/>
      <c r="T156" s="305"/>
      <c r="U156" s="165"/>
      <c r="V156" s="165"/>
      <c r="W156" s="165"/>
      <c r="X156" s="165"/>
      <c r="Y156" s="165"/>
      <c r="Z156" s="179"/>
      <c r="AA156" s="179"/>
      <c r="AB156" s="165"/>
      <c r="AC156" s="305"/>
      <c r="AD156" s="179"/>
      <c r="AE156" s="165"/>
    </row>
    <row r="157" spans="1:31" x14ac:dyDescent="0.2">
      <c r="A157" s="179"/>
      <c r="B157" s="179"/>
      <c r="C157" s="165"/>
      <c r="D157" s="165"/>
      <c r="E157" s="165"/>
      <c r="F157" s="165"/>
      <c r="G157" s="165"/>
      <c r="H157" s="182"/>
      <c r="I157" s="182"/>
      <c r="J157" s="183"/>
      <c r="K157" s="182"/>
      <c r="L157" s="182"/>
      <c r="M157" s="182"/>
      <c r="N157" s="182"/>
      <c r="O157" s="182"/>
      <c r="P157" s="183"/>
      <c r="Q157" s="179"/>
      <c r="R157" s="179"/>
      <c r="S157" s="165"/>
      <c r="T157" s="305"/>
      <c r="U157" s="165"/>
      <c r="V157" s="165"/>
      <c r="W157" s="165"/>
      <c r="X157" s="165"/>
      <c r="Y157" s="165"/>
      <c r="Z157" s="179"/>
      <c r="AA157" s="179"/>
      <c r="AB157" s="165"/>
      <c r="AC157" s="305"/>
      <c r="AD157" s="179"/>
      <c r="AE157" s="165"/>
    </row>
    <row r="158" spans="1:31" x14ac:dyDescent="0.2">
      <c r="A158" s="179"/>
      <c r="B158" s="179"/>
      <c r="C158" s="165"/>
      <c r="D158" s="165"/>
      <c r="E158" s="165"/>
      <c r="F158" s="165"/>
      <c r="G158" s="165"/>
      <c r="H158" s="182"/>
      <c r="I158" s="182"/>
      <c r="J158" s="183"/>
      <c r="K158" s="182"/>
      <c r="L158" s="182"/>
      <c r="M158" s="182"/>
      <c r="N158" s="182"/>
      <c r="O158" s="182"/>
      <c r="P158" s="183"/>
      <c r="Q158" s="179"/>
      <c r="R158" s="179"/>
      <c r="S158" s="165"/>
      <c r="T158" s="305"/>
      <c r="U158" s="165"/>
      <c r="V158" s="165"/>
      <c r="W158" s="165"/>
      <c r="X158" s="165"/>
      <c r="Y158" s="165"/>
      <c r="Z158" s="179"/>
      <c r="AA158" s="179"/>
      <c r="AB158" s="165"/>
      <c r="AC158" s="305"/>
      <c r="AD158" s="179"/>
      <c r="AE158" s="165"/>
    </row>
    <row r="159" spans="1:31" x14ac:dyDescent="0.2">
      <c r="A159" s="179"/>
      <c r="B159" s="179"/>
      <c r="C159" s="165"/>
      <c r="D159" s="165"/>
      <c r="E159" s="165"/>
      <c r="F159" s="165"/>
      <c r="G159" s="165"/>
      <c r="H159" s="182"/>
      <c r="I159" s="182"/>
      <c r="J159" s="183"/>
      <c r="K159" s="182"/>
      <c r="L159" s="182"/>
      <c r="M159" s="182"/>
      <c r="N159" s="182"/>
      <c r="O159" s="182"/>
      <c r="P159" s="183"/>
      <c r="Q159" s="179"/>
      <c r="R159" s="179"/>
      <c r="S159" s="165"/>
      <c r="T159" s="305"/>
      <c r="U159" s="165"/>
      <c r="V159" s="165"/>
      <c r="W159" s="165"/>
      <c r="X159" s="165"/>
      <c r="Y159" s="165"/>
      <c r="Z159" s="179"/>
      <c r="AA159" s="179"/>
      <c r="AB159" s="165"/>
      <c r="AC159" s="305"/>
      <c r="AD159" s="179"/>
      <c r="AE159" s="165"/>
    </row>
    <row r="160" spans="1:31" x14ac:dyDescent="0.2">
      <c r="A160" s="179"/>
      <c r="B160" s="179"/>
      <c r="C160" s="165"/>
      <c r="D160" s="165"/>
      <c r="E160" s="165"/>
      <c r="F160" s="165"/>
      <c r="G160" s="165"/>
      <c r="H160" s="182"/>
      <c r="I160" s="182"/>
      <c r="J160" s="183"/>
      <c r="K160" s="182"/>
      <c r="L160" s="182"/>
      <c r="M160" s="182"/>
      <c r="N160" s="182"/>
      <c r="O160" s="182"/>
      <c r="P160" s="183"/>
      <c r="Q160" s="179"/>
      <c r="R160" s="179"/>
      <c r="S160" s="165"/>
      <c r="T160" s="305"/>
      <c r="U160" s="165"/>
      <c r="V160" s="165"/>
      <c r="W160" s="165"/>
      <c r="X160" s="165"/>
      <c r="Y160" s="165"/>
      <c r="Z160" s="179"/>
      <c r="AA160" s="179"/>
      <c r="AB160" s="165"/>
      <c r="AC160" s="305"/>
      <c r="AD160" s="179"/>
      <c r="AE160" s="165"/>
    </row>
    <row r="161" spans="1:31" x14ac:dyDescent="0.2">
      <c r="A161" s="179"/>
      <c r="B161" s="179"/>
      <c r="C161" s="165"/>
      <c r="D161" s="165"/>
      <c r="E161" s="165"/>
      <c r="F161" s="165"/>
      <c r="G161" s="165"/>
      <c r="H161" s="182"/>
      <c r="I161" s="182"/>
      <c r="J161" s="183"/>
      <c r="K161" s="182"/>
      <c r="L161" s="182"/>
      <c r="M161" s="182"/>
      <c r="N161" s="182"/>
      <c r="O161" s="182"/>
      <c r="P161" s="183"/>
      <c r="Q161" s="179"/>
      <c r="R161" s="179"/>
      <c r="S161" s="165"/>
      <c r="T161" s="305"/>
      <c r="U161" s="165"/>
      <c r="V161" s="165"/>
      <c r="W161" s="165"/>
      <c r="X161" s="165"/>
      <c r="Y161" s="165"/>
      <c r="Z161" s="179"/>
      <c r="AA161" s="179"/>
      <c r="AB161" s="165"/>
      <c r="AC161" s="305"/>
      <c r="AD161" s="179"/>
      <c r="AE161" s="165"/>
    </row>
    <row r="162" spans="1:31" x14ac:dyDescent="0.2">
      <c r="A162" s="179"/>
      <c r="B162" s="179"/>
      <c r="C162" s="165"/>
      <c r="D162" s="165"/>
      <c r="E162" s="165"/>
      <c r="F162" s="165"/>
      <c r="G162" s="165"/>
      <c r="H162" s="182"/>
      <c r="I162" s="182"/>
      <c r="J162" s="183"/>
      <c r="K162" s="182"/>
      <c r="L162" s="182"/>
      <c r="M162" s="182"/>
      <c r="N162" s="182"/>
      <c r="O162" s="182"/>
      <c r="P162" s="183"/>
      <c r="Q162" s="179"/>
      <c r="R162" s="179"/>
      <c r="S162" s="165"/>
      <c r="T162" s="305"/>
      <c r="U162" s="165"/>
      <c r="V162" s="165"/>
      <c r="W162" s="165"/>
      <c r="X162" s="165"/>
      <c r="Y162" s="165"/>
      <c r="Z162" s="179"/>
      <c r="AA162" s="179"/>
      <c r="AB162" s="165"/>
      <c r="AC162" s="305"/>
      <c r="AD162" s="179"/>
      <c r="AE162" s="165"/>
    </row>
    <row r="163" spans="1:31" x14ac:dyDescent="0.2">
      <c r="A163" s="179"/>
      <c r="B163" s="179"/>
      <c r="C163" s="165"/>
      <c r="D163" s="165"/>
      <c r="E163" s="165"/>
      <c r="F163" s="165"/>
      <c r="G163" s="165"/>
      <c r="H163" s="182"/>
      <c r="I163" s="182"/>
      <c r="J163" s="183"/>
      <c r="K163" s="182"/>
      <c r="L163" s="182"/>
      <c r="M163" s="182"/>
      <c r="N163" s="182"/>
      <c r="O163" s="182"/>
      <c r="P163" s="183"/>
      <c r="Q163" s="179"/>
      <c r="R163" s="179"/>
      <c r="S163" s="165"/>
      <c r="T163" s="305"/>
      <c r="U163" s="165"/>
      <c r="V163" s="165"/>
      <c r="W163" s="165"/>
      <c r="X163" s="165"/>
      <c r="Y163" s="165"/>
      <c r="Z163" s="179"/>
      <c r="AA163" s="179"/>
      <c r="AB163" s="165"/>
      <c r="AC163" s="305"/>
      <c r="AD163" s="179"/>
      <c r="AE163" s="165"/>
    </row>
    <row r="164" spans="1:31" x14ac:dyDescent="0.2">
      <c r="A164" s="179"/>
      <c r="B164" s="179"/>
      <c r="C164" s="165"/>
      <c r="D164" s="165"/>
      <c r="E164" s="165"/>
      <c r="F164" s="165"/>
      <c r="G164" s="165"/>
      <c r="H164" s="182"/>
      <c r="I164" s="182"/>
      <c r="J164" s="183"/>
      <c r="K164" s="182"/>
      <c r="L164" s="182"/>
      <c r="M164" s="182"/>
      <c r="N164" s="182"/>
      <c r="O164" s="182"/>
      <c r="P164" s="183"/>
      <c r="Q164" s="179"/>
      <c r="R164" s="179"/>
      <c r="S164" s="165"/>
      <c r="T164" s="305"/>
      <c r="U164" s="165"/>
      <c r="V164" s="165"/>
      <c r="W164" s="165"/>
      <c r="X164" s="165"/>
      <c r="Y164" s="165"/>
      <c r="Z164" s="179"/>
      <c r="AA164" s="179"/>
      <c r="AB164" s="165"/>
      <c r="AC164" s="305"/>
      <c r="AD164" s="179"/>
      <c r="AE164" s="165"/>
    </row>
    <row r="165" spans="1:31" x14ac:dyDescent="0.2">
      <c r="A165" s="179"/>
      <c r="B165" s="179"/>
      <c r="C165" s="165"/>
      <c r="D165" s="165"/>
      <c r="E165" s="165"/>
      <c r="F165" s="165"/>
      <c r="G165" s="165"/>
      <c r="H165" s="182"/>
      <c r="I165" s="182"/>
      <c r="J165" s="183"/>
      <c r="K165" s="182"/>
      <c r="L165" s="182"/>
      <c r="M165" s="182"/>
      <c r="N165" s="182"/>
      <c r="O165" s="182"/>
      <c r="P165" s="183"/>
      <c r="Q165" s="179"/>
      <c r="R165" s="179"/>
      <c r="S165" s="165"/>
      <c r="T165" s="305"/>
      <c r="U165" s="165"/>
      <c r="V165" s="165"/>
      <c r="W165" s="165"/>
      <c r="X165" s="165"/>
      <c r="Y165" s="165"/>
      <c r="Z165" s="179"/>
      <c r="AA165" s="179"/>
      <c r="AB165" s="165"/>
      <c r="AC165" s="305"/>
      <c r="AD165" s="179"/>
      <c r="AE165" s="165"/>
    </row>
    <row r="166" spans="1:31" x14ac:dyDescent="0.2">
      <c r="A166" s="179"/>
      <c r="B166" s="179"/>
      <c r="C166" s="165"/>
      <c r="D166" s="165"/>
      <c r="E166" s="165"/>
      <c r="F166" s="165"/>
      <c r="G166" s="165"/>
      <c r="H166" s="182"/>
      <c r="I166" s="182"/>
      <c r="J166" s="183"/>
      <c r="K166" s="182"/>
      <c r="L166" s="182"/>
      <c r="M166" s="182"/>
      <c r="N166" s="182"/>
      <c r="O166" s="182"/>
      <c r="P166" s="183"/>
      <c r="Q166" s="179"/>
      <c r="R166" s="179"/>
      <c r="S166" s="165"/>
      <c r="T166" s="305"/>
      <c r="U166" s="165"/>
      <c r="V166" s="165"/>
      <c r="W166" s="165"/>
      <c r="X166" s="165"/>
      <c r="Y166" s="165"/>
      <c r="Z166" s="179"/>
      <c r="AA166" s="179"/>
      <c r="AB166" s="165"/>
      <c r="AC166" s="305"/>
      <c r="AD166" s="179"/>
      <c r="AE166" s="165"/>
    </row>
    <row r="167" spans="1:31" x14ac:dyDescent="0.2">
      <c r="A167" s="179"/>
      <c r="B167" s="179"/>
      <c r="C167" s="165"/>
      <c r="D167" s="165"/>
      <c r="E167" s="165"/>
      <c r="F167" s="165"/>
      <c r="G167" s="165"/>
      <c r="H167" s="182"/>
      <c r="I167" s="182"/>
      <c r="J167" s="183"/>
      <c r="K167" s="182"/>
      <c r="L167" s="182"/>
      <c r="M167" s="182"/>
      <c r="N167" s="182"/>
      <c r="O167" s="182"/>
      <c r="P167" s="183"/>
      <c r="Q167" s="179"/>
      <c r="R167" s="179"/>
      <c r="S167" s="165"/>
      <c r="T167" s="305"/>
      <c r="U167" s="165"/>
      <c r="V167" s="165"/>
      <c r="W167" s="165"/>
      <c r="X167" s="165"/>
      <c r="Y167" s="165"/>
      <c r="Z167" s="179"/>
      <c r="AA167" s="179"/>
      <c r="AB167" s="165"/>
      <c r="AC167" s="305"/>
      <c r="AD167" s="179"/>
      <c r="AE167" s="165"/>
    </row>
    <row r="168" spans="1:31" x14ac:dyDescent="0.2">
      <c r="A168" s="179"/>
      <c r="B168" s="179"/>
      <c r="C168" s="165"/>
      <c r="D168" s="165"/>
      <c r="E168" s="165"/>
      <c r="F168" s="165"/>
      <c r="G168" s="165"/>
      <c r="H168" s="182"/>
      <c r="I168" s="182"/>
      <c r="J168" s="183"/>
      <c r="K168" s="182"/>
      <c r="L168" s="182"/>
      <c r="M168" s="182"/>
      <c r="N168" s="182"/>
      <c r="O168" s="182"/>
      <c r="P168" s="183"/>
      <c r="Q168" s="179"/>
      <c r="R168" s="179"/>
      <c r="S168" s="165"/>
      <c r="T168" s="305"/>
      <c r="U168" s="165"/>
      <c r="V168" s="165"/>
      <c r="W168" s="165"/>
      <c r="X168" s="165"/>
      <c r="Y168" s="165"/>
      <c r="Z168" s="179"/>
      <c r="AA168" s="179"/>
      <c r="AB168" s="165"/>
      <c r="AC168" s="305"/>
      <c r="AD168" s="179"/>
      <c r="AE168" s="165"/>
    </row>
    <row r="169" spans="1:31" x14ac:dyDescent="0.2">
      <c r="A169" s="179"/>
      <c r="B169" s="179"/>
      <c r="C169" s="165"/>
      <c r="D169" s="165"/>
      <c r="E169" s="165"/>
      <c r="F169" s="165"/>
      <c r="G169" s="165"/>
      <c r="H169" s="182"/>
      <c r="I169" s="182"/>
      <c r="J169" s="183"/>
      <c r="K169" s="182"/>
      <c r="L169" s="182"/>
      <c r="M169" s="182"/>
      <c r="N169" s="182"/>
      <c r="O169" s="182"/>
      <c r="P169" s="183"/>
      <c r="Q169" s="179"/>
      <c r="R169" s="179"/>
      <c r="S169" s="165"/>
      <c r="T169" s="305"/>
      <c r="U169" s="165"/>
      <c r="V169" s="165"/>
      <c r="W169" s="165"/>
      <c r="X169" s="165"/>
      <c r="Y169" s="165"/>
      <c r="Z169" s="179"/>
      <c r="AA169" s="179"/>
      <c r="AB169" s="165"/>
      <c r="AC169" s="305"/>
      <c r="AD169" s="179"/>
      <c r="AE169" s="165"/>
    </row>
    <row r="170" spans="1:31" x14ac:dyDescent="0.2">
      <c r="A170" s="179"/>
      <c r="B170" s="179"/>
      <c r="C170" s="165"/>
      <c r="D170" s="165"/>
      <c r="E170" s="165"/>
      <c r="F170" s="165"/>
      <c r="G170" s="165"/>
      <c r="H170" s="182"/>
      <c r="I170" s="182"/>
      <c r="J170" s="183"/>
      <c r="K170" s="182"/>
      <c r="L170" s="182"/>
      <c r="M170" s="182"/>
      <c r="N170" s="182"/>
      <c r="O170" s="182"/>
      <c r="P170" s="183"/>
      <c r="Q170" s="179"/>
      <c r="R170" s="179"/>
      <c r="S170" s="165"/>
      <c r="T170" s="305"/>
      <c r="U170" s="165"/>
      <c r="V170" s="165"/>
      <c r="W170" s="165"/>
      <c r="X170" s="165"/>
      <c r="Y170" s="165"/>
      <c r="Z170" s="179"/>
      <c r="AA170" s="179"/>
      <c r="AB170" s="165"/>
      <c r="AC170" s="305"/>
      <c r="AD170" s="179"/>
      <c r="AE170" s="165"/>
    </row>
    <row r="171" spans="1:31" x14ac:dyDescent="0.2">
      <c r="A171" s="179"/>
      <c r="B171" s="179"/>
      <c r="C171" s="165"/>
      <c r="D171" s="165"/>
      <c r="E171" s="165"/>
      <c r="F171" s="165"/>
      <c r="G171" s="165"/>
      <c r="H171" s="182"/>
      <c r="I171" s="182"/>
      <c r="J171" s="183"/>
      <c r="K171" s="182"/>
      <c r="L171" s="182"/>
      <c r="M171" s="182"/>
      <c r="N171" s="182"/>
      <c r="O171" s="182"/>
      <c r="P171" s="183"/>
      <c r="Q171" s="179"/>
      <c r="R171" s="179"/>
      <c r="S171" s="165"/>
      <c r="T171" s="305"/>
      <c r="U171" s="165"/>
      <c r="V171" s="165"/>
      <c r="W171" s="165"/>
      <c r="X171" s="165"/>
      <c r="Y171" s="165"/>
      <c r="Z171" s="179"/>
      <c r="AA171" s="179"/>
      <c r="AB171" s="165"/>
      <c r="AC171" s="305"/>
      <c r="AD171" s="179"/>
      <c r="AE171" s="165"/>
    </row>
    <row r="172" spans="1:31" x14ac:dyDescent="0.2">
      <c r="A172" s="179"/>
      <c r="B172" s="179"/>
      <c r="C172" s="165"/>
      <c r="D172" s="165"/>
      <c r="E172" s="165"/>
      <c r="F172" s="165"/>
      <c r="G172" s="165"/>
      <c r="H172" s="182"/>
      <c r="I172" s="182"/>
      <c r="J172" s="183"/>
      <c r="K172" s="182"/>
      <c r="L172" s="182"/>
      <c r="M172" s="182"/>
      <c r="N172" s="182"/>
      <c r="O172" s="182"/>
      <c r="P172" s="183"/>
      <c r="Q172" s="179"/>
      <c r="R172" s="179"/>
      <c r="S172" s="165"/>
      <c r="T172" s="305"/>
      <c r="U172" s="165"/>
      <c r="V172" s="165"/>
      <c r="W172" s="165"/>
      <c r="X172" s="165"/>
      <c r="Y172" s="165"/>
      <c r="Z172" s="179"/>
      <c r="AA172" s="179"/>
      <c r="AB172" s="165"/>
      <c r="AC172" s="305"/>
      <c r="AD172" s="179"/>
      <c r="AE172" s="165"/>
    </row>
    <row r="173" spans="1:31" x14ac:dyDescent="0.2">
      <c r="A173" s="179"/>
      <c r="B173" s="179"/>
      <c r="C173" s="165"/>
      <c r="D173" s="165"/>
      <c r="E173" s="165"/>
      <c r="F173" s="165"/>
      <c r="G173" s="165"/>
      <c r="H173" s="182"/>
      <c r="I173" s="182"/>
      <c r="J173" s="183"/>
      <c r="K173" s="182"/>
      <c r="L173" s="182"/>
      <c r="M173" s="182"/>
      <c r="N173" s="182"/>
      <c r="O173" s="182"/>
      <c r="P173" s="183"/>
      <c r="Q173" s="179"/>
      <c r="R173" s="179"/>
      <c r="S173" s="165"/>
      <c r="T173" s="305"/>
      <c r="U173" s="165"/>
      <c r="V173" s="165"/>
      <c r="W173" s="165"/>
      <c r="X173" s="165"/>
      <c r="Y173" s="165"/>
      <c r="Z173" s="179"/>
      <c r="AA173" s="179"/>
      <c r="AB173" s="165"/>
      <c r="AC173" s="305"/>
      <c r="AD173" s="179"/>
      <c r="AE173" s="165"/>
    </row>
    <row r="174" spans="1:31" x14ac:dyDescent="0.2">
      <c r="A174" s="179"/>
      <c r="B174" s="179"/>
      <c r="C174" s="165"/>
      <c r="D174" s="165"/>
      <c r="E174" s="165"/>
      <c r="F174" s="165"/>
      <c r="G174" s="165"/>
      <c r="H174" s="182"/>
      <c r="I174" s="182"/>
      <c r="J174" s="183"/>
      <c r="K174" s="182"/>
      <c r="L174" s="182"/>
      <c r="M174" s="182"/>
      <c r="N174" s="182"/>
      <c r="O174" s="182"/>
      <c r="P174" s="183"/>
      <c r="Q174" s="179"/>
      <c r="R174" s="179"/>
      <c r="S174" s="165"/>
      <c r="T174" s="305"/>
      <c r="U174" s="165"/>
      <c r="V174" s="165"/>
      <c r="W174" s="165"/>
      <c r="X174" s="165"/>
      <c r="Y174" s="165"/>
      <c r="Z174" s="179"/>
      <c r="AA174" s="179"/>
      <c r="AB174" s="165"/>
      <c r="AC174" s="305"/>
      <c r="AD174" s="179"/>
      <c r="AE174" s="165"/>
    </row>
    <row r="175" spans="1:31" x14ac:dyDescent="0.2">
      <c r="A175" s="179"/>
      <c r="B175" s="179"/>
      <c r="C175" s="165"/>
      <c r="D175" s="165"/>
      <c r="E175" s="165"/>
      <c r="F175" s="165"/>
      <c r="G175" s="165"/>
      <c r="H175" s="182"/>
      <c r="I175" s="182"/>
      <c r="J175" s="183"/>
      <c r="K175" s="182"/>
      <c r="L175" s="182"/>
      <c r="M175" s="182"/>
      <c r="N175" s="182"/>
      <c r="O175" s="182"/>
      <c r="P175" s="183"/>
      <c r="Q175" s="179"/>
      <c r="R175" s="179"/>
      <c r="S175" s="165"/>
      <c r="T175" s="305"/>
      <c r="U175" s="165"/>
      <c r="V175" s="165"/>
      <c r="W175" s="165"/>
      <c r="X175" s="165"/>
      <c r="Y175" s="165"/>
      <c r="Z175" s="179"/>
      <c r="AA175" s="179"/>
      <c r="AB175" s="165"/>
      <c r="AC175" s="305"/>
      <c r="AD175" s="179"/>
      <c r="AE175" s="165"/>
    </row>
    <row r="176" spans="1:31" x14ac:dyDescent="0.2">
      <c r="A176" s="179"/>
      <c r="B176" s="179"/>
      <c r="C176" s="165"/>
      <c r="D176" s="165"/>
      <c r="E176" s="165"/>
      <c r="F176" s="165"/>
      <c r="G176" s="165"/>
      <c r="H176" s="182"/>
      <c r="I176" s="182"/>
      <c r="J176" s="183"/>
      <c r="K176" s="182"/>
      <c r="L176" s="182"/>
      <c r="M176" s="182"/>
      <c r="N176" s="182"/>
      <c r="O176" s="182"/>
      <c r="P176" s="183"/>
      <c r="Q176" s="179"/>
      <c r="R176" s="179"/>
      <c r="S176" s="165"/>
      <c r="T176" s="305"/>
      <c r="U176" s="165"/>
      <c r="V176" s="165"/>
      <c r="W176" s="165"/>
      <c r="X176" s="165"/>
      <c r="Y176" s="165"/>
      <c r="Z176" s="179"/>
      <c r="AA176" s="179"/>
      <c r="AB176" s="165"/>
      <c r="AC176" s="305"/>
      <c r="AD176" s="179"/>
      <c r="AE176" s="165"/>
    </row>
    <row r="177" spans="1:31" x14ac:dyDescent="0.2">
      <c r="A177" s="179"/>
      <c r="B177" s="179"/>
      <c r="C177" s="165"/>
      <c r="D177" s="165"/>
      <c r="E177" s="165"/>
      <c r="F177" s="165"/>
      <c r="G177" s="165"/>
      <c r="H177" s="182"/>
      <c r="I177" s="182"/>
      <c r="J177" s="183"/>
      <c r="K177" s="182"/>
      <c r="L177" s="182"/>
      <c r="M177" s="182"/>
      <c r="N177" s="182"/>
      <c r="O177" s="182"/>
      <c r="P177" s="183"/>
      <c r="Q177" s="179"/>
      <c r="R177" s="179"/>
      <c r="S177" s="165"/>
      <c r="T177" s="305"/>
      <c r="U177" s="165"/>
      <c r="V177" s="165"/>
      <c r="W177" s="165"/>
      <c r="X177" s="165"/>
      <c r="Y177" s="165"/>
      <c r="Z177" s="179"/>
      <c r="AA177" s="179"/>
      <c r="AB177" s="165"/>
      <c r="AC177" s="305"/>
      <c r="AD177" s="179"/>
      <c r="AE177" s="165"/>
    </row>
    <row r="178" spans="1:31" x14ac:dyDescent="0.2">
      <c r="A178" s="179"/>
      <c r="B178" s="179"/>
      <c r="C178" s="165"/>
      <c r="D178" s="165"/>
      <c r="E178" s="165"/>
      <c r="F178" s="165"/>
      <c r="G178" s="165"/>
      <c r="H178" s="182"/>
      <c r="I178" s="182"/>
      <c r="J178" s="183"/>
      <c r="K178" s="182"/>
      <c r="L178" s="182"/>
      <c r="M178" s="182"/>
      <c r="N178" s="182"/>
      <c r="O178" s="182"/>
      <c r="P178" s="183"/>
      <c r="Q178" s="179"/>
      <c r="R178" s="179"/>
      <c r="S178" s="165"/>
      <c r="T178" s="305"/>
      <c r="U178" s="165"/>
      <c r="V178" s="165"/>
      <c r="W178" s="165"/>
      <c r="X178" s="165"/>
      <c r="Y178" s="165"/>
      <c r="Z178" s="179"/>
      <c r="AA178" s="179"/>
      <c r="AB178" s="165"/>
      <c r="AC178" s="305"/>
      <c r="AD178" s="179"/>
      <c r="AE178" s="165"/>
    </row>
    <row r="179" spans="1:31" x14ac:dyDescent="0.2">
      <c r="A179" s="179"/>
      <c r="B179" s="179"/>
      <c r="C179" s="165"/>
      <c r="D179" s="165"/>
      <c r="E179" s="165"/>
      <c r="F179" s="165"/>
      <c r="G179" s="165"/>
      <c r="H179" s="182"/>
      <c r="I179" s="182"/>
      <c r="J179" s="183"/>
      <c r="K179" s="182"/>
      <c r="L179" s="182"/>
      <c r="M179" s="182"/>
      <c r="N179" s="182"/>
      <c r="O179" s="182"/>
      <c r="P179" s="183"/>
      <c r="Q179" s="179"/>
      <c r="R179" s="179"/>
      <c r="S179" s="165"/>
      <c r="T179" s="305"/>
      <c r="U179" s="165"/>
      <c r="V179" s="165"/>
      <c r="W179" s="165"/>
      <c r="X179" s="165"/>
      <c r="Y179" s="165"/>
      <c r="Z179" s="179"/>
      <c r="AA179" s="179"/>
      <c r="AB179" s="165"/>
      <c r="AC179" s="305"/>
      <c r="AD179" s="179"/>
      <c r="AE179" s="165"/>
    </row>
    <row r="180" spans="1:31" x14ac:dyDescent="0.2">
      <c r="A180" s="179"/>
      <c r="B180" s="179"/>
      <c r="C180" s="165"/>
      <c r="D180" s="165"/>
      <c r="E180" s="165"/>
      <c r="F180" s="165"/>
      <c r="G180" s="165"/>
      <c r="H180" s="182"/>
      <c r="I180" s="182"/>
      <c r="J180" s="183"/>
      <c r="K180" s="182"/>
      <c r="L180" s="182"/>
      <c r="M180" s="182"/>
      <c r="N180" s="182"/>
      <c r="O180" s="182"/>
      <c r="P180" s="183"/>
      <c r="Q180" s="179"/>
      <c r="R180" s="179"/>
      <c r="S180" s="165"/>
      <c r="T180" s="305"/>
      <c r="U180" s="165"/>
      <c r="V180" s="165"/>
      <c r="W180" s="165"/>
      <c r="X180" s="165"/>
      <c r="Y180" s="165"/>
      <c r="Z180" s="179"/>
      <c r="AA180" s="179"/>
      <c r="AB180" s="165"/>
      <c r="AC180" s="305"/>
      <c r="AD180" s="179"/>
      <c r="AE180" s="165"/>
    </row>
    <row r="181" spans="1:31" x14ac:dyDescent="0.2">
      <c r="A181" s="179"/>
      <c r="B181" s="179"/>
      <c r="C181" s="165"/>
      <c r="D181" s="165"/>
      <c r="E181" s="165"/>
      <c r="F181" s="165"/>
      <c r="G181" s="165"/>
      <c r="H181" s="182"/>
      <c r="I181" s="182"/>
      <c r="J181" s="183"/>
      <c r="K181" s="182"/>
      <c r="L181" s="182"/>
      <c r="M181" s="182"/>
      <c r="N181" s="182"/>
      <c r="O181" s="182"/>
      <c r="P181" s="183"/>
      <c r="Q181" s="179"/>
      <c r="R181" s="179"/>
      <c r="S181" s="165"/>
      <c r="T181" s="305"/>
      <c r="U181" s="165"/>
      <c r="V181" s="165"/>
      <c r="W181" s="165"/>
      <c r="X181" s="165"/>
      <c r="Y181" s="165"/>
      <c r="Z181" s="179"/>
      <c r="AA181" s="179"/>
      <c r="AB181" s="165"/>
      <c r="AC181" s="305"/>
      <c r="AD181" s="179"/>
      <c r="AE181" s="165"/>
    </row>
    <row r="182" spans="1:31" x14ac:dyDescent="0.2">
      <c r="A182" s="179"/>
      <c r="B182" s="179"/>
      <c r="C182" s="165"/>
      <c r="D182" s="165"/>
      <c r="E182" s="165"/>
      <c r="F182" s="165"/>
      <c r="G182" s="165"/>
      <c r="H182" s="182"/>
      <c r="I182" s="182"/>
      <c r="J182" s="183"/>
      <c r="K182" s="182"/>
      <c r="L182" s="182"/>
      <c r="M182" s="182"/>
      <c r="N182" s="182"/>
      <c r="O182" s="182"/>
      <c r="P182" s="183"/>
      <c r="Q182" s="179"/>
      <c r="R182" s="179"/>
      <c r="S182" s="165"/>
      <c r="T182" s="305"/>
      <c r="U182" s="165"/>
      <c r="V182" s="165"/>
      <c r="W182" s="165"/>
      <c r="X182" s="165"/>
      <c r="Y182" s="165"/>
      <c r="Z182" s="179"/>
      <c r="AA182" s="179"/>
      <c r="AB182" s="165"/>
      <c r="AC182" s="305"/>
      <c r="AD182" s="179"/>
      <c r="AE182" s="165"/>
    </row>
    <row r="183" spans="1:31" x14ac:dyDescent="0.2">
      <c r="A183" s="179"/>
      <c r="B183" s="179"/>
      <c r="C183" s="165"/>
      <c r="D183" s="165"/>
      <c r="E183" s="165"/>
      <c r="F183" s="165"/>
      <c r="G183" s="165"/>
      <c r="H183" s="182"/>
      <c r="I183" s="182"/>
      <c r="J183" s="183"/>
      <c r="K183" s="182"/>
      <c r="L183" s="182"/>
      <c r="M183" s="182"/>
      <c r="N183" s="182"/>
      <c r="O183" s="182"/>
      <c r="P183" s="183"/>
      <c r="Q183" s="179"/>
      <c r="R183" s="179"/>
      <c r="S183" s="165"/>
      <c r="T183" s="305"/>
      <c r="U183" s="165"/>
      <c r="V183" s="165"/>
      <c r="W183" s="165"/>
      <c r="X183" s="165"/>
      <c r="Y183" s="165"/>
      <c r="Z183" s="179"/>
      <c r="AA183" s="179"/>
      <c r="AB183" s="165"/>
      <c r="AC183" s="305"/>
      <c r="AD183" s="179"/>
      <c r="AE183" s="165"/>
    </row>
    <row r="184" spans="1:31" x14ac:dyDescent="0.2">
      <c r="A184" s="179"/>
      <c r="B184" s="179"/>
      <c r="C184" s="165"/>
      <c r="D184" s="165"/>
      <c r="E184" s="165"/>
      <c r="F184" s="165"/>
      <c r="G184" s="165"/>
      <c r="H184" s="182"/>
      <c r="I184" s="182"/>
      <c r="J184" s="183"/>
      <c r="K184" s="182"/>
      <c r="L184" s="182"/>
      <c r="M184" s="182"/>
      <c r="N184" s="182"/>
      <c r="O184" s="182"/>
      <c r="P184" s="183"/>
      <c r="Q184" s="179"/>
      <c r="R184" s="179"/>
      <c r="S184" s="165"/>
      <c r="T184" s="305"/>
      <c r="U184" s="165"/>
      <c r="V184" s="165"/>
      <c r="W184" s="165"/>
      <c r="X184" s="165"/>
      <c r="Y184" s="165"/>
      <c r="Z184" s="179"/>
      <c r="AA184" s="179"/>
      <c r="AB184" s="165"/>
      <c r="AC184" s="305"/>
      <c r="AD184" s="179"/>
      <c r="AE184" s="165"/>
    </row>
    <row r="185" spans="1:31" x14ac:dyDescent="0.2">
      <c r="A185" s="179"/>
      <c r="B185" s="179"/>
      <c r="C185" s="165"/>
      <c r="D185" s="165"/>
      <c r="E185" s="165"/>
      <c r="F185" s="165"/>
      <c r="G185" s="165"/>
      <c r="H185" s="182"/>
      <c r="I185" s="182"/>
      <c r="J185" s="183"/>
      <c r="K185" s="182"/>
      <c r="L185" s="182"/>
      <c r="M185" s="182"/>
      <c r="N185" s="182"/>
      <c r="O185" s="182"/>
      <c r="P185" s="183"/>
      <c r="Q185" s="179"/>
      <c r="R185" s="179"/>
      <c r="S185" s="165"/>
      <c r="T185" s="305"/>
      <c r="U185" s="165"/>
      <c r="V185" s="165"/>
      <c r="W185" s="165"/>
      <c r="X185" s="165"/>
      <c r="Y185" s="165"/>
      <c r="Z185" s="179"/>
      <c r="AA185" s="179"/>
      <c r="AB185" s="165"/>
      <c r="AC185" s="305"/>
      <c r="AD185" s="179"/>
      <c r="AE185" s="165"/>
    </row>
    <row r="186" spans="1:31" x14ac:dyDescent="0.2">
      <c r="A186" s="179"/>
      <c r="B186" s="179"/>
      <c r="C186" s="165"/>
      <c r="D186" s="165"/>
      <c r="E186" s="165"/>
      <c r="F186" s="165"/>
      <c r="G186" s="165"/>
      <c r="H186" s="182"/>
      <c r="I186" s="182"/>
      <c r="J186" s="183"/>
      <c r="K186" s="182"/>
      <c r="L186" s="182"/>
      <c r="M186" s="182"/>
      <c r="N186" s="182"/>
      <c r="O186" s="182"/>
      <c r="P186" s="183"/>
      <c r="Q186" s="179"/>
      <c r="R186" s="179"/>
      <c r="S186" s="165"/>
      <c r="T186" s="305"/>
      <c r="U186" s="165"/>
      <c r="V186" s="165"/>
      <c r="W186" s="165"/>
      <c r="X186" s="165"/>
      <c r="Y186" s="165"/>
      <c r="Z186" s="179"/>
      <c r="AA186" s="179"/>
      <c r="AB186" s="165"/>
      <c r="AC186" s="305"/>
      <c r="AD186" s="179"/>
      <c r="AE186" s="165"/>
    </row>
    <row r="187" spans="1:31" x14ac:dyDescent="0.2">
      <c r="A187" s="179"/>
      <c r="B187" s="179"/>
      <c r="C187" s="165"/>
      <c r="D187" s="165"/>
      <c r="E187" s="165"/>
      <c r="F187" s="165"/>
      <c r="G187" s="165"/>
      <c r="H187" s="182"/>
      <c r="I187" s="182"/>
      <c r="J187" s="183"/>
      <c r="K187" s="182"/>
      <c r="L187" s="182"/>
      <c r="M187" s="182"/>
      <c r="N187" s="182"/>
      <c r="O187" s="182"/>
      <c r="P187" s="183"/>
      <c r="Q187" s="179"/>
      <c r="R187" s="179"/>
      <c r="S187" s="165"/>
      <c r="T187" s="305"/>
      <c r="U187" s="165"/>
      <c r="V187" s="165"/>
      <c r="W187" s="165"/>
      <c r="X187" s="165"/>
      <c r="Y187" s="165"/>
      <c r="Z187" s="179"/>
      <c r="AA187" s="179"/>
      <c r="AB187" s="165"/>
      <c r="AC187" s="305"/>
      <c r="AD187" s="179"/>
      <c r="AE187" s="165"/>
    </row>
    <row r="188" spans="1:31" x14ac:dyDescent="0.2">
      <c r="A188" s="179"/>
      <c r="B188" s="179"/>
      <c r="C188" s="165"/>
      <c r="D188" s="165"/>
      <c r="E188" s="165"/>
      <c r="F188" s="165"/>
      <c r="G188" s="165"/>
      <c r="H188" s="182"/>
      <c r="I188" s="182"/>
      <c r="J188" s="183"/>
      <c r="K188" s="182"/>
      <c r="L188" s="182"/>
      <c r="M188" s="182"/>
      <c r="N188" s="182"/>
      <c r="O188" s="182"/>
      <c r="P188" s="183"/>
      <c r="Q188" s="179"/>
      <c r="R188" s="179"/>
      <c r="S188" s="165"/>
      <c r="T188" s="305"/>
      <c r="U188" s="165"/>
      <c r="V188" s="165"/>
      <c r="W188" s="165"/>
      <c r="X188" s="165"/>
      <c r="Y188" s="165"/>
      <c r="Z188" s="179"/>
      <c r="AA188" s="179"/>
      <c r="AB188" s="165"/>
      <c r="AC188" s="305"/>
      <c r="AD188" s="179"/>
      <c r="AE188" s="165"/>
    </row>
    <row r="189" spans="1:31" x14ac:dyDescent="0.2">
      <c r="A189" s="179"/>
      <c r="B189" s="179"/>
      <c r="C189" s="165"/>
      <c r="D189" s="165"/>
      <c r="E189" s="165"/>
      <c r="F189" s="165"/>
      <c r="G189" s="165"/>
      <c r="H189" s="182"/>
      <c r="I189" s="182"/>
      <c r="J189" s="183"/>
      <c r="K189" s="182"/>
      <c r="L189" s="182"/>
      <c r="M189" s="182"/>
      <c r="N189" s="182"/>
      <c r="O189" s="182"/>
      <c r="P189" s="183"/>
      <c r="Q189" s="179"/>
      <c r="R189" s="179"/>
      <c r="S189" s="165"/>
      <c r="T189" s="305"/>
      <c r="U189" s="165"/>
      <c r="V189" s="165"/>
      <c r="W189" s="165"/>
      <c r="X189" s="165"/>
      <c r="Y189" s="165"/>
      <c r="Z189" s="179"/>
      <c r="AA189" s="179"/>
      <c r="AB189" s="165"/>
      <c r="AC189" s="305"/>
      <c r="AD189" s="179"/>
      <c r="AE189" s="165"/>
    </row>
    <row r="190" spans="1:31" x14ac:dyDescent="0.2">
      <c r="A190" s="179"/>
      <c r="B190" s="179"/>
      <c r="C190" s="165"/>
      <c r="D190" s="165"/>
      <c r="E190" s="165"/>
      <c r="F190" s="165"/>
      <c r="G190" s="165"/>
      <c r="H190" s="182"/>
      <c r="I190" s="182"/>
      <c r="J190" s="183"/>
      <c r="K190" s="182"/>
      <c r="L190" s="182"/>
      <c r="M190" s="182"/>
      <c r="N190" s="182"/>
      <c r="O190" s="182"/>
      <c r="P190" s="183"/>
      <c r="Q190" s="179"/>
      <c r="R190" s="179"/>
      <c r="S190" s="165"/>
      <c r="T190" s="305"/>
      <c r="U190" s="165"/>
      <c r="V190" s="165"/>
      <c r="W190" s="165"/>
      <c r="X190" s="165"/>
      <c r="Y190" s="165"/>
      <c r="Z190" s="179"/>
      <c r="AA190" s="179"/>
      <c r="AB190" s="165"/>
      <c r="AC190" s="305"/>
      <c r="AD190" s="179"/>
      <c r="AE190" s="165"/>
    </row>
    <row r="191" spans="1:31" x14ac:dyDescent="0.2">
      <c r="A191" s="179"/>
      <c r="B191" s="179"/>
      <c r="C191" s="165"/>
      <c r="D191" s="165"/>
      <c r="E191" s="165"/>
      <c r="F191" s="165"/>
      <c r="G191" s="165"/>
      <c r="H191" s="182"/>
      <c r="I191" s="182"/>
      <c r="J191" s="183"/>
      <c r="K191" s="182"/>
      <c r="L191" s="182"/>
      <c r="M191" s="182"/>
      <c r="N191" s="182"/>
      <c r="O191" s="182"/>
      <c r="P191" s="183"/>
      <c r="Q191" s="179"/>
      <c r="R191" s="179"/>
      <c r="S191" s="165"/>
      <c r="T191" s="305"/>
      <c r="U191" s="165"/>
      <c r="V191" s="165"/>
      <c r="W191" s="165"/>
      <c r="X191" s="165"/>
      <c r="Y191" s="165"/>
      <c r="Z191" s="179"/>
      <c r="AA191" s="179"/>
      <c r="AB191" s="165"/>
      <c r="AC191" s="305"/>
      <c r="AD191" s="179"/>
      <c r="AE191" s="165"/>
    </row>
    <row r="192" spans="1:31" x14ac:dyDescent="0.2">
      <c r="A192" s="179"/>
      <c r="B192" s="179"/>
      <c r="C192" s="165"/>
      <c r="D192" s="165"/>
      <c r="E192" s="165"/>
      <c r="F192" s="165"/>
      <c r="G192" s="165"/>
      <c r="H192" s="182"/>
      <c r="I192" s="182"/>
      <c r="J192" s="183"/>
      <c r="K192" s="182"/>
      <c r="L192" s="182"/>
      <c r="M192" s="182"/>
      <c r="N192" s="182"/>
      <c r="O192" s="182"/>
      <c r="P192" s="183"/>
      <c r="Q192" s="179"/>
      <c r="R192" s="179"/>
      <c r="S192" s="165"/>
      <c r="T192" s="305"/>
      <c r="U192" s="165"/>
      <c r="V192" s="165"/>
      <c r="W192" s="165"/>
      <c r="X192" s="165"/>
      <c r="Y192" s="165"/>
      <c r="Z192" s="179"/>
      <c r="AA192" s="179"/>
      <c r="AB192" s="165"/>
      <c r="AC192" s="305"/>
      <c r="AD192" s="179"/>
      <c r="AE192" s="165"/>
    </row>
    <row r="193" spans="1:31" x14ac:dyDescent="0.2">
      <c r="A193" s="179"/>
      <c r="B193" s="179"/>
      <c r="C193" s="165"/>
      <c r="D193" s="165"/>
      <c r="E193" s="165"/>
      <c r="F193" s="165"/>
      <c r="G193" s="165"/>
      <c r="H193" s="182"/>
      <c r="I193" s="182"/>
      <c r="J193" s="183"/>
      <c r="K193" s="182"/>
      <c r="L193" s="182"/>
      <c r="M193" s="182"/>
      <c r="N193" s="182"/>
      <c r="O193" s="182"/>
      <c r="P193" s="183"/>
      <c r="Q193" s="179"/>
      <c r="R193" s="179"/>
      <c r="S193" s="165"/>
      <c r="T193" s="305"/>
      <c r="U193" s="165"/>
      <c r="V193" s="165"/>
      <c r="W193" s="165"/>
      <c r="X193" s="165"/>
      <c r="Y193" s="165"/>
      <c r="Z193" s="179"/>
      <c r="AA193" s="179"/>
      <c r="AB193" s="165"/>
      <c r="AC193" s="305"/>
      <c r="AD193" s="179"/>
      <c r="AE193" s="165"/>
    </row>
    <row r="194" spans="1:31" x14ac:dyDescent="0.2">
      <c r="A194" s="179"/>
      <c r="B194" s="179"/>
      <c r="C194" s="165"/>
      <c r="D194" s="165"/>
      <c r="E194" s="165"/>
      <c r="F194" s="165"/>
      <c r="G194" s="165"/>
      <c r="H194" s="182"/>
      <c r="I194" s="182"/>
      <c r="J194" s="183"/>
      <c r="K194" s="182"/>
      <c r="L194" s="182"/>
      <c r="M194" s="182"/>
      <c r="N194" s="182"/>
      <c r="O194" s="182"/>
      <c r="P194" s="183"/>
      <c r="Q194" s="179"/>
      <c r="R194" s="179"/>
      <c r="S194" s="165"/>
      <c r="T194" s="305"/>
      <c r="U194" s="165"/>
      <c r="V194" s="165"/>
      <c r="W194" s="165"/>
      <c r="X194" s="165"/>
      <c r="Y194" s="165"/>
      <c r="Z194" s="179"/>
      <c r="AA194" s="179"/>
      <c r="AB194" s="165"/>
      <c r="AC194" s="305"/>
      <c r="AD194" s="179"/>
      <c r="AE194" s="165"/>
    </row>
    <row r="195" spans="1:31" x14ac:dyDescent="0.2">
      <c r="A195" s="179"/>
      <c r="B195" s="179"/>
      <c r="C195" s="165"/>
      <c r="D195" s="165"/>
      <c r="E195" s="165"/>
      <c r="F195" s="165"/>
      <c r="G195" s="165"/>
      <c r="H195" s="182"/>
      <c r="I195" s="182"/>
      <c r="J195" s="183"/>
      <c r="K195" s="182"/>
      <c r="L195" s="182"/>
      <c r="M195" s="182"/>
      <c r="N195" s="182"/>
      <c r="O195" s="182"/>
      <c r="P195" s="183"/>
      <c r="Q195" s="179"/>
      <c r="R195" s="179"/>
      <c r="S195" s="165"/>
      <c r="T195" s="305"/>
      <c r="U195" s="165"/>
      <c r="V195" s="165"/>
      <c r="W195" s="165"/>
      <c r="X195" s="165"/>
      <c r="Y195" s="165"/>
      <c r="Z195" s="179"/>
      <c r="AA195" s="179"/>
      <c r="AB195" s="165"/>
      <c r="AC195" s="305"/>
      <c r="AD195" s="179"/>
      <c r="AE195" s="165"/>
    </row>
    <row r="196" spans="1:31" x14ac:dyDescent="0.2">
      <c r="A196" s="179"/>
      <c r="B196" s="179"/>
      <c r="C196" s="165"/>
      <c r="D196" s="165"/>
      <c r="E196" s="165"/>
      <c r="F196" s="165"/>
      <c r="G196" s="165"/>
      <c r="H196" s="182"/>
      <c r="I196" s="182"/>
      <c r="J196" s="183"/>
      <c r="K196" s="182"/>
      <c r="L196" s="182"/>
      <c r="M196" s="182"/>
      <c r="N196" s="182"/>
      <c r="O196" s="182"/>
      <c r="P196" s="183"/>
      <c r="Q196" s="179"/>
      <c r="R196" s="179"/>
      <c r="S196" s="165"/>
      <c r="T196" s="305"/>
      <c r="U196" s="165"/>
      <c r="V196" s="165"/>
      <c r="W196" s="165"/>
      <c r="X196" s="165"/>
      <c r="Y196" s="165"/>
      <c r="Z196" s="179"/>
      <c r="AA196" s="179"/>
      <c r="AB196" s="165"/>
      <c r="AC196" s="305"/>
      <c r="AD196" s="179"/>
      <c r="AE196" s="165"/>
    </row>
    <row r="197" spans="1:31" x14ac:dyDescent="0.2">
      <c r="A197" s="179"/>
      <c r="B197" s="179"/>
      <c r="C197" s="165"/>
      <c r="D197" s="165"/>
      <c r="E197" s="165"/>
      <c r="F197" s="165"/>
      <c r="G197" s="165"/>
      <c r="H197" s="182"/>
      <c r="I197" s="182"/>
      <c r="J197" s="183"/>
      <c r="K197" s="182"/>
      <c r="L197" s="182"/>
      <c r="M197" s="182"/>
      <c r="N197" s="182"/>
      <c r="O197" s="182"/>
      <c r="P197" s="183"/>
      <c r="Q197" s="179"/>
      <c r="R197" s="179"/>
      <c r="S197" s="165"/>
      <c r="T197" s="305"/>
      <c r="U197" s="165"/>
      <c r="V197" s="165"/>
      <c r="W197" s="165"/>
      <c r="X197" s="165"/>
      <c r="Y197" s="165"/>
      <c r="Z197" s="179"/>
      <c r="AA197" s="179"/>
      <c r="AB197" s="165"/>
      <c r="AC197" s="305"/>
      <c r="AD197" s="179"/>
      <c r="AE197" s="165"/>
    </row>
    <row r="198" spans="1:31" x14ac:dyDescent="0.2">
      <c r="A198" s="179"/>
      <c r="B198" s="179"/>
      <c r="C198" s="165"/>
      <c r="D198" s="165"/>
      <c r="E198" s="165"/>
      <c r="F198" s="165"/>
      <c r="G198" s="165"/>
      <c r="H198" s="182"/>
      <c r="I198" s="182"/>
      <c r="J198" s="183"/>
      <c r="K198" s="182"/>
      <c r="L198" s="182"/>
      <c r="M198" s="182"/>
      <c r="N198" s="182"/>
      <c r="O198" s="182"/>
      <c r="P198" s="183"/>
      <c r="Q198" s="179"/>
      <c r="R198" s="179"/>
      <c r="S198" s="165"/>
      <c r="T198" s="305"/>
      <c r="U198" s="165"/>
      <c r="V198" s="165"/>
      <c r="W198" s="165"/>
      <c r="X198" s="165"/>
      <c r="Y198" s="165"/>
      <c r="Z198" s="179"/>
      <c r="AA198" s="179"/>
      <c r="AB198" s="165"/>
      <c r="AC198" s="305"/>
      <c r="AD198" s="179"/>
      <c r="AE198" s="165"/>
    </row>
    <row r="199" spans="1:31" x14ac:dyDescent="0.2">
      <c r="A199" s="179"/>
      <c r="B199" s="179"/>
      <c r="C199" s="165"/>
      <c r="D199" s="165"/>
      <c r="E199" s="165"/>
      <c r="F199" s="165"/>
      <c r="G199" s="165"/>
      <c r="H199" s="182"/>
      <c r="I199" s="182"/>
      <c r="J199" s="183"/>
      <c r="K199" s="182"/>
      <c r="L199" s="182"/>
      <c r="M199" s="182"/>
      <c r="N199" s="182"/>
      <c r="O199" s="182"/>
      <c r="P199" s="183"/>
      <c r="Q199" s="179"/>
      <c r="R199" s="179"/>
      <c r="S199" s="165"/>
      <c r="T199" s="305"/>
      <c r="U199" s="165"/>
      <c r="V199" s="165"/>
      <c r="W199" s="165"/>
      <c r="X199" s="165"/>
      <c r="Y199" s="165"/>
      <c r="Z199" s="179"/>
      <c r="AA199" s="179"/>
      <c r="AB199" s="165"/>
      <c r="AC199" s="305"/>
      <c r="AD199" s="179"/>
      <c r="AE199" s="165"/>
    </row>
    <row r="200" spans="1:31" x14ac:dyDescent="0.2">
      <c r="A200" s="179"/>
      <c r="B200" s="179"/>
      <c r="C200" s="165"/>
      <c r="D200" s="165"/>
      <c r="E200" s="165"/>
      <c r="F200" s="165"/>
      <c r="G200" s="165"/>
      <c r="H200" s="182"/>
      <c r="I200" s="182"/>
      <c r="J200" s="183"/>
      <c r="K200" s="182"/>
      <c r="L200" s="182"/>
      <c r="M200" s="182"/>
      <c r="N200" s="182"/>
      <c r="O200" s="182"/>
      <c r="P200" s="183"/>
      <c r="Q200" s="179"/>
      <c r="R200" s="179"/>
      <c r="S200" s="165"/>
      <c r="T200" s="305"/>
      <c r="U200" s="165"/>
      <c r="V200" s="165"/>
      <c r="W200" s="165"/>
      <c r="X200" s="165"/>
      <c r="Y200" s="165"/>
      <c r="Z200" s="179"/>
      <c r="AA200" s="179"/>
      <c r="AB200" s="165"/>
      <c r="AC200" s="305"/>
      <c r="AD200" s="179"/>
      <c r="AE200" s="165"/>
    </row>
    <row r="201" spans="1:31" x14ac:dyDescent="0.2">
      <c r="A201" s="179"/>
      <c r="B201" s="179"/>
      <c r="C201" s="165"/>
      <c r="D201" s="165"/>
      <c r="E201" s="165"/>
      <c r="F201" s="165"/>
      <c r="G201" s="165"/>
      <c r="H201" s="182"/>
      <c r="I201" s="182"/>
      <c r="J201" s="183"/>
      <c r="K201" s="182"/>
      <c r="L201" s="182"/>
      <c r="M201" s="182"/>
      <c r="N201" s="182"/>
      <c r="O201" s="182"/>
      <c r="P201" s="183"/>
      <c r="Q201" s="179"/>
      <c r="R201" s="179"/>
      <c r="S201" s="165"/>
      <c r="T201" s="305"/>
      <c r="U201" s="165"/>
      <c r="V201" s="165"/>
      <c r="W201" s="165"/>
      <c r="X201" s="165"/>
      <c r="Y201" s="165"/>
      <c r="Z201" s="179"/>
      <c r="AA201" s="179"/>
      <c r="AB201" s="165"/>
      <c r="AC201" s="305"/>
      <c r="AD201" s="179"/>
      <c r="AE201" s="165"/>
    </row>
    <row r="202" spans="1:31" x14ac:dyDescent="0.2">
      <c r="A202" s="179"/>
      <c r="B202" s="179"/>
      <c r="C202" s="165"/>
      <c r="D202" s="165"/>
      <c r="E202" s="165"/>
      <c r="F202" s="165"/>
      <c r="G202" s="165"/>
      <c r="H202" s="182"/>
      <c r="I202" s="182"/>
      <c r="J202" s="183"/>
      <c r="K202" s="182"/>
      <c r="L202" s="182"/>
      <c r="M202" s="182"/>
      <c r="N202" s="182"/>
      <c r="O202" s="182"/>
      <c r="P202" s="183"/>
      <c r="Q202" s="179"/>
      <c r="R202" s="179"/>
      <c r="S202" s="165"/>
      <c r="T202" s="305"/>
      <c r="U202" s="165"/>
      <c r="V202" s="165"/>
      <c r="W202" s="165"/>
      <c r="X202" s="165"/>
      <c r="Y202" s="165"/>
      <c r="Z202" s="179"/>
      <c r="AA202" s="179"/>
      <c r="AB202" s="165"/>
      <c r="AC202" s="305"/>
      <c r="AD202" s="179"/>
      <c r="AE202" s="165"/>
    </row>
    <row r="203" spans="1:31" x14ac:dyDescent="0.2">
      <c r="A203" s="179"/>
      <c r="B203" s="179"/>
      <c r="C203" s="165"/>
      <c r="D203" s="165"/>
      <c r="E203" s="165"/>
      <c r="F203" s="165"/>
      <c r="G203" s="165"/>
      <c r="H203" s="182"/>
      <c r="I203" s="182"/>
      <c r="J203" s="183"/>
      <c r="K203" s="182"/>
      <c r="L203" s="182"/>
      <c r="M203" s="182"/>
      <c r="N203" s="182"/>
      <c r="O203" s="182"/>
      <c r="P203" s="183"/>
      <c r="Q203" s="179"/>
      <c r="R203" s="179"/>
      <c r="S203" s="165"/>
      <c r="T203" s="305"/>
      <c r="U203" s="165"/>
      <c r="V203" s="165"/>
      <c r="W203" s="165"/>
      <c r="X203" s="165"/>
      <c r="Y203" s="165"/>
      <c r="Z203" s="179"/>
      <c r="AA203" s="179"/>
      <c r="AB203" s="165"/>
      <c r="AC203" s="305"/>
      <c r="AD203" s="179"/>
      <c r="AE203" s="165"/>
    </row>
    <row r="204" spans="1:31" x14ac:dyDescent="0.2">
      <c r="A204" s="179"/>
      <c r="B204" s="179"/>
      <c r="C204" s="165"/>
      <c r="D204" s="165"/>
      <c r="E204" s="165"/>
      <c r="F204" s="165"/>
      <c r="G204" s="165"/>
      <c r="H204" s="182"/>
      <c r="I204" s="182"/>
      <c r="J204" s="183"/>
      <c r="K204" s="182"/>
      <c r="L204" s="182"/>
      <c r="M204" s="182"/>
      <c r="N204" s="182"/>
      <c r="O204" s="182"/>
      <c r="P204" s="183"/>
      <c r="Q204" s="179"/>
      <c r="R204" s="179"/>
      <c r="S204" s="165"/>
      <c r="T204" s="305"/>
      <c r="U204" s="165"/>
      <c r="V204" s="165"/>
      <c r="W204" s="165"/>
      <c r="X204" s="165"/>
      <c r="Y204" s="165"/>
      <c r="Z204" s="179"/>
      <c r="AA204" s="179"/>
      <c r="AB204" s="165"/>
      <c r="AC204" s="305"/>
      <c r="AD204" s="179"/>
      <c r="AE204" s="165"/>
    </row>
    <row r="205" spans="1:31" x14ac:dyDescent="0.2">
      <c r="A205" s="179"/>
      <c r="B205" s="179"/>
      <c r="C205" s="165"/>
      <c r="D205" s="165"/>
      <c r="E205" s="165"/>
      <c r="F205" s="165"/>
      <c r="G205" s="165"/>
      <c r="H205" s="182"/>
      <c r="I205" s="182"/>
      <c r="J205" s="183"/>
      <c r="K205" s="182"/>
      <c r="L205" s="182"/>
      <c r="M205" s="182"/>
      <c r="N205" s="182"/>
      <c r="O205" s="182"/>
      <c r="P205" s="183"/>
      <c r="Q205" s="179"/>
      <c r="R205" s="179"/>
      <c r="S205" s="165"/>
      <c r="T205" s="305"/>
      <c r="U205" s="165"/>
      <c r="V205" s="165"/>
      <c r="W205" s="165"/>
      <c r="X205" s="165"/>
      <c r="Y205" s="165"/>
      <c r="Z205" s="179"/>
      <c r="AA205" s="179"/>
      <c r="AB205" s="165"/>
      <c r="AC205" s="305"/>
      <c r="AD205" s="179"/>
      <c r="AE205" s="165"/>
    </row>
    <row r="206" spans="1:31" x14ac:dyDescent="0.2">
      <c r="A206" s="179"/>
      <c r="B206" s="179"/>
      <c r="C206" s="165"/>
      <c r="D206" s="165"/>
      <c r="E206" s="165"/>
      <c r="F206" s="165"/>
      <c r="G206" s="165"/>
      <c r="H206" s="182"/>
      <c r="I206" s="182"/>
      <c r="J206" s="183"/>
      <c r="K206" s="182"/>
      <c r="L206" s="182"/>
      <c r="M206" s="182"/>
      <c r="N206" s="182"/>
      <c r="O206" s="182"/>
      <c r="P206" s="183"/>
      <c r="Q206" s="179"/>
      <c r="R206" s="179"/>
      <c r="S206" s="165"/>
      <c r="T206" s="305"/>
      <c r="U206" s="165"/>
      <c r="V206" s="165"/>
      <c r="W206" s="165"/>
      <c r="X206" s="165"/>
      <c r="Y206" s="165"/>
      <c r="Z206" s="179"/>
      <c r="AA206" s="179"/>
      <c r="AB206" s="165"/>
      <c r="AC206" s="305"/>
      <c r="AD206" s="179"/>
      <c r="AE206" s="165"/>
    </row>
    <row r="207" spans="1:31" x14ac:dyDescent="0.2">
      <c r="A207" s="179"/>
      <c r="B207" s="179"/>
      <c r="C207" s="165"/>
      <c r="D207" s="165"/>
      <c r="E207" s="165"/>
      <c r="F207" s="165"/>
      <c r="G207" s="165"/>
      <c r="H207" s="182"/>
      <c r="I207" s="182"/>
      <c r="J207" s="183"/>
      <c r="K207" s="182"/>
      <c r="L207" s="182"/>
      <c r="M207" s="182"/>
      <c r="N207" s="182"/>
      <c r="O207" s="182"/>
      <c r="P207" s="183"/>
      <c r="Q207" s="179"/>
      <c r="R207" s="179"/>
      <c r="S207" s="165"/>
      <c r="T207" s="305"/>
      <c r="U207" s="165"/>
      <c r="V207" s="165"/>
      <c r="W207" s="165"/>
      <c r="X207" s="165"/>
      <c r="Y207" s="165"/>
      <c r="Z207" s="179"/>
      <c r="AA207" s="179"/>
      <c r="AB207" s="165"/>
      <c r="AC207" s="305"/>
      <c r="AD207" s="179"/>
      <c r="AE207" s="165"/>
    </row>
    <row r="208" spans="1:31" x14ac:dyDescent="0.2">
      <c r="A208" s="179"/>
      <c r="B208" s="179"/>
      <c r="C208" s="165"/>
      <c r="D208" s="165"/>
      <c r="E208" s="165"/>
      <c r="F208" s="165"/>
      <c r="G208" s="165"/>
      <c r="H208" s="182"/>
      <c r="I208" s="182"/>
      <c r="J208" s="183"/>
      <c r="K208" s="182"/>
      <c r="L208" s="182"/>
      <c r="M208" s="182"/>
      <c r="N208" s="182"/>
      <c r="O208" s="182"/>
      <c r="P208" s="183"/>
      <c r="Q208" s="179"/>
      <c r="R208" s="179"/>
      <c r="S208" s="165"/>
      <c r="T208" s="305"/>
      <c r="U208" s="165"/>
      <c r="V208" s="165"/>
      <c r="W208" s="165"/>
      <c r="X208" s="165"/>
      <c r="Y208" s="165"/>
      <c r="Z208" s="179"/>
      <c r="AA208" s="179"/>
      <c r="AB208" s="165"/>
      <c r="AC208" s="305"/>
      <c r="AD208" s="179"/>
      <c r="AE208" s="165"/>
    </row>
    <row r="209" spans="1:31" x14ac:dyDescent="0.2">
      <c r="A209" s="179"/>
      <c r="B209" s="179"/>
      <c r="C209" s="165"/>
      <c r="D209" s="165"/>
      <c r="E209" s="165"/>
      <c r="F209" s="165"/>
      <c r="G209" s="165"/>
      <c r="H209" s="182"/>
      <c r="I209" s="182"/>
      <c r="J209" s="183"/>
      <c r="K209" s="182"/>
      <c r="L209" s="182"/>
      <c r="M209" s="182"/>
      <c r="N209" s="182"/>
      <c r="O209" s="182"/>
      <c r="P209" s="183"/>
      <c r="Q209" s="179"/>
      <c r="R209" s="179"/>
      <c r="S209" s="165"/>
      <c r="T209" s="305"/>
      <c r="U209" s="165"/>
      <c r="V209" s="165"/>
      <c r="W209" s="165"/>
      <c r="X209" s="165"/>
      <c r="Y209" s="165"/>
      <c r="Z209" s="179"/>
      <c r="AA209" s="179"/>
      <c r="AB209" s="165"/>
      <c r="AC209" s="305"/>
      <c r="AD209" s="179"/>
      <c r="AE209" s="165"/>
    </row>
    <row r="210" spans="1:31" x14ac:dyDescent="0.2">
      <c r="A210" s="179"/>
      <c r="B210" s="179"/>
      <c r="C210" s="165"/>
      <c r="D210" s="165"/>
      <c r="E210" s="165"/>
      <c r="F210" s="165"/>
      <c r="G210" s="165"/>
      <c r="H210" s="182"/>
      <c r="I210" s="182"/>
      <c r="J210" s="183"/>
      <c r="K210" s="182"/>
      <c r="L210" s="182"/>
      <c r="M210" s="182"/>
      <c r="N210" s="182"/>
      <c r="O210" s="182"/>
      <c r="P210" s="183"/>
      <c r="Q210" s="179"/>
      <c r="R210" s="179"/>
      <c r="S210" s="165"/>
      <c r="T210" s="305"/>
      <c r="U210" s="165"/>
      <c r="V210" s="165"/>
      <c r="W210" s="165"/>
      <c r="X210" s="165"/>
      <c r="Y210" s="165"/>
      <c r="Z210" s="179"/>
      <c r="AA210" s="179"/>
      <c r="AB210" s="165"/>
      <c r="AC210" s="305"/>
      <c r="AD210" s="179"/>
      <c r="AE210" s="165"/>
    </row>
    <row r="211" spans="1:31" x14ac:dyDescent="0.2">
      <c r="A211" s="179"/>
      <c r="B211" s="179"/>
      <c r="C211" s="165"/>
      <c r="D211" s="165"/>
      <c r="E211" s="165"/>
      <c r="F211" s="165"/>
      <c r="G211" s="165"/>
      <c r="H211" s="182"/>
      <c r="I211" s="182"/>
      <c r="J211" s="183"/>
      <c r="K211" s="182"/>
      <c r="L211" s="182"/>
      <c r="M211" s="182"/>
      <c r="N211" s="182"/>
      <c r="O211" s="182"/>
      <c r="P211" s="183"/>
      <c r="Q211" s="179"/>
      <c r="R211" s="179"/>
      <c r="S211" s="165"/>
      <c r="T211" s="305"/>
      <c r="U211" s="165"/>
      <c r="V211" s="165"/>
      <c r="W211" s="165"/>
      <c r="X211" s="165"/>
      <c r="Y211" s="165"/>
      <c r="Z211" s="179"/>
      <c r="AA211" s="179"/>
      <c r="AB211" s="165"/>
      <c r="AC211" s="305"/>
      <c r="AD211" s="179"/>
      <c r="AE211" s="165"/>
    </row>
    <row r="212" spans="1:31" x14ac:dyDescent="0.2">
      <c r="A212" s="179"/>
      <c r="B212" s="179"/>
      <c r="C212" s="165"/>
      <c r="D212" s="165"/>
      <c r="E212" s="165"/>
      <c r="F212" s="165"/>
      <c r="G212" s="165"/>
      <c r="H212" s="182"/>
      <c r="I212" s="182"/>
      <c r="J212" s="183"/>
      <c r="K212" s="182"/>
      <c r="L212" s="182"/>
      <c r="M212" s="182"/>
      <c r="N212" s="182"/>
      <c r="O212" s="182"/>
      <c r="P212" s="183"/>
      <c r="Q212" s="179"/>
      <c r="R212" s="179"/>
      <c r="S212" s="165"/>
      <c r="T212" s="305"/>
      <c r="U212" s="165"/>
      <c r="V212" s="165"/>
      <c r="W212" s="165"/>
      <c r="X212" s="165"/>
      <c r="Y212" s="165"/>
      <c r="Z212" s="179"/>
      <c r="AA212" s="179"/>
      <c r="AB212" s="165"/>
      <c r="AC212" s="305"/>
      <c r="AD212" s="179"/>
      <c r="AE212" s="165"/>
    </row>
    <row r="213" spans="1:31" x14ac:dyDescent="0.2">
      <c r="A213" s="179"/>
      <c r="B213" s="179"/>
      <c r="C213" s="165"/>
      <c r="D213" s="165"/>
      <c r="E213" s="165"/>
      <c r="F213" s="165"/>
      <c r="G213" s="165"/>
      <c r="H213" s="182"/>
      <c r="I213" s="182"/>
      <c r="J213" s="183"/>
      <c r="K213" s="182"/>
      <c r="L213" s="182"/>
      <c r="M213" s="182"/>
      <c r="N213" s="182"/>
      <c r="O213" s="182"/>
      <c r="P213" s="183"/>
      <c r="Q213" s="179"/>
      <c r="R213" s="179"/>
      <c r="S213" s="165"/>
      <c r="T213" s="305"/>
      <c r="U213" s="165"/>
      <c r="V213" s="165"/>
      <c r="W213" s="165"/>
      <c r="X213" s="165"/>
      <c r="Y213" s="165"/>
      <c r="Z213" s="179"/>
      <c r="AA213" s="179"/>
      <c r="AB213" s="165"/>
      <c r="AC213" s="305"/>
      <c r="AD213" s="179"/>
      <c r="AE213" s="165"/>
    </row>
    <row r="214" spans="1:31" x14ac:dyDescent="0.2">
      <c r="A214" s="179"/>
      <c r="B214" s="179"/>
      <c r="C214" s="165"/>
      <c r="D214" s="165"/>
      <c r="E214" s="165"/>
      <c r="F214" s="165"/>
      <c r="G214" s="165"/>
      <c r="H214" s="182"/>
      <c r="I214" s="182"/>
      <c r="J214" s="183"/>
      <c r="K214" s="182"/>
      <c r="L214" s="182"/>
      <c r="M214" s="182"/>
      <c r="N214" s="182"/>
      <c r="O214" s="182"/>
      <c r="P214" s="183"/>
      <c r="Q214" s="179"/>
      <c r="R214" s="179"/>
      <c r="S214" s="165"/>
      <c r="T214" s="305"/>
      <c r="U214" s="165"/>
      <c r="V214" s="165"/>
      <c r="W214" s="165"/>
      <c r="X214" s="165"/>
      <c r="Y214" s="165"/>
      <c r="Z214" s="179"/>
      <c r="AA214" s="179"/>
      <c r="AB214" s="165"/>
      <c r="AC214" s="305"/>
      <c r="AD214" s="179"/>
      <c r="AE214" s="165"/>
    </row>
    <row r="215" spans="1:31" x14ac:dyDescent="0.2">
      <c r="A215" s="179"/>
      <c r="B215" s="179"/>
      <c r="C215" s="165"/>
      <c r="D215" s="165"/>
      <c r="E215" s="165"/>
      <c r="F215" s="165"/>
      <c r="G215" s="165"/>
      <c r="H215" s="182"/>
      <c r="I215" s="182"/>
      <c r="J215" s="183"/>
      <c r="K215" s="182"/>
      <c r="L215" s="182"/>
      <c r="M215" s="182"/>
      <c r="N215" s="182"/>
      <c r="O215" s="182"/>
      <c r="P215" s="183"/>
      <c r="Q215" s="179"/>
      <c r="R215" s="179"/>
      <c r="S215" s="165"/>
      <c r="T215" s="305"/>
      <c r="U215" s="165"/>
      <c r="V215" s="165"/>
      <c r="W215" s="165"/>
      <c r="X215" s="165"/>
      <c r="Y215" s="165"/>
      <c r="Z215" s="179"/>
      <c r="AA215" s="179"/>
      <c r="AB215" s="165"/>
      <c r="AC215" s="305"/>
      <c r="AD215" s="179"/>
      <c r="AE215" s="165"/>
    </row>
    <row r="216" spans="1:31" x14ac:dyDescent="0.2">
      <c r="A216" s="179"/>
      <c r="B216" s="179"/>
      <c r="C216" s="165"/>
      <c r="D216" s="165"/>
      <c r="E216" s="165"/>
      <c r="F216" s="165"/>
      <c r="G216" s="165"/>
      <c r="H216" s="182"/>
      <c r="I216" s="182"/>
      <c r="J216" s="183"/>
      <c r="K216" s="182"/>
      <c r="L216" s="182"/>
      <c r="M216" s="182"/>
      <c r="N216" s="182"/>
      <c r="O216" s="182"/>
      <c r="P216" s="183"/>
      <c r="Q216" s="179"/>
      <c r="R216" s="179"/>
      <c r="S216" s="165"/>
      <c r="T216" s="305"/>
      <c r="U216" s="165"/>
      <c r="V216" s="165"/>
      <c r="W216" s="165"/>
      <c r="X216" s="165"/>
      <c r="Y216" s="165"/>
      <c r="Z216" s="179"/>
      <c r="AA216" s="179"/>
      <c r="AB216" s="165"/>
      <c r="AC216" s="305"/>
      <c r="AD216" s="179"/>
      <c r="AE216" s="165"/>
    </row>
    <row r="217" spans="1:31" x14ac:dyDescent="0.2">
      <c r="A217" s="179"/>
      <c r="B217" s="179"/>
      <c r="C217" s="165"/>
      <c r="D217" s="165"/>
      <c r="E217" s="165"/>
      <c r="F217" s="165"/>
      <c r="G217" s="165"/>
      <c r="H217" s="182"/>
      <c r="I217" s="182"/>
      <c r="J217" s="183"/>
      <c r="K217" s="182"/>
      <c r="L217" s="182"/>
      <c r="M217" s="182"/>
      <c r="N217" s="182"/>
      <c r="O217" s="182"/>
      <c r="P217" s="183"/>
      <c r="Q217" s="179"/>
      <c r="R217" s="179"/>
      <c r="S217" s="165"/>
      <c r="T217" s="305"/>
      <c r="U217" s="165"/>
      <c r="V217" s="165"/>
      <c r="W217" s="165"/>
      <c r="X217" s="165"/>
      <c r="Y217" s="165"/>
      <c r="Z217" s="179"/>
      <c r="AA217" s="179"/>
      <c r="AB217" s="165"/>
      <c r="AC217" s="305"/>
      <c r="AD217" s="179"/>
      <c r="AE217" s="165"/>
    </row>
    <row r="218" spans="1:31" x14ac:dyDescent="0.2">
      <c r="A218" s="179"/>
      <c r="B218" s="179"/>
      <c r="C218" s="165"/>
      <c r="D218" s="165"/>
      <c r="E218" s="165"/>
      <c r="F218" s="165"/>
      <c r="G218" s="165"/>
      <c r="H218" s="182"/>
      <c r="I218" s="182"/>
      <c r="J218" s="183"/>
      <c r="K218" s="182"/>
      <c r="L218" s="182"/>
      <c r="M218" s="182"/>
      <c r="N218" s="182"/>
      <c r="O218" s="182"/>
      <c r="P218" s="183"/>
      <c r="Q218" s="179"/>
      <c r="R218" s="179"/>
      <c r="S218" s="165"/>
      <c r="T218" s="305"/>
      <c r="U218" s="165"/>
      <c r="V218" s="165"/>
      <c r="W218" s="165"/>
      <c r="X218" s="165"/>
      <c r="Y218" s="165"/>
      <c r="Z218" s="179"/>
      <c r="AA218" s="179"/>
      <c r="AB218" s="165"/>
      <c r="AC218" s="305"/>
      <c r="AD218" s="179"/>
      <c r="AE218" s="165"/>
    </row>
    <row r="219" spans="1:31" x14ac:dyDescent="0.2">
      <c r="A219" s="179"/>
      <c r="B219" s="179"/>
      <c r="C219" s="165"/>
      <c r="D219" s="165"/>
      <c r="E219" s="165"/>
      <c r="F219" s="165"/>
      <c r="G219" s="165"/>
      <c r="H219" s="182"/>
      <c r="I219" s="182"/>
      <c r="J219" s="183"/>
      <c r="K219" s="182"/>
      <c r="L219" s="182"/>
      <c r="M219" s="182"/>
      <c r="N219" s="182"/>
      <c r="O219" s="182"/>
      <c r="P219" s="183"/>
      <c r="Q219" s="179"/>
      <c r="R219" s="179"/>
      <c r="S219" s="165"/>
      <c r="T219" s="305"/>
      <c r="U219" s="165"/>
      <c r="V219" s="165"/>
      <c r="W219" s="165"/>
      <c r="X219" s="165"/>
      <c r="Y219" s="165"/>
      <c r="Z219" s="179"/>
      <c r="AA219" s="179"/>
      <c r="AB219" s="165"/>
      <c r="AC219" s="305"/>
      <c r="AD219" s="179"/>
      <c r="AE219" s="165"/>
    </row>
    <row r="220" spans="1:31" x14ac:dyDescent="0.2">
      <c r="A220" s="179"/>
      <c r="B220" s="179"/>
      <c r="C220" s="165"/>
      <c r="D220" s="165"/>
      <c r="E220" s="165"/>
      <c r="F220" s="165"/>
      <c r="G220" s="165"/>
      <c r="H220" s="182"/>
      <c r="I220" s="182"/>
      <c r="J220" s="183"/>
      <c r="K220" s="182"/>
      <c r="L220" s="182"/>
      <c r="M220" s="182"/>
      <c r="N220" s="182"/>
      <c r="O220" s="182"/>
      <c r="P220" s="183"/>
      <c r="Q220" s="179"/>
      <c r="R220" s="179"/>
      <c r="S220" s="165"/>
      <c r="T220" s="305"/>
      <c r="U220" s="165"/>
      <c r="V220" s="165"/>
      <c r="W220" s="165"/>
      <c r="X220" s="165"/>
      <c r="Y220" s="165"/>
      <c r="Z220" s="179"/>
      <c r="AA220" s="179"/>
      <c r="AB220" s="165"/>
      <c r="AC220" s="305"/>
      <c r="AD220" s="179"/>
      <c r="AE220" s="165"/>
    </row>
    <row r="221" spans="1:31" x14ac:dyDescent="0.2">
      <c r="A221" s="179"/>
      <c r="B221" s="179"/>
      <c r="C221" s="165"/>
      <c r="D221" s="165"/>
      <c r="E221" s="165"/>
      <c r="F221" s="165"/>
      <c r="G221" s="165"/>
      <c r="H221" s="182"/>
      <c r="I221" s="182"/>
      <c r="J221" s="183"/>
      <c r="K221" s="182"/>
      <c r="L221" s="182"/>
      <c r="M221" s="182"/>
      <c r="N221" s="182"/>
      <c r="O221" s="182"/>
      <c r="P221" s="183"/>
      <c r="Q221" s="179"/>
      <c r="R221" s="179"/>
      <c r="S221" s="165"/>
      <c r="T221" s="305"/>
      <c r="U221" s="165"/>
      <c r="V221" s="165"/>
      <c r="W221" s="165"/>
      <c r="X221" s="165"/>
      <c r="Y221" s="165"/>
      <c r="Z221" s="179"/>
      <c r="AA221" s="179"/>
      <c r="AB221" s="165"/>
      <c r="AC221" s="305"/>
      <c r="AD221" s="179"/>
      <c r="AE221" s="165"/>
    </row>
    <row r="222" spans="1:31" x14ac:dyDescent="0.2">
      <c r="A222" s="179"/>
      <c r="B222" s="179"/>
      <c r="C222" s="165"/>
      <c r="D222" s="165"/>
      <c r="E222" s="165"/>
      <c r="F222" s="165"/>
      <c r="G222" s="165"/>
      <c r="H222" s="182"/>
      <c r="I222" s="182"/>
      <c r="J222" s="183"/>
      <c r="K222" s="182"/>
      <c r="L222" s="182"/>
      <c r="M222" s="182"/>
      <c r="N222" s="182"/>
      <c r="O222" s="182"/>
      <c r="P222" s="183"/>
      <c r="Q222" s="179"/>
      <c r="R222" s="179"/>
      <c r="S222" s="165"/>
      <c r="T222" s="305"/>
      <c r="U222" s="165"/>
      <c r="V222" s="165"/>
      <c r="W222" s="165"/>
      <c r="X222" s="165"/>
      <c r="Y222" s="165"/>
      <c r="Z222" s="179"/>
      <c r="AA222" s="179"/>
      <c r="AB222" s="165"/>
      <c r="AC222" s="305"/>
      <c r="AD222" s="179"/>
      <c r="AE222" s="165"/>
    </row>
    <row r="223" spans="1:31" x14ac:dyDescent="0.2">
      <c r="A223" s="179"/>
      <c r="B223" s="179"/>
      <c r="C223" s="165"/>
      <c r="D223" s="165"/>
      <c r="E223" s="165"/>
      <c r="F223" s="165"/>
      <c r="G223" s="165"/>
      <c r="H223" s="182"/>
      <c r="I223" s="182"/>
      <c r="J223" s="183"/>
      <c r="K223" s="182"/>
      <c r="L223" s="182"/>
      <c r="M223" s="182"/>
      <c r="N223" s="182"/>
      <c r="O223" s="182"/>
      <c r="P223" s="183"/>
      <c r="Q223" s="179"/>
      <c r="R223" s="179"/>
      <c r="S223" s="165"/>
      <c r="T223" s="305"/>
      <c r="U223" s="165"/>
      <c r="V223" s="165"/>
      <c r="W223" s="165"/>
      <c r="X223" s="165"/>
      <c r="Y223" s="165"/>
      <c r="Z223" s="179"/>
      <c r="AA223" s="179"/>
      <c r="AB223" s="165"/>
      <c r="AC223" s="305"/>
      <c r="AD223" s="179"/>
      <c r="AE223" s="165"/>
    </row>
    <row r="224" spans="1:31" x14ac:dyDescent="0.2">
      <c r="A224" s="179"/>
      <c r="B224" s="179"/>
      <c r="C224" s="165"/>
      <c r="D224" s="165"/>
      <c r="E224" s="165"/>
      <c r="F224" s="165"/>
      <c r="G224" s="165"/>
      <c r="H224" s="182"/>
      <c r="I224" s="182"/>
      <c r="J224" s="183"/>
      <c r="K224" s="182"/>
      <c r="L224" s="182"/>
      <c r="M224" s="182"/>
      <c r="N224" s="182"/>
      <c r="O224" s="182"/>
      <c r="P224" s="183"/>
      <c r="Q224" s="179"/>
      <c r="R224" s="179"/>
      <c r="S224" s="165"/>
      <c r="T224" s="305"/>
      <c r="U224" s="165"/>
      <c r="V224" s="165"/>
      <c r="W224" s="165"/>
      <c r="X224" s="165"/>
      <c r="Y224" s="165"/>
      <c r="Z224" s="179"/>
      <c r="AA224" s="179"/>
      <c r="AB224" s="165"/>
      <c r="AC224" s="305"/>
      <c r="AD224" s="179"/>
      <c r="AE224" s="165"/>
    </row>
    <row r="225" spans="1:31" x14ac:dyDescent="0.2">
      <c r="A225" s="179"/>
      <c r="B225" s="179"/>
      <c r="C225" s="165"/>
      <c r="D225" s="165"/>
      <c r="E225" s="165"/>
      <c r="F225" s="165"/>
      <c r="G225" s="165"/>
      <c r="H225" s="182"/>
      <c r="I225" s="182"/>
      <c r="J225" s="183"/>
      <c r="K225" s="182"/>
      <c r="L225" s="182"/>
      <c r="M225" s="182"/>
      <c r="N225" s="182"/>
      <c r="O225" s="182"/>
      <c r="P225" s="183"/>
      <c r="Q225" s="179"/>
      <c r="R225" s="179"/>
      <c r="S225" s="165"/>
      <c r="T225" s="305"/>
      <c r="U225" s="165"/>
      <c r="V225" s="165"/>
      <c r="W225" s="165"/>
      <c r="X225" s="165"/>
      <c r="Y225" s="165"/>
      <c r="Z225" s="179"/>
      <c r="AA225" s="179"/>
      <c r="AB225" s="165"/>
      <c r="AC225" s="305"/>
      <c r="AD225" s="179"/>
      <c r="AE225" s="165"/>
    </row>
    <row r="226" spans="1:31" x14ac:dyDescent="0.2">
      <c r="A226" s="179"/>
      <c r="B226" s="179"/>
      <c r="C226" s="165"/>
      <c r="D226" s="165"/>
      <c r="E226" s="165"/>
      <c r="F226" s="165"/>
      <c r="G226" s="165"/>
      <c r="H226" s="182"/>
      <c r="I226" s="182"/>
      <c r="J226" s="183"/>
      <c r="K226" s="182"/>
      <c r="L226" s="182"/>
      <c r="M226" s="182"/>
      <c r="N226" s="182"/>
      <c r="O226" s="182"/>
      <c r="P226" s="183"/>
      <c r="Q226" s="179"/>
      <c r="R226" s="179"/>
      <c r="S226" s="165"/>
      <c r="T226" s="305"/>
      <c r="U226" s="165"/>
      <c r="V226" s="165"/>
      <c r="W226" s="165"/>
      <c r="X226" s="165"/>
      <c r="Y226" s="165"/>
      <c r="Z226" s="179"/>
      <c r="AA226" s="179"/>
      <c r="AB226" s="165"/>
      <c r="AC226" s="305"/>
      <c r="AD226" s="179"/>
      <c r="AE226" s="165"/>
    </row>
    <row r="227" spans="1:31" x14ac:dyDescent="0.2">
      <c r="A227" s="179"/>
      <c r="B227" s="179"/>
      <c r="C227" s="165"/>
      <c r="D227" s="165"/>
      <c r="E227" s="165"/>
      <c r="F227" s="165"/>
      <c r="G227" s="165"/>
      <c r="H227" s="182"/>
      <c r="I227" s="182"/>
      <c r="J227" s="183"/>
      <c r="K227" s="182"/>
      <c r="L227" s="182"/>
      <c r="M227" s="182"/>
      <c r="N227" s="182"/>
      <c r="O227" s="182"/>
      <c r="P227" s="183"/>
      <c r="Q227" s="179"/>
      <c r="R227" s="179"/>
      <c r="S227" s="165"/>
      <c r="T227" s="305"/>
      <c r="U227" s="165"/>
      <c r="V227" s="165"/>
      <c r="W227" s="165"/>
      <c r="X227" s="165"/>
      <c r="Y227" s="165"/>
      <c r="Z227" s="179"/>
      <c r="AA227" s="179"/>
      <c r="AB227" s="165"/>
      <c r="AC227" s="305"/>
      <c r="AD227" s="179"/>
      <c r="AE227" s="165"/>
    </row>
    <row r="228" spans="1:31" x14ac:dyDescent="0.2">
      <c r="A228" s="179"/>
      <c r="B228" s="179"/>
      <c r="C228" s="165"/>
      <c r="D228" s="165"/>
      <c r="E228" s="165"/>
      <c r="F228" s="165"/>
      <c r="G228" s="165"/>
      <c r="H228" s="182"/>
      <c r="I228" s="182"/>
      <c r="J228" s="183"/>
      <c r="K228" s="182"/>
      <c r="L228" s="182"/>
      <c r="M228" s="182"/>
      <c r="N228" s="182"/>
      <c r="O228" s="182"/>
      <c r="P228" s="183"/>
      <c r="Q228" s="179"/>
      <c r="R228" s="179"/>
      <c r="S228" s="165"/>
      <c r="T228" s="305"/>
      <c r="U228" s="165"/>
      <c r="V228" s="165"/>
      <c r="W228" s="165"/>
      <c r="X228" s="165"/>
      <c r="Y228" s="165"/>
      <c r="Z228" s="179"/>
      <c r="AA228" s="179"/>
      <c r="AB228" s="165"/>
      <c r="AC228" s="305"/>
      <c r="AD228" s="179"/>
      <c r="AE228" s="165"/>
    </row>
    <row r="229" spans="1:31" x14ac:dyDescent="0.2">
      <c r="A229" s="179"/>
      <c r="B229" s="179"/>
      <c r="C229" s="165"/>
      <c r="D229" s="165"/>
      <c r="E229" s="165"/>
      <c r="F229" s="165"/>
      <c r="G229" s="165"/>
      <c r="H229" s="182"/>
      <c r="I229" s="182"/>
      <c r="J229" s="183"/>
      <c r="K229" s="182"/>
      <c r="L229" s="182"/>
      <c r="M229" s="182"/>
      <c r="N229" s="182"/>
      <c r="O229" s="182"/>
      <c r="P229" s="183"/>
      <c r="Q229" s="179"/>
      <c r="R229" s="179"/>
      <c r="S229" s="165"/>
      <c r="T229" s="305"/>
      <c r="U229" s="165"/>
      <c r="V229" s="165"/>
      <c r="W229" s="165"/>
      <c r="X229" s="165"/>
      <c r="Y229" s="165"/>
      <c r="Z229" s="179"/>
      <c r="AA229" s="179"/>
      <c r="AB229" s="165"/>
      <c r="AC229" s="305"/>
      <c r="AD229" s="179"/>
      <c r="AE229" s="165"/>
    </row>
    <row r="230" spans="1:31" x14ac:dyDescent="0.2">
      <c r="A230" s="179"/>
      <c r="B230" s="179"/>
      <c r="C230" s="165"/>
      <c r="D230" s="165"/>
      <c r="E230" s="165"/>
      <c r="F230" s="165"/>
      <c r="G230" s="165"/>
      <c r="H230" s="182"/>
      <c r="I230" s="182"/>
      <c r="J230" s="183"/>
      <c r="K230" s="182"/>
      <c r="L230" s="182"/>
      <c r="M230" s="182"/>
      <c r="N230" s="182"/>
      <c r="O230" s="182"/>
      <c r="P230" s="183"/>
      <c r="Q230" s="179"/>
      <c r="R230" s="179"/>
      <c r="S230" s="165"/>
      <c r="T230" s="305"/>
      <c r="U230" s="165"/>
      <c r="V230" s="165"/>
      <c r="W230" s="165"/>
      <c r="X230" s="165"/>
      <c r="Y230" s="165"/>
      <c r="Z230" s="179"/>
      <c r="AA230" s="179"/>
      <c r="AB230" s="165"/>
      <c r="AC230" s="305"/>
      <c r="AD230" s="179"/>
      <c r="AE230" s="165"/>
    </row>
    <row r="231" spans="1:31" x14ac:dyDescent="0.2">
      <c r="A231" s="179"/>
      <c r="B231" s="179"/>
      <c r="C231" s="165"/>
      <c r="D231" s="165"/>
      <c r="E231" s="165"/>
      <c r="F231" s="165"/>
      <c r="G231" s="165"/>
      <c r="H231" s="182"/>
      <c r="I231" s="182"/>
      <c r="J231" s="183"/>
      <c r="K231" s="182"/>
      <c r="L231" s="182"/>
      <c r="M231" s="182"/>
      <c r="N231" s="182"/>
      <c r="O231" s="182"/>
      <c r="P231" s="183"/>
      <c r="Q231" s="179"/>
      <c r="R231" s="179"/>
      <c r="S231" s="165"/>
      <c r="T231" s="305"/>
      <c r="U231" s="165"/>
      <c r="V231" s="165"/>
      <c r="W231" s="165"/>
      <c r="X231" s="165"/>
      <c r="Y231" s="165"/>
      <c r="Z231" s="179"/>
      <c r="AA231" s="179"/>
      <c r="AB231" s="165"/>
      <c r="AC231" s="305"/>
      <c r="AD231" s="179"/>
      <c r="AE231" s="165"/>
    </row>
    <row r="232" spans="1:31" x14ac:dyDescent="0.2">
      <c r="A232" s="179"/>
      <c r="B232" s="179"/>
      <c r="C232" s="165"/>
      <c r="D232" s="165"/>
      <c r="E232" s="165"/>
      <c r="F232" s="165"/>
      <c r="G232" s="165"/>
      <c r="H232" s="182"/>
      <c r="I232" s="182"/>
      <c r="J232" s="183"/>
      <c r="K232" s="182"/>
      <c r="L232" s="182"/>
      <c r="M232" s="182"/>
      <c r="N232" s="182"/>
      <c r="O232" s="182"/>
      <c r="P232" s="183"/>
      <c r="Q232" s="179"/>
      <c r="R232" s="179"/>
      <c r="S232" s="165"/>
      <c r="T232" s="305"/>
      <c r="U232" s="165"/>
      <c r="V232" s="165"/>
      <c r="W232" s="165"/>
      <c r="X232" s="165"/>
      <c r="Y232" s="165"/>
      <c r="Z232" s="179"/>
      <c r="AA232" s="179"/>
      <c r="AB232" s="165"/>
      <c r="AC232" s="305"/>
      <c r="AD232" s="179"/>
      <c r="AE232" s="165"/>
    </row>
    <row r="233" spans="1:31" x14ac:dyDescent="0.2">
      <c r="A233" s="179"/>
      <c r="B233" s="179"/>
      <c r="C233" s="165"/>
      <c r="D233" s="165"/>
      <c r="E233" s="165"/>
      <c r="F233" s="165"/>
      <c r="G233" s="165"/>
      <c r="H233" s="182"/>
      <c r="I233" s="182"/>
      <c r="J233" s="183"/>
      <c r="K233" s="182"/>
      <c r="L233" s="182"/>
      <c r="M233" s="182"/>
      <c r="N233" s="182"/>
      <c r="O233" s="182"/>
      <c r="P233" s="183"/>
      <c r="Q233" s="179"/>
      <c r="R233" s="179"/>
      <c r="S233" s="165"/>
      <c r="T233" s="305"/>
      <c r="U233" s="165"/>
      <c r="V233" s="165"/>
      <c r="W233" s="165"/>
      <c r="X233" s="165"/>
      <c r="Y233" s="165"/>
      <c r="Z233" s="179"/>
      <c r="AA233" s="179"/>
      <c r="AB233" s="165"/>
      <c r="AC233" s="305"/>
      <c r="AD233" s="179"/>
      <c r="AE233" s="165"/>
    </row>
    <row r="234" spans="1:31" x14ac:dyDescent="0.2">
      <c r="A234" s="179"/>
      <c r="B234" s="179"/>
      <c r="C234" s="165"/>
      <c r="D234" s="165"/>
      <c r="E234" s="165"/>
      <c r="F234" s="165"/>
      <c r="G234" s="165"/>
      <c r="H234" s="182"/>
      <c r="I234" s="182"/>
      <c r="J234" s="183"/>
      <c r="K234" s="182"/>
      <c r="L234" s="182"/>
      <c r="M234" s="182"/>
      <c r="N234" s="182"/>
      <c r="O234" s="182"/>
      <c r="P234" s="183"/>
      <c r="Q234" s="179"/>
      <c r="R234" s="179"/>
      <c r="S234" s="165"/>
      <c r="T234" s="305"/>
      <c r="U234" s="165"/>
      <c r="V234" s="165"/>
      <c r="W234" s="165"/>
      <c r="X234" s="165"/>
      <c r="Y234" s="165"/>
      <c r="Z234" s="179"/>
      <c r="AA234" s="179"/>
      <c r="AB234" s="165"/>
      <c r="AC234" s="305"/>
      <c r="AD234" s="179"/>
      <c r="AE234" s="165"/>
    </row>
    <row r="235" spans="1:31" x14ac:dyDescent="0.2">
      <c r="A235" s="179"/>
      <c r="B235" s="179"/>
      <c r="C235" s="165"/>
      <c r="D235" s="165"/>
      <c r="E235" s="165"/>
      <c r="F235" s="165"/>
      <c r="G235" s="165"/>
      <c r="H235" s="182"/>
      <c r="I235" s="182"/>
      <c r="J235" s="183"/>
      <c r="K235" s="182"/>
      <c r="L235" s="182"/>
      <c r="M235" s="182"/>
      <c r="N235" s="182"/>
      <c r="O235" s="182"/>
      <c r="P235" s="183"/>
      <c r="Q235" s="179"/>
      <c r="R235" s="179"/>
      <c r="S235" s="165"/>
      <c r="T235" s="305"/>
      <c r="U235" s="165"/>
      <c r="V235" s="165"/>
      <c r="W235" s="165"/>
      <c r="X235" s="165"/>
      <c r="Y235" s="165"/>
      <c r="Z235" s="179"/>
      <c r="AA235" s="179"/>
      <c r="AB235" s="165"/>
      <c r="AC235" s="305"/>
      <c r="AD235" s="179"/>
      <c r="AE235" s="165"/>
    </row>
    <row r="236" spans="1:31" x14ac:dyDescent="0.2">
      <c r="A236" s="179"/>
      <c r="B236" s="179"/>
      <c r="C236" s="165"/>
      <c r="D236" s="165"/>
      <c r="E236" s="165"/>
      <c r="F236" s="165"/>
      <c r="G236" s="165"/>
      <c r="H236" s="182"/>
      <c r="I236" s="182"/>
      <c r="J236" s="183"/>
      <c r="K236" s="182"/>
      <c r="L236" s="182"/>
      <c r="M236" s="182"/>
      <c r="N236" s="182"/>
      <c r="O236" s="182"/>
      <c r="P236" s="183"/>
      <c r="Q236" s="179"/>
      <c r="R236" s="179"/>
      <c r="S236" s="165"/>
      <c r="T236" s="305"/>
      <c r="U236" s="165"/>
      <c r="V236" s="165"/>
      <c r="W236" s="165"/>
      <c r="X236" s="165"/>
      <c r="Y236" s="165"/>
      <c r="Z236" s="179"/>
      <c r="AA236" s="179"/>
      <c r="AB236" s="165"/>
      <c r="AC236" s="305"/>
      <c r="AD236" s="179"/>
      <c r="AE236" s="165"/>
    </row>
    <row r="237" spans="1:31" x14ac:dyDescent="0.2">
      <c r="A237" s="179"/>
      <c r="B237" s="179"/>
      <c r="C237" s="165"/>
      <c r="D237" s="165"/>
      <c r="E237" s="165"/>
      <c r="F237" s="165"/>
      <c r="G237" s="165"/>
      <c r="H237" s="182"/>
      <c r="I237" s="182"/>
      <c r="J237" s="183"/>
      <c r="K237" s="182"/>
      <c r="L237" s="182"/>
      <c r="M237" s="182"/>
      <c r="N237" s="182"/>
      <c r="O237" s="182"/>
      <c r="P237" s="183"/>
      <c r="Q237" s="179"/>
      <c r="R237" s="179"/>
      <c r="S237" s="165"/>
      <c r="T237" s="305"/>
      <c r="U237" s="165"/>
      <c r="V237" s="165"/>
      <c r="W237" s="165"/>
      <c r="X237" s="165"/>
      <c r="Y237" s="165"/>
      <c r="Z237" s="179"/>
      <c r="AA237" s="179"/>
      <c r="AB237" s="165"/>
      <c r="AC237" s="305"/>
      <c r="AD237" s="179"/>
      <c r="AE237" s="165"/>
    </row>
    <row r="238" spans="1:31" x14ac:dyDescent="0.2">
      <c r="A238" s="179"/>
      <c r="B238" s="179"/>
      <c r="C238" s="165"/>
      <c r="D238" s="165"/>
      <c r="E238" s="165"/>
      <c r="F238" s="165"/>
      <c r="G238" s="165"/>
      <c r="H238" s="182"/>
      <c r="I238" s="182"/>
      <c r="J238" s="183"/>
      <c r="K238" s="182"/>
      <c r="L238" s="182"/>
      <c r="M238" s="182"/>
      <c r="N238" s="182"/>
      <c r="O238" s="182"/>
      <c r="P238" s="183"/>
      <c r="Q238" s="179"/>
      <c r="R238" s="179"/>
      <c r="S238" s="165"/>
      <c r="T238" s="305"/>
      <c r="U238" s="165"/>
      <c r="V238" s="165"/>
      <c r="W238" s="165"/>
      <c r="X238" s="165"/>
      <c r="Y238" s="165"/>
      <c r="Z238" s="179"/>
      <c r="AA238" s="179"/>
      <c r="AB238" s="165"/>
      <c r="AC238" s="305"/>
      <c r="AD238" s="179"/>
      <c r="AE238" s="165"/>
    </row>
    <row r="239" spans="1:31" x14ac:dyDescent="0.2">
      <c r="A239" s="179"/>
      <c r="B239" s="179"/>
      <c r="C239" s="165"/>
      <c r="D239" s="165"/>
      <c r="E239" s="165"/>
      <c r="F239" s="165"/>
      <c r="G239" s="165"/>
      <c r="H239" s="182"/>
      <c r="I239" s="182"/>
      <c r="J239" s="183"/>
      <c r="K239" s="182"/>
      <c r="L239" s="182"/>
      <c r="M239" s="182"/>
      <c r="N239" s="182"/>
      <c r="O239" s="182"/>
      <c r="P239" s="183"/>
      <c r="Q239" s="179"/>
      <c r="R239" s="179"/>
      <c r="S239" s="165"/>
      <c r="T239" s="305"/>
      <c r="U239" s="165"/>
      <c r="V239" s="165"/>
      <c r="W239" s="165"/>
      <c r="X239" s="165"/>
      <c r="Y239" s="165"/>
      <c r="Z239" s="179"/>
      <c r="AA239" s="179"/>
      <c r="AB239" s="165"/>
      <c r="AC239" s="305"/>
      <c r="AD239" s="179"/>
      <c r="AE239" s="165"/>
    </row>
    <row r="240" spans="1:31" x14ac:dyDescent="0.2">
      <c r="A240" s="179"/>
      <c r="B240" s="179"/>
      <c r="C240" s="165"/>
      <c r="D240" s="165"/>
      <c r="E240" s="165"/>
      <c r="F240" s="165"/>
      <c r="G240" s="165"/>
      <c r="H240" s="182"/>
      <c r="I240" s="182"/>
      <c r="J240" s="183"/>
      <c r="K240" s="182"/>
      <c r="L240" s="182"/>
      <c r="M240" s="182"/>
      <c r="N240" s="182"/>
      <c r="O240" s="182"/>
      <c r="P240" s="183"/>
      <c r="Q240" s="179"/>
      <c r="R240" s="179"/>
      <c r="S240" s="165"/>
      <c r="T240" s="305"/>
      <c r="U240" s="165"/>
      <c r="V240" s="165"/>
      <c r="W240" s="165"/>
      <c r="X240" s="165"/>
      <c r="Y240" s="165"/>
      <c r="Z240" s="179"/>
      <c r="AA240" s="179"/>
      <c r="AB240" s="165"/>
      <c r="AC240" s="305"/>
      <c r="AD240" s="179"/>
      <c r="AE240" s="165"/>
    </row>
    <row r="241" spans="1:31" x14ac:dyDescent="0.2">
      <c r="A241" s="179"/>
      <c r="B241" s="179"/>
      <c r="C241" s="165"/>
      <c r="D241" s="165"/>
      <c r="E241" s="165"/>
      <c r="F241" s="165"/>
      <c r="G241" s="165"/>
      <c r="H241" s="182"/>
      <c r="I241" s="182"/>
      <c r="J241" s="183"/>
      <c r="K241" s="182"/>
      <c r="L241" s="182"/>
      <c r="M241" s="182"/>
      <c r="N241" s="182"/>
      <c r="O241" s="182"/>
      <c r="P241" s="183"/>
      <c r="Q241" s="179"/>
      <c r="R241" s="179"/>
      <c r="S241" s="165"/>
      <c r="T241" s="305"/>
      <c r="U241" s="165"/>
      <c r="V241" s="165"/>
      <c r="W241" s="165"/>
      <c r="X241" s="165"/>
      <c r="Y241" s="165"/>
      <c r="Z241" s="179"/>
      <c r="AA241" s="179"/>
      <c r="AB241" s="165"/>
      <c r="AC241" s="305"/>
      <c r="AD241" s="179"/>
      <c r="AE241" s="165"/>
    </row>
    <row r="242" spans="1:31" x14ac:dyDescent="0.2">
      <c r="A242" s="179"/>
      <c r="B242" s="179"/>
      <c r="C242" s="165"/>
      <c r="D242" s="165"/>
      <c r="E242" s="165"/>
      <c r="F242" s="165"/>
      <c r="G242" s="165"/>
      <c r="H242" s="182"/>
      <c r="I242" s="182"/>
      <c r="J242" s="183"/>
      <c r="K242" s="182"/>
      <c r="L242" s="182"/>
      <c r="M242" s="182"/>
      <c r="N242" s="182"/>
      <c r="O242" s="182"/>
      <c r="P242" s="183"/>
      <c r="Q242" s="179"/>
      <c r="R242" s="179"/>
      <c r="S242" s="165"/>
      <c r="T242" s="305"/>
      <c r="U242" s="165"/>
      <c r="V242" s="165"/>
      <c r="W242" s="165"/>
      <c r="X242" s="165"/>
      <c r="Y242" s="165"/>
      <c r="Z242" s="179"/>
      <c r="AA242" s="179"/>
      <c r="AB242" s="165"/>
      <c r="AC242" s="305"/>
      <c r="AD242" s="179"/>
      <c r="AE242" s="165"/>
    </row>
    <row r="243" spans="1:31" x14ac:dyDescent="0.2">
      <c r="A243" s="179"/>
      <c r="B243" s="179"/>
      <c r="C243" s="165"/>
      <c r="D243" s="165"/>
      <c r="E243" s="165"/>
      <c r="F243" s="165"/>
      <c r="G243" s="165"/>
      <c r="H243" s="182"/>
      <c r="I243" s="182"/>
      <c r="J243" s="183"/>
      <c r="K243" s="182"/>
      <c r="L243" s="182"/>
      <c r="M243" s="182"/>
      <c r="N243" s="182"/>
      <c r="O243" s="182"/>
      <c r="P243" s="183"/>
      <c r="Q243" s="179"/>
      <c r="R243" s="179"/>
      <c r="S243" s="165"/>
      <c r="T243" s="305"/>
      <c r="U243" s="165"/>
      <c r="V243" s="165"/>
      <c r="W243" s="165"/>
      <c r="X243" s="165"/>
      <c r="Y243" s="165"/>
      <c r="Z243" s="179"/>
      <c r="AA243" s="179"/>
      <c r="AB243" s="165"/>
      <c r="AC243" s="305"/>
      <c r="AD243" s="179"/>
      <c r="AE243" s="165"/>
    </row>
    <row r="244" spans="1:31" x14ac:dyDescent="0.2">
      <c r="A244" s="179"/>
      <c r="B244" s="179"/>
      <c r="C244" s="165"/>
      <c r="D244" s="165"/>
      <c r="E244" s="165"/>
      <c r="F244" s="165"/>
      <c r="G244" s="165"/>
      <c r="H244" s="182"/>
      <c r="I244" s="182"/>
      <c r="J244" s="183"/>
      <c r="K244" s="182"/>
      <c r="L244" s="182"/>
      <c r="M244" s="182"/>
      <c r="N244" s="182"/>
      <c r="O244" s="182"/>
      <c r="P244" s="183"/>
      <c r="Q244" s="179"/>
      <c r="R244" s="179"/>
      <c r="S244" s="165"/>
      <c r="T244" s="305"/>
      <c r="U244" s="165"/>
      <c r="V244" s="165"/>
      <c r="W244" s="165"/>
      <c r="X244" s="165"/>
      <c r="Y244" s="165"/>
      <c r="Z244" s="179"/>
      <c r="AA244" s="179"/>
      <c r="AB244" s="165"/>
      <c r="AC244" s="305"/>
      <c r="AD244" s="179"/>
      <c r="AE244" s="165"/>
    </row>
    <row r="245" spans="1:31" x14ac:dyDescent="0.2">
      <c r="A245" s="179"/>
      <c r="B245" s="179"/>
      <c r="C245" s="165"/>
      <c r="D245" s="165"/>
      <c r="E245" s="165"/>
      <c r="F245" s="165"/>
      <c r="G245" s="165"/>
      <c r="H245" s="182"/>
      <c r="I245" s="182"/>
      <c r="J245" s="183"/>
      <c r="K245" s="182"/>
      <c r="L245" s="182"/>
      <c r="M245" s="182"/>
      <c r="N245" s="182"/>
      <c r="O245" s="182"/>
      <c r="P245" s="183"/>
      <c r="Q245" s="179"/>
      <c r="R245" s="179"/>
      <c r="S245" s="165"/>
      <c r="T245" s="305"/>
      <c r="U245" s="165"/>
      <c r="V245" s="165"/>
      <c r="W245" s="165"/>
      <c r="X245" s="165"/>
      <c r="Y245" s="165"/>
      <c r="Z245" s="179"/>
      <c r="AA245" s="179"/>
      <c r="AB245" s="165"/>
      <c r="AC245" s="305"/>
      <c r="AD245" s="179"/>
      <c r="AE245" s="165"/>
    </row>
    <row r="246" spans="1:31" x14ac:dyDescent="0.2">
      <c r="A246" s="179"/>
      <c r="B246" s="179"/>
      <c r="C246" s="165"/>
      <c r="D246" s="165"/>
      <c r="E246" s="165"/>
      <c r="F246" s="165"/>
      <c r="G246" s="165"/>
      <c r="H246" s="182"/>
      <c r="I246" s="182"/>
      <c r="J246" s="183"/>
      <c r="K246" s="182"/>
      <c r="L246" s="182"/>
      <c r="M246" s="182"/>
      <c r="N246" s="182"/>
      <c r="O246" s="182"/>
      <c r="P246" s="183"/>
      <c r="Q246" s="179"/>
      <c r="R246" s="179"/>
      <c r="S246" s="165"/>
      <c r="T246" s="305"/>
      <c r="U246" s="165"/>
      <c r="V246" s="165"/>
      <c r="W246" s="165"/>
      <c r="X246" s="165"/>
      <c r="Y246" s="165"/>
      <c r="Z246" s="179"/>
      <c r="AA246" s="179"/>
      <c r="AB246" s="165"/>
      <c r="AC246" s="305"/>
      <c r="AD246" s="179"/>
      <c r="AE246" s="165"/>
    </row>
    <row r="247" spans="1:31" x14ac:dyDescent="0.2">
      <c r="A247" s="179"/>
      <c r="B247" s="179"/>
      <c r="C247" s="165"/>
      <c r="D247" s="165"/>
      <c r="E247" s="165"/>
      <c r="F247" s="165"/>
      <c r="G247" s="165"/>
      <c r="H247" s="182"/>
      <c r="I247" s="182"/>
      <c r="J247" s="183"/>
      <c r="K247" s="182"/>
      <c r="L247" s="182"/>
      <c r="M247" s="182"/>
      <c r="N247" s="182"/>
      <c r="O247" s="182"/>
      <c r="P247" s="183"/>
      <c r="Q247" s="179"/>
      <c r="R247" s="179"/>
      <c r="S247" s="165"/>
      <c r="T247" s="305"/>
      <c r="U247" s="165"/>
      <c r="V247" s="165"/>
      <c r="W247" s="165"/>
      <c r="X247" s="165"/>
      <c r="Y247" s="165"/>
      <c r="Z247" s="179"/>
      <c r="AA247" s="179"/>
      <c r="AB247" s="165"/>
      <c r="AC247" s="305"/>
      <c r="AD247" s="179"/>
      <c r="AE247" s="165"/>
    </row>
    <row r="248" spans="1:31" x14ac:dyDescent="0.2">
      <c r="A248" s="179"/>
      <c r="B248" s="179"/>
      <c r="C248" s="165"/>
      <c r="D248" s="165"/>
      <c r="E248" s="165"/>
      <c r="F248" s="165"/>
      <c r="G248" s="165"/>
      <c r="H248" s="182"/>
      <c r="I248" s="182"/>
      <c r="J248" s="183"/>
      <c r="K248" s="182"/>
      <c r="L248" s="182"/>
      <c r="M248" s="182"/>
      <c r="N248" s="182"/>
      <c r="O248" s="182"/>
      <c r="P248" s="183"/>
      <c r="Q248" s="179"/>
      <c r="R248" s="179"/>
      <c r="S248" s="165"/>
      <c r="T248" s="305"/>
      <c r="U248" s="165"/>
      <c r="V248" s="165"/>
      <c r="W248" s="165"/>
      <c r="X248" s="165"/>
      <c r="Y248" s="165"/>
      <c r="Z248" s="179"/>
      <c r="AA248" s="179"/>
      <c r="AB248" s="165"/>
      <c r="AC248" s="305"/>
      <c r="AD248" s="179"/>
      <c r="AE248" s="165"/>
    </row>
    <row r="249" spans="1:31" x14ac:dyDescent="0.2">
      <c r="A249" s="179"/>
      <c r="B249" s="179"/>
      <c r="C249" s="165"/>
      <c r="D249" s="165"/>
      <c r="E249" s="165"/>
      <c r="F249" s="165"/>
      <c r="G249" s="165"/>
      <c r="H249" s="182"/>
      <c r="I249" s="182"/>
      <c r="J249" s="183"/>
      <c r="K249" s="182"/>
      <c r="L249" s="182"/>
      <c r="M249" s="182"/>
      <c r="N249" s="182"/>
      <c r="O249" s="182"/>
      <c r="P249" s="183"/>
      <c r="Q249" s="179"/>
      <c r="R249" s="179"/>
      <c r="S249" s="165"/>
      <c r="T249" s="305"/>
      <c r="U249" s="165"/>
      <c r="V249" s="165"/>
      <c r="W249" s="165"/>
      <c r="X249" s="165"/>
      <c r="Y249" s="165"/>
      <c r="Z249" s="179"/>
      <c r="AA249" s="179"/>
      <c r="AB249" s="165"/>
      <c r="AC249" s="305"/>
      <c r="AD249" s="179"/>
      <c r="AE249" s="165"/>
    </row>
    <row r="250" spans="1:31" x14ac:dyDescent="0.2">
      <c r="A250" s="179"/>
      <c r="B250" s="179"/>
      <c r="C250" s="165"/>
      <c r="D250" s="165"/>
      <c r="E250" s="165"/>
      <c r="F250" s="165"/>
      <c r="G250" s="165"/>
      <c r="H250" s="182"/>
      <c r="I250" s="182"/>
      <c r="J250" s="183"/>
      <c r="K250" s="182"/>
      <c r="L250" s="182"/>
      <c r="M250" s="182"/>
      <c r="N250" s="182"/>
      <c r="O250" s="182"/>
      <c r="P250" s="183"/>
      <c r="Q250" s="179"/>
      <c r="R250" s="179"/>
      <c r="S250" s="165"/>
      <c r="T250" s="305"/>
      <c r="U250" s="165"/>
      <c r="V250" s="165"/>
      <c r="W250" s="165"/>
      <c r="X250" s="165"/>
      <c r="Y250" s="165"/>
      <c r="Z250" s="179"/>
      <c r="AA250" s="179"/>
      <c r="AB250" s="165"/>
      <c r="AC250" s="305"/>
      <c r="AD250" s="179"/>
      <c r="AE250" s="165"/>
    </row>
    <row r="251" spans="1:31" x14ac:dyDescent="0.2">
      <c r="A251" s="179"/>
      <c r="B251" s="179"/>
      <c r="C251" s="165"/>
      <c r="D251" s="165"/>
      <c r="E251" s="165"/>
      <c r="F251" s="165"/>
      <c r="G251" s="165"/>
      <c r="H251" s="182"/>
      <c r="I251" s="182"/>
      <c r="J251" s="183"/>
      <c r="K251" s="182"/>
      <c r="L251" s="182"/>
      <c r="M251" s="182"/>
      <c r="N251" s="182"/>
      <c r="O251" s="182"/>
      <c r="P251" s="183"/>
      <c r="Q251" s="179"/>
      <c r="R251" s="179"/>
      <c r="S251" s="165"/>
      <c r="T251" s="305"/>
      <c r="U251" s="165"/>
      <c r="V251" s="165"/>
      <c r="W251" s="165"/>
      <c r="X251" s="165"/>
      <c r="Y251" s="165"/>
      <c r="Z251" s="179"/>
      <c r="AA251" s="179"/>
      <c r="AB251" s="165"/>
      <c r="AC251" s="305"/>
      <c r="AD251" s="179"/>
      <c r="AE251" s="165"/>
    </row>
    <row r="252" spans="1:31" x14ac:dyDescent="0.2">
      <c r="A252" s="179"/>
      <c r="B252" s="179"/>
      <c r="C252" s="165"/>
      <c r="D252" s="165"/>
      <c r="E252" s="165"/>
      <c r="F252" s="165"/>
      <c r="G252" s="165"/>
      <c r="H252" s="182"/>
      <c r="I252" s="182"/>
      <c r="J252" s="183"/>
      <c r="K252" s="182"/>
      <c r="L252" s="182"/>
      <c r="M252" s="182"/>
      <c r="N252" s="182"/>
      <c r="O252" s="182"/>
      <c r="P252" s="183"/>
      <c r="Q252" s="179"/>
      <c r="R252" s="179"/>
      <c r="S252" s="165"/>
      <c r="T252" s="305"/>
      <c r="U252" s="165"/>
      <c r="V252" s="165"/>
      <c r="W252" s="165"/>
      <c r="X252" s="165"/>
      <c r="Y252" s="165"/>
      <c r="Z252" s="179"/>
      <c r="AA252" s="179"/>
      <c r="AB252" s="165"/>
      <c r="AC252" s="305"/>
      <c r="AD252" s="179"/>
      <c r="AE252" s="165"/>
    </row>
    <row r="253" spans="1:31" x14ac:dyDescent="0.2">
      <c r="A253" s="179"/>
      <c r="B253" s="179"/>
      <c r="C253" s="165"/>
      <c r="D253" s="165"/>
      <c r="E253" s="165"/>
      <c r="F253" s="165"/>
      <c r="G253" s="165"/>
      <c r="H253" s="182"/>
      <c r="I253" s="182"/>
      <c r="J253" s="183"/>
      <c r="K253" s="182"/>
      <c r="L253" s="182"/>
      <c r="M253" s="182"/>
      <c r="N253" s="182"/>
      <c r="O253" s="182"/>
      <c r="P253" s="183"/>
      <c r="Q253" s="179"/>
      <c r="R253" s="179"/>
      <c r="S253" s="165"/>
      <c r="T253" s="305"/>
      <c r="U253" s="165"/>
      <c r="V253" s="165"/>
      <c r="W253" s="165"/>
      <c r="X253" s="165"/>
      <c r="Y253" s="165"/>
      <c r="Z253" s="179"/>
      <c r="AA253" s="179"/>
      <c r="AB253" s="165"/>
      <c r="AC253" s="305"/>
      <c r="AD253" s="179"/>
      <c r="AE253" s="165"/>
    </row>
    <row r="254" spans="1:31" x14ac:dyDescent="0.2">
      <c r="A254" s="179"/>
      <c r="B254" s="179"/>
      <c r="C254" s="165"/>
      <c r="D254" s="165"/>
      <c r="E254" s="165"/>
      <c r="F254" s="165"/>
      <c r="G254" s="165"/>
      <c r="H254" s="182"/>
      <c r="I254" s="182"/>
      <c r="J254" s="183"/>
      <c r="K254" s="182"/>
      <c r="L254" s="182"/>
      <c r="M254" s="182"/>
      <c r="N254" s="182"/>
      <c r="O254" s="182"/>
      <c r="P254" s="183"/>
      <c r="Q254" s="179"/>
      <c r="R254" s="179"/>
      <c r="S254" s="165"/>
      <c r="T254" s="305"/>
      <c r="U254" s="165"/>
      <c r="V254" s="165"/>
      <c r="W254" s="165"/>
      <c r="X254" s="165"/>
      <c r="Y254" s="165"/>
      <c r="Z254" s="179"/>
      <c r="AA254" s="179"/>
      <c r="AB254" s="165"/>
      <c r="AC254" s="305"/>
      <c r="AD254" s="179"/>
      <c r="AE254" s="165"/>
    </row>
    <row r="255" spans="1:31" x14ac:dyDescent="0.2">
      <c r="A255" s="179"/>
      <c r="B255" s="179"/>
      <c r="C255" s="165"/>
      <c r="D255" s="165"/>
      <c r="E255" s="165"/>
      <c r="F255" s="165"/>
      <c r="G255" s="165"/>
      <c r="H255" s="182"/>
      <c r="I255" s="182"/>
      <c r="J255" s="183"/>
      <c r="K255" s="182"/>
      <c r="L255" s="182"/>
      <c r="M255" s="182"/>
      <c r="N255" s="182"/>
      <c r="O255" s="182"/>
      <c r="P255" s="183"/>
      <c r="Q255" s="179"/>
      <c r="R255" s="179"/>
      <c r="S255" s="165"/>
      <c r="T255" s="305"/>
      <c r="U255" s="165"/>
      <c r="V255" s="165"/>
      <c r="W255" s="165"/>
      <c r="X255" s="165"/>
      <c r="Y255" s="165"/>
      <c r="Z255" s="179"/>
      <c r="AA255" s="179"/>
      <c r="AB255" s="165"/>
      <c r="AC255" s="305"/>
      <c r="AD255" s="179"/>
      <c r="AE255" s="165"/>
    </row>
    <row r="256" spans="1:31" x14ac:dyDescent="0.2">
      <c r="A256" s="179"/>
      <c r="B256" s="179"/>
      <c r="C256" s="165"/>
      <c r="D256" s="165"/>
      <c r="E256" s="165"/>
      <c r="F256" s="165"/>
      <c r="G256" s="165"/>
      <c r="H256" s="182"/>
      <c r="I256" s="182"/>
      <c r="J256" s="183"/>
      <c r="K256" s="182"/>
      <c r="L256" s="182"/>
      <c r="M256" s="182"/>
      <c r="N256" s="182"/>
      <c r="O256" s="182"/>
      <c r="P256" s="183"/>
      <c r="Q256" s="179"/>
      <c r="R256" s="179"/>
      <c r="S256" s="165"/>
      <c r="T256" s="305"/>
      <c r="U256" s="165"/>
      <c r="V256" s="165"/>
      <c r="W256" s="165"/>
      <c r="X256" s="165"/>
      <c r="Y256" s="165"/>
      <c r="Z256" s="179"/>
      <c r="AA256" s="179"/>
      <c r="AB256" s="165"/>
      <c r="AC256" s="305"/>
      <c r="AD256" s="179"/>
      <c r="AE256" s="165"/>
    </row>
    <row r="257" spans="1:31" x14ac:dyDescent="0.2">
      <c r="A257" s="179"/>
      <c r="B257" s="179"/>
      <c r="C257" s="165"/>
      <c r="D257" s="165"/>
      <c r="E257" s="165"/>
      <c r="F257" s="165"/>
      <c r="G257" s="165"/>
      <c r="H257" s="182"/>
      <c r="I257" s="182"/>
      <c r="J257" s="183"/>
      <c r="K257" s="182"/>
      <c r="L257" s="182"/>
      <c r="M257" s="182"/>
      <c r="N257" s="182"/>
      <c r="O257" s="182"/>
      <c r="P257" s="183"/>
      <c r="Q257" s="179"/>
      <c r="R257" s="179"/>
      <c r="S257" s="165"/>
      <c r="T257" s="305"/>
      <c r="U257" s="165"/>
      <c r="V257" s="165"/>
      <c r="W257" s="165"/>
      <c r="X257" s="165"/>
      <c r="Y257" s="165"/>
      <c r="Z257" s="179"/>
      <c r="AA257" s="179"/>
      <c r="AB257" s="165"/>
      <c r="AC257" s="305"/>
      <c r="AD257" s="179"/>
      <c r="AE257" s="165"/>
    </row>
    <row r="258" spans="1:31" x14ac:dyDescent="0.2">
      <c r="A258" s="179"/>
      <c r="B258" s="179"/>
      <c r="C258" s="165"/>
      <c r="D258" s="165"/>
      <c r="E258" s="165"/>
      <c r="F258" s="165"/>
      <c r="G258" s="165"/>
      <c r="H258" s="182"/>
      <c r="I258" s="182"/>
      <c r="J258" s="183"/>
      <c r="K258" s="182"/>
      <c r="L258" s="182"/>
      <c r="M258" s="182"/>
      <c r="N258" s="182"/>
      <c r="O258" s="182"/>
      <c r="P258" s="183"/>
      <c r="Q258" s="179"/>
      <c r="R258" s="179"/>
      <c r="S258" s="165"/>
      <c r="T258" s="305"/>
      <c r="U258" s="165"/>
      <c r="V258" s="165"/>
      <c r="W258" s="165"/>
      <c r="X258" s="165"/>
      <c r="Y258" s="165"/>
      <c r="Z258" s="179"/>
      <c r="AA258" s="179"/>
      <c r="AB258" s="165"/>
      <c r="AC258" s="305"/>
      <c r="AD258" s="179"/>
      <c r="AE258" s="165"/>
    </row>
    <row r="259" spans="1:31" x14ac:dyDescent="0.2">
      <c r="A259" s="179"/>
      <c r="B259" s="179"/>
      <c r="C259" s="165"/>
      <c r="D259" s="165"/>
      <c r="E259" s="165"/>
      <c r="F259" s="165"/>
      <c r="G259" s="165"/>
      <c r="H259" s="182"/>
      <c r="I259" s="182"/>
      <c r="J259" s="183"/>
      <c r="K259" s="182"/>
      <c r="L259" s="182"/>
      <c r="M259" s="182"/>
      <c r="N259" s="182"/>
      <c r="O259" s="182"/>
      <c r="P259" s="183"/>
      <c r="Q259" s="179"/>
      <c r="R259" s="179"/>
      <c r="S259" s="165"/>
      <c r="T259" s="305"/>
      <c r="U259" s="165"/>
      <c r="V259" s="165"/>
      <c r="W259" s="165"/>
      <c r="X259" s="165"/>
      <c r="Y259" s="165"/>
      <c r="Z259" s="179"/>
      <c r="AA259" s="179"/>
      <c r="AB259" s="165"/>
      <c r="AC259" s="305"/>
      <c r="AD259" s="179"/>
      <c r="AE259" s="165"/>
    </row>
    <row r="260" spans="1:31" x14ac:dyDescent="0.2">
      <c r="A260" s="179"/>
      <c r="B260" s="179"/>
      <c r="C260" s="165"/>
      <c r="D260" s="165"/>
      <c r="E260" s="165"/>
      <c r="F260" s="165"/>
      <c r="G260" s="165"/>
      <c r="H260" s="182"/>
      <c r="I260" s="182"/>
      <c r="J260" s="183"/>
      <c r="K260" s="182"/>
      <c r="L260" s="182"/>
      <c r="M260" s="182"/>
      <c r="N260" s="182"/>
      <c r="O260" s="182"/>
      <c r="P260" s="183"/>
      <c r="Q260" s="179"/>
      <c r="R260" s="179"/>
      <c r="S260" s="165"/>
      <c r="T260" s="305"/>
      <c r="U260" s="165"/>
      <c r="V260" s="165"/>
      <c r="W260" s="165"/>
      <c r="X260" s="165"/>
      <c r="Y260" s="165"/>
      <c r="Z260" s="179"/>
      <c r="AA260" s="179"/>
      <c r="AB260" s="165"/>
      <c r="AC260" s="305"/>
      <c r="AD260" s="179"/>
      <c r="AE260" s="165"/>
    </row>
    <row r="261" spans="1:31" x14ac:dyDescent="0.2">
      <c r="A261" s="179"/>
      <c r="B261" s="179"/>
      <c r="C261" s="165"/>
      <c r="D261" s="165"/>
      <c r="E261" s="165"/>
      <c r="F261" s="165"/>
      <c r="G261" s="165"/>
      <c r="H261" s="182"/>
      <c r="I261" s="182"/>
      <c r="J261" s="183"/>
      <c r="K261" s="182"/>
      <c r="L261" s="182"/>
      <c r="M261" s="182"/>
      <c r="N261" s="182"/>
      <c r="O261" s="182"/>
      <c r="P261" s="183"/>
      <c r="Q261" s="179"/>
      <c r="R261" s="179"/>
      <c r="S261" s="165"/>
      <c r="T261" s="305"/>
      <c r="U261" s="165"/>
      <c r="V261" s="165"/>
      <c r="W261" s="165"/>
      <c r="X261" s="165"/>
      <c r="Y261" s="165"/>
      <c r="Z261" s="179"/>
      <c r="AA261" s="179"/>
      <c r="AB261" s="165"/>
      <c r="AC261" s="305"/>
      <c r="AD261" s="179"/>
      <c r="AE261" s="165"/>
    </row>
    <row r="262" spans="1:31" x14ac:dyDescent="0.2">
      <c r="A262" s="179"/>
      <c r="B262" s="179"/>
      <c r="C262" s="165"/>
      <c r="D262" s="165"/>
      <c r="E262" s="165"/>
      <c r="F262" s="165"/>
      <c r="G262" s="165"/>
      <c r="H262" s="182"/>
      <c r="I262" s="182"/>
      <c r="J262" s="183"/>
      <c r="K262" s="182"/>
      <c r="L262" s="182"/>
      <c r="M262" s="182"/>
      <c r="N262" s="182"/>
      <c r="O262" s="182"/>
      <c r="P262" s="183"/>
      <c r="Q262" s="179"/>
      <c r="R262" s="179"/>
      <c r="S262" s="165"/>
      <c r="T262" s="305"/>
      <c r="U262" s="165"/>
      <c r="V262" s="165"/>
      <c r="W262" s="165"/>
      <c r="X262" s="165"/>
      <c r="Y262" s="165"/>
      <c r="Z262" s="179"/>
      <c r="AA262" s="179"/>
      <c r="AB262" s="165"/>
      <c r="AC262" s="305"/>
      <c r="AD262" s="179"/>
      <c r="AE262" s="165"/>
    </row>
    <row r="263" spans="1:31" x14ac:dyDescent="0.2">
      <c r="A263" s="179"/>
      <c r="B263" s="179"/>
      <c r="C263" s="165"/>
      <c r="D263" s="165"/>
      <c r="E263" s="165"/>
      <c r="F263" s="165"/>
      <c r="G263" s="165"/>
      <c r="H263" s="182"/>
      <c r="I263" s="182"/>
      <c r="J263" s="183"/>
      <c r="K263" s="182"/>
      <c r="L263" s="182"/>
      <c r="M263" s="182"/>
      <c r="N263" s="182"/>
      <c r="O263" s="182"/>
      <c r="P263" s="183"/>
      <c r="Q263" s="179"/>
      <c r="R263" s="179"/>
      <c r="S263" s="165"/>
      <c r="T263" s="305"/>
      <c r="U263" s="165"/>
      <c r="V263" s="165"/>
      <c r="W263" s="165"/>
      <c r="X263" s="165"/>
      <c r="Y263" s="165"/>
      <c r="Z263" s="179"/>
      <c r="AA263" s="179"/>
      <c r="AB263" s="165"/>
      <c r="AC263" s="305"/>
      <c r="AD263" s="179"/>
      <c r="AE263" s="165"/>
    </row>
    <row r="264" spans="1:31" x14ac:dyDescent="0.2">
      <c r="A264" s="179"/>
      <c r="B264" s="179"/>
      <c r="C264" s="165"/>
      <c r="D264" s="165"/>
      <c r="E264" s="165"/>
      <c r="F264" s="165"/>
      <c r="G264" s="165"/>
      <c r="H264" s="182"/>
      <c r="I264" s="182"/>
      <c r="J264" s="183"/>
      <c r="K264" s="182"/>
      <c r="L264" s="182"/>
      <c r="M264" s="182"/>
      <c r="N264" s="182"/>
      <c r="O264" s="182"/>
      <c r="P264" s="183"/>
      <c r="Q264" s="179"/>
      <c r="R264" s="179"/>
      <c r="S264" s="165"/>
      <c r="T264" s="305"/>
      <c r="U264" s="165"/>
      <c r="V264" s="165"/>
      <c r="W264" s="165"/>
      <c r="X264" s="165"/>
      <c r="Y264" s="165"/>
      <c r="Z264" s="179"/>
      <c r="AA264" s="179"/>
      <c r="AB264" s="165"/>
      <c r="AC264" s="305"/>
      <c r="AD264" s="179"/>
      <c r="AE264" s="165"/>
    </row>
    <row r="265" spans="1:31" x14ac:dyDescent="0.2">
      <c r="A265" s="179"/>
      <c r="B265" s="179"/>
      <c r="C265" s="165"/>
      <c r="D265" s="165"/>
      <c r="E265" s="165"/>
      <c r="F265" s="165"/>
      <c r="G265" s="165"/>
      <c r="H265" s="182"/>
      <c r="I265" s="182"/>
      <c r="J265" s="183"/>
      <c r="K265" s="182"/>
      <c r="L265" s="182"/>
      <c r="M265" s="182"/>
      <c r="N265" s="182"/>
      <c r="O265" s="182"/>
      <c r="P265" s="183"/>
      <c r="Q265" s="179"/>
      <c r="R265" s="179"/>
      <c r="S265" s="165"/>
      <c r="T265" s="305"/>
      <c r="U265" s="165"/>
      <c r="V265" s="165"/>
      <c r="W265" s="165"/>
      <c r="X265" s="165"/>
      <c r="Y265" s="165"/>
      <c r="Z265" s="179"/>
      <c r="AA265" s="179"/>
      <c r="AB265" s="165"/>
      <c r="AC265" s="305"/>
      <c r="AD265" s="179"/>
      <c r="AE265" s="165"/>
    </row>
    <row r="266" spans="1:31" x14ac:dyDescent="0.2">
      <c r="A266" s="179"/>
      <c r="B266" s="179"/>
      <c r="C266" s="165"/>
      <c r="D266" s="165"/>
      <c r="E266" s="165"/>
      <c r="F266" s="165"/>
      <c r="G266" s="165"/>
      <c r="H266" s="182"/>
      <c r="I266" s="182"/>
      <c r="J266" s="183"/>
      <c r="K266" s="182"/>
      <c r="L266" s="182"/>
      <c r="M266" s="182"/>
      <c r="N266" s="182"/>
      <c r="O266" s="182"/>
      <c r="P266" s="183"/>
      <c r="Q266" s="179"/>
      <c r="R266" s="179"/>
      <c r="S266" s="165"/>
      <c r="T266" s="305"/>
      <c r="U266" s="165"/>
      <c r="V266" s="165"/>
      <c r="W266" s="165"/>
      <c r="X266" s="165"/>
      <c r="Y266" s="165"/>
      <c r="Z266" s="179"/>
      <c r="AA266" s="179"/>
      <c r="AB266" s="165"/>
      <c r="AC266" s="305"/>
      <c r="AD266" s="179"/>
      <c r="AE266" s="165"/>
    </row>
    <row r="267" spans="1:31" x14ac:dyDescent="0.2">
      <c r="A267" s="179"/>
      <c r="B267" s="179"/>
      <c r="C267" s="165"/>
      <c r="D267" s="165"/>
      <c r="E267" s="165"/>
      <c r="F267" s="165"/>
      <c r="G267" s="165"/>
      <c r="H267" s="182"/>
      <c r="I267" s="182"/>
      <c r="J267" s="183"/>
      <c r="K267" s="182"/>
      <c r="L267" s="182"/>
      <c r="M267" s="182"/>
      <c r="N267" s="182"/>
      <c r="O267" s="182"/>
      <c r="P267" s="183"/>
      <c r="Q267" s="179"/>
      <c r="R267" s="179"/>
      <c r="S267" s="165"/>
      <c r="T267" s="305"/>
      <c r="U267" s="165"/>
      <c r="V267" s="165"/>
      <c r="W267" s="165"/>
      <c r="X267" s="165"/>
      <c r="Y267" s="165"/>
      <c r="Z267" s="179"/>
      <c r="AA267" s="179"/>
      <c r="AB267" s="165"/>
      <c r="AC267" s="305"/>
      <c r="AD267" s="179"/>
      <c r="AE267" s="165"/>
    </row>
    <row r="268" spans="1:31" x14ac:dyDescent="0.2">
      <c r="A268" s="179"/>
      <c r="B268" s="179"/>
      <c r="C268" s="165"/>
      <c r="D268" s="165"/>
      <c r="E268" s="165"/>
      <c r="F268" s="165"/>
      <c r="G268" s="165"/>
      <c r="H268" s="182"/>
      <c r="I268" s="182"/>
      <c r="J268" s="183"/>
      <c r="K268" s="182"/>
      <c r="L268" s="182"/>
      <c r="M268" s="182"/>
      <c r="N268" s="182"/>
      <c r="O268" s="182"/>
      <c r="P268" s="183"/>
      <c r="Q268" s="179"/>
      <c r="R268" s="179"/>
      <c r="S268" s="165"/>
      <c r="T268" s="305"/>
      <c r="U268" s="165"/>
      <c r="V268" s="165"/>
      <c r="W268" s="165"/>
      <c r="X268" s="165"/>
      <c r="Y268" s="165"/>
      <c r="Z268" s="179"/>
      <c r="AA268" s="179"/>
      <c r="AB268" s="165"/>
      <c r="AC268" s="305"/>
      <c r="AD268" s="179"/>
      <c r="AE268" s="165"/>
    </row>
    <row r="269" spans="1:31" x14ac:dyDescent="0.2">
      <c r="A269" s="179"/>
      <c r="B269" s="179"/>
      <c r="C269" s="165"/>
      <c r="D269" s="165"/>
      <c r="E269" s="165"/>
      <c r="F269" s="165"/>
      <c r="G269" s="165"/>
      <c r="H269" s="182"/>
      <c r="I269" s="182"/>
      <c r="J269" s="183"/>
      <c r="K269" s="182"/>
      <c r="L269" s="182"/>
      <c r="M269" s="182"/>
      <c r="N269" s="182"/>
      <c r="O269" s="182"/>
      <c r="P269" s="183"/>
      <c r="Q269" s="179"/>
      <c r="R269" s="179"/>
      <c r="S269" s="165"/>
      <c r="T269" s="305"/>
      <c r="U269" s="165"/>
      <c r="V269" s="165"/>
      <c r="W269" s="165"/>
      <c r="X269" s="165"/>
      <c r="Y269" s="165"/>
      <c r="Z269" s="179"/>
      <c r="AA269" s="179"/>
      <c r="AB269" s="165"/>
      <c r="AC269" s="305"/>
      <c r="AD269" s="179"/>
      <c r="AE269" s="165"/>
    </row>
    <row r="270" spans="1:31" x14ac:dyDescent="0.2">
      <c r="A270" s="179"/>
      <c r="B270" s="179"/>
      <c r="C270" s="165"/>
      <c r="D270" s="165"/>
      <c r="E270" s="165"/>
      <c r="F270" s="165"/>
      <c r="G270" s="165"/>
      <c r="H270" s="182"/>
      <c r="I270" s="182"/>
      <c r="J270" s="183"/>
      <c r="K270" s="182"/>
      <c r="L270" s="182"/>
      <c r="M270" s="182"/>
      <c r="N270" s="182"/>
      <c r="O270" s="182"/>
      <c r="P270" s="183"/>
      <c r="Q270" s="179"/>
      <c r="R270" s="179"/>
      <c r="S270" s="165"/>
      <c r="T270" s="305"/>
      <c r="U270" s="165"/>
      <c r="V270" s="165"/>
      <c r="W270" s="165"/>
      <c r="X270" s="165"/>
      <c r="Y270" s="165"/>
      <c r="Z270" s="179"/>
      <c r="AA270" s="179"/>
      <c r="AB270" s="165"/>
      <c r="AC270" s="305"/>
      <c r="AD270" s="179"/>
      <c r="AE270" s="165"/>
    </row>
    <row r="271" spans="1:31" x14ac:dyDescent="0.2">
      <c r="A271" s="179"/>
      <c r="B271" s="179"/>
      <c r="C271" s="165"/>
      <c r="D271" s="165"/>
      <c r="E271" s="165"/>
      <c r="F271" s="165"/>
      <c r="G271" s="165"/>
      <c r="H271" s="182"/>
      <c r="I271" s="182"/>
      <c r="J271" s="183"/>
      <c r="K271" s="182"/>
      <c r="L271" s="182"/>
      <c r="M271" s="182"/>
      <c r="N271" s="182"/>
      <c r="O271" s="182"/>
      <c r="P271" s="183"/>
      <c r="Q271" s="179"/>
      <c r="R271" s="179"/>
      <c r="S271" s="165"/>
      <c r="T271" s="305"/>
      <c r="U271" s="165"/>
      <c r="V271" s="165"/>
      <c r="W271" s="165"/>
      <c r="X271" s="165"/>
      <c r="Y271" s="165"/>
      <c r="Z271" s="179"/>
      <c r="AA271" s="179"/>
      <c r="AB271" s="165"/>
      <c r="AC271" s="305"/>
      <c r="AD271" s="179"/>
      <c r="AE271" s="165"/>
    </row>
    <row r="272" spans="1:31" x14ac:dyDescent="0.2">
      <c r="A272" s="179"/>
      <c r="B272" s="179"/>
      <c r="C272" s="165"/>
      <c r="D272" s="165"/>
      <c r="E272" s="165"/>
      <c r="F272" s="165"/>
      <c r="G272" s="165"/>
      <c r="H272" s="182"/>
      <c r="I272" s="182"/>
      <c r="J272" s="183"/>
      <c r="K272" s="182"/>
      <c r="L272" s="182"/>
      <c r="M272" s="182"/>
      <c r="N272" s="182"/>
      <c r="O272" s="182"/>
      <c r="P272" s="183"/>
      <c r="Q272" s="179"/>
      <c r="R272" s="179"/>
      <c r="S272" s="165"/>
      <c r="T272" s="305"/>
      <c r="U272" s="165"/>
      <c r="V272" s="165"/>
      <c r="W272" s="165"/>
      <c r="X272" s="165"/>
      <c r="Y272" s="165"/>
      <c r="Z272" s="179"/>
      <c r="AA272" s="179"/>
      <c r="AB272" s="165"/>
      <c r="AC272" s="305"/>
      <c r="AD272" s="179"/>
      <c r="AE272" s="165"/>
    </row>
    <row r="273" spans="1:31" x14ac:dyDescent="0.2">
      <c r="A273" s="179"/>
      <c r="B273" s="179"/>
      <c r="C273" s="165"/>
      <c r="D273" s="165"/>
      <c r="E273" s="165"/>
      <c r="F273" s="165"/>
      <c r="G273" s="165"/>
      <c r="H273" s="182"/>
      <c r="I273" s="182"/>
      <c r="J273" s="183"/>
      <c r="K273" s="182"/>
      <c r="L273" s="182"/>
      <c r="M273" s="182"/>
      <c r="N273" s="182"/>
      <c r="O273" s="182"/>
      <c r="P273" s="183"/>
      <c r="Q273" s="179"/>
      <c r="R273" s="179"/>
      <c r="S273" s="165"/>
      <c r="T273" s="305"/>
      <c r="U273" s="165"/>
      <c r="V273" s="165"/>
      <c r="W273" s="165"/>
      <c r="X273" s="165"/>
      <c r="Y273" s="165"/>
      <c r="Z273" s="179"/>
      <c r="AA273" s="179"/>
      <c r="AB273" s="165"/>
      <c r="AC273" s="305"/>
      <c r="AD273" s="179"/>
      <c r="AE273" s="165"/>
    </row>
    <row r="274" spans="1:31" x14ac:dyDescent="0.2">
      <c r="A274" s="179"/>
      <c r="B274" s="179"/>
      <c r="C274" s="165"/>
      <c r="D274" s="165"/>
      <c r="E274" s="165"/>
      <c r="F274" s="165"/>
      <c r="G274" s="165"/>
      <c r="H274" s="182"/>
      <c r="I274" s="182"/>
      <c r="J274" s="183"/>
      <c r="K274" s="182"/>
      <c r="L274" s="182"/>
      <c r="M274" s="182"/>
      <c r="N274" s="182"/>
      <c r="O274" s="182"/>
      <c r="P274" s="183"/>
      <c r="Q274" s="179"/>
      <c r="R274" s="179"/>
      <c r="S274" s="165"/>
      <c r="T274" s="305"/>
      <c r="U274" s="165"/>
      <c r="V274" s="165"/>
      <c r="W274" s="165"/>
      <c r="X274" s="165"/>
      <c r="Y274" s="165"/>
      <c r="Z274" s="179"/>
      <c r="AA274" s="179"/>
      <c r="AB274" s="165"/>
      <c r="AC274" s="305"/>
      <c r="AD274" s="179"/>
      <c r="AE274" s="165"/>
    </row>
    <row r="275" spans="1:31" x14ac:dyDescent="0.2">
      <c r="A275" s="179"/>
      <c r="B275" s="179"/>
      <c r="C275" s="165"/>
      <c r="D275" s="165"/>
      <c r="E275" s="165"/>
      <c r="F275" s="165"/>
      <c r="G275" s="165"/>
      <c r="H275" s="182"/>
      <c r="I275" s="182"/>
      <c r="J275" s="183"/>
      <c r="K275" s="182"/>
      <c r="L275" s="182"/>
      <c r="M275" s="182"/>
      <c r="N275" s="182"/>
      <c r="O275" s="182"/>
      <c r="P275" s="183"/>
      <c r="Q275" s="179"/>
      <c r="R275" s="179"/>
      <c r="S275" s="165"/>
      <c r="T275" s="305"/>
      <c r="U275" s="165"/>
      <c r="V275" s="165"/>
      <c r="W275" s="165"/>
      <c r="X275" s="165"/>
      <c r="Y275" s="165"/>
      <c r="Z275" s="179"/>
      <c r="AA275" s="179"/>
      <c r="AB275" s="165"/>
      <c r="AC275" s="305"/>
      <c r="AD275" s="179"/>
      <c r="AE275" s="165"/>
    </row>
    <row r="276" spans="1:31" x14ac:dyDescent="0.2">
      <c r="A276" s="179"/>
      <c r="B276" s="179"/>
      <c r="C276" s="165"/>
      <c r="D276" s="165"/>
      <c r="E276" s="165"/>
      <c r="F276" s="165"/>
      <c r="G276" s="165"/>
      <c r="H276" s="182"/>
      <c r="I276" s="182"/>
      <c r="J276" s="183"/>
      <c r="K276" s="182"/>
      <c r="L276" s="182"/>
      <c r="M276" s="182"/>
      <c r="N276" s="182"/>
      <c r="O276" s="182"/>
      <c r="P276" s="183"/>
      <c r="Q276" s="179"/>
      <c r="R276" s="179"/>
      <c r="S276" s="165"/>
      <c r="T276" s="305"/>
      <c r="U276" s="165"/>
      <c r="V276" s="165"/>
      <c r="W276" s="165"/>
      <c r="X276" s="165"/>
      <c r="Y276" s="165"/>
      <c r="Z276" s="179"/>
      <c r="AA276" s="179"/>
      <c r="AB276" s="165"/>
      <c r="AC276" s="305"/>
      <c r="AD276" s="179"/>
      <c r="AE276" s="165"/>
    </row>
    <row r="277" spans="1:31" x14ac:dyDescent="0.2">
      <c r="A277" s="179"/>
      <c r="B277" s="179"/>
      <c r="C277" s="165"/>
      <c r="D277" s="165"/>
      <c r="E277" s="165"/>
      <c r="F277" s="165"/>
      <c r="G277" s="165"/>
      <c r="H277" s="182"/>
      <c r="I277" s="182"/>
      <c r="J277" s="183"/>
      <c r="K277" s="182"/>
      <c r="L277" s="182"/>
      <c r="M277" s="182"/>
      <c r="N277" s="182"/>
      <c r="O277" s="182"/>
      <c r="P277" s="183"/>
      <c r="Q277" s="179"/>
      <c r="R277" s="179"/>
      <c r="S277" s="165"/>
      <c r="T277" s="305"/>
      <c r="U277" s="165"/>
      <c r="V277" s="165"/>
      <c r="W277" s="165"/>
      <c r="X277" s="165"/>
      <c r="Y277" s="165"/>
      <c r="Z277" s="179"/>
      <c r="AA277" s="179"/>
      <c r="AB277" s="165"/>
      <c r="AC277" s="305"/>
      <c r="AD277" s="179"/>
      <c r="AE277" s="165"/>
    </row>
    <row r="278" spans="1:31" x14ac:dyDescent="0.2">
      <c r="A278" s="179"/>
      <c r="B278" s="179"/>
      <c r="C278" s="165"/>
      <c r="D278" s="165"/>
      <c r="E278" s="165"/>
      <c r="F278" s="165"/>
      <c r="G278" s="165"/>
      <c r="H278" s="182"/>
      <c r="I278" s="182"/>
      <c r="J278" s="183"/>
      <c r="K278" s="182"/>
      <c r="L278" s="182"/>
      <c r="M278" s="182"/>
      <c r="N278" s="182"/>
      <c r="O278" s="182"/>
      <c r="P278" s="183"/>
      <c r="Q278" s="179"/>
      <c r="R278" s="179"/>
      <c r="S278" s="165"/>
      <c r="T278" s="305"/>
      <c r="U278" s="165"/>
      <c r="V278" s="165"/>
      <c r="W278" s="165"/>
      <c r="X278" s="165"/>
      <c r="Y278" s="165"/>
      <c r="Z278" s="179"/>
      <c r="AA278" s="179"/>
      <c r="AB278" s="165"/>
      <c r="AC278" s="305"/>
      <c r="AD278" s="179"/>
      <c r="AE278" s="165"/>
    </row>
    <row r="279" spans="1:31" x14ac:dyDescent="0.2">
      <c r="A279" s="179"/>
      <c r="B279" s="179"/>
      <c r="C279" s="165"/>
      <c r="D279" s="165"/>
      <c r="E279" s="165"/>
      <c r="F279" s="165"/>
      <c r="G279" s="165"/>
      <c r="H279" s="182"/>
      <c r="I279" s="182"/>
      <c r="J279" s="183"/>
      <c r="K279" s="182"/>
      <c r="L279" s="182"/>
      <c r="M279" s="182"/>
      <c r="N279" s="182"/>
      <c r="O279" s="182"/>
      <c r="P279" s="183"/>
      <c r="Q279" s="179"/>
      <c r="R279" s="179"/>
      <c r="S279" s="165"/>
      <c r="T279" s="305"/>
      <c r="U279" s="165"/>
      <c r="V279" s="165"/>
      <c r="W279" s="165"/>
      <c r="X279" s="165"/>
      <c r="Y279" s="165"/>
      <c r="Z279" s="179"/>
      <c r="AA279" s="179"/>
      <c r="AB279" s="165"/>
      <c r="AC279" s="305"/>
      <c r="AD279" s="179"/>
      <c r="AE279" s="165"/>
    </row>
    <row r="280" spans="1:31" x14ac:dyDescent="0.2">
      <c r="A280" s="179"/>
      <c r="B280" s="179"/>
      <c r="C280" s="165"/>
      <c r="D280" s="165"/>
      <c r="E280" s="165"/>
      <c r="F280" s="165"/>
      <c r="G280" s="165"/>
      <c r="H280" s="182"/>
      <c r="I280" s="182"/>
      <c r="J280" s="183"/>
      <c r="K280" s="182"/>
      <c r="L280" s="182"/>
      <c r="M280" s="182"/>
      <c r="N280" s="182"/>
      <c r="O280" s="182"/>
      <c r="P280" s="183"/>
      <c r="Q280" s="179"/>
      <c r="R280" s="179"/>
      <c r="S280" s="165"/>
      <c r="T280" s="305"/>
      <c r="U280" s="165"/>
      <c r="V280" s="165"/>
      <c r="W280" s="165"/>
      <c r="X280" s="165"/>
      <c r="Y280" s="165"/>
      <c r="Z280" s="179"/>
      <c r="AA280" s="179"/>
      <c r="AB280" s="165"/>
      <c r="AC280" s="305"/>
      <c r="AD280" s="179"/>
      <c r="AE280" s="165"/>
    </row>
    <row r="281" spans="1:31" x14ac:dyDescent="0.2">
      <c r="A281" s="179"/>
      <c r="B281" s="179"/>
      <c r="C281" s="165"/>
      <c r="D281" s="165"/>
      <c r="E281" s="165"/>
      <c r="F281" s="165"/>
      <c r="G281" s="165"/>
      <c r="H281" s="182"/>
      <c r="I281" s="182"/>
      <c r="J281" s="183"/>
      <c r="K281" s="182"/>
      <c r="L281" s="182"/>
      <c r="M281" s="182"/>
      <c r="N281" s="182"/>
      <c r="O281" s="182"/>
      <c r="P281" s="183"/>
      <c r="Q281" s="179"/>
      <c r="R281" s="179"/>
      <c r="S281" s="165"/>
      <c r="T281" s="305"/>
      <c r="U281" s="165"/>
      <c r="V281" s="165"/>
      <c r="W281" s="165"/>
      <c r="X281" s="165"/>
      <c r="Y281" s="165"/>
      <c r="Z281" s="179"/>
      <c r="AA281" s="179"/>
      <c r="AB281" s="165"/>
      <c r="AC281" s="305"/>
      <c r="AD281" s="179"/>
      <c r="AE281" s="165"/>
    </row>
    <row r="282" spans="1:31" x14ac:dyDescent="0.2">
      <c r="A282" s="179"/>
      <c r="B282" s="179"/>
      <c r="C282" s="165"/>
      <c r="D282" s="165"/>
      <c r="E282" s="165"/>
      <c r="F282" s="165"/>
      <c r="G282" s="165"/>
      <c r="H282" s="182"/>
      <c r="I282" s="182"/>
      <c r="J282" s="183"/>
      <c r="K282" s="182"/>
      <c r="L282" s="182"/>
      <c r="M282" s="182"/>
      <c r="N282" s="182"/>
      <c r="O282" s="182"/>
      <c r="P282" s="183"/>
      <c r="Q282" s="179"/>
      <c r="R282" s="179"/>
      <c r="S282" s="165"/>
      <c r="T282" s="305"/>
      <c r="U282" s="165"/>
      <c r="V282" s="165"/>
      <c r="W282" s="165"/>
      <c r="X282" s="165"/>
      <c r="Y282" s="165"/>
      <c r="Z282" s="179"/>
      <c r="AA282" s="179"/>
      <c r="AB282" s="165"/>
      <c r="AC282" s="305"/>
      <c r="AD282" s="179"/>
      <c r="AE282" s="165"/>
    </row>
    <row r="283" spans="1:31" x14ac:dyDescent="0.2">
      <c r="A283" s="179"/>
      <c r="B283" s="179"/>
      <c r="C283" s="165"/>
      <c r="D283" s="165"/>
      <c r="E283" s="165"/>
      <c r="F283" s="165"/>
      <c r="G283" s="165"/>
      <c r="H283" s="182"/>
      <c r="I283" s="182"/>
      <c r="J283" s="183"/>
      <c r="K283" s="182"/>
      <c r="L283" s="182"/>
      <c r="M283" s="182"/>
      <c r="N283" s="182"/>
      <c r="O283" s="182"/>
      <c r="P283" s="183"/>
      <c r="Q283" s="179"/>
      <c r="R283" s="179"/>
      <c r="S283" s="165"/>
      <c r="T283" s="305"/>
      <c r="U283" s="165"/>
      <c r="V283" s="165"/>
      <c r="W283" s="165"/>
      <c r="X283" s="165"/>
      <c r="Y283" s="165"/>
      <c r="Z283" s="179"/>
      <c r="AA283" s="179"/>
      <c r="AB283" s="165"/>
      <c r="AC283" s="305"/>
      <c r="AD283" s="179"/>
      <c r="AE283" s="165"/>
    </row>
    <row r="284" spans="1:31" x14ac:dyDescent="0.2">
      <c r="A284" s="179"/>
      <c r="B284" s="179"/>
      <c r="C284" s="165"/>
      <c r="D284" s="165"/>
      <c r="E284" s="165"/>
      <c r="F284" s="165"/>
      <c r="G284" s="165"/>
      <c r="H284" s="182"/>
      <c r="I284" s="182"/>
      <c r="J284" s="183"/>
      <c r="K284" s="182"/>
      <c r="L284" s="182"/>
      <c r="M284" s="182"/>
      <c r="N284" s="182"/>
      <c r="O284" s="182"/>
      <c r="P284" s="183"/>
      <c r="Q284" s="179"/>
      <c r="R284" s="179"/>
      <c r="S284" s="165"/>
      <c r="T284" s="305"/>
      <c r="U284" s="165"/>
      <c r="V284" s="165"/>
      <c r="W284" s="165"/>
      <c r="X284" s="165"/>
      <c r="Y284" s="165"/>
      <c r="Z284" s="179"/>
      <c r="AA284" s="179"/>
      <c r="AB284" s="165"/>
      <c r="AC284" s="305"/>
      <c r="AD284" s="179"/>
      <c r="AE284" s="165"/>
    </row>
    <row r="285" spans="1:31" x14ac:dyDescent="0.2">
      <c r="A285" s="179"/>
      <c r="B285" s="179"/>
      <c r="C285" s="165"/>
      <c r="D285" s="165"/>
      <c r="E285" s="165"/>
      <c r="F285" s="165"/>
      <c r="G285" s="165"/>
      <c r="H285" s="182"/>
      <c r="I285" s="182"/>
      <c r="J285" s="183"/>
      <c r="K285" s="182"/>
      <c r="L285" s="182"/>
      <c r="M285" s="182"/>
      <c r="N285" s="182"/>
      <c r="O285" s="182"/>
      <c r="P285" s="183"/>
      <c r="Q285" s="179"/>
      <c r="R285" s="179"/>
      <c r="S285" s="165"/>
      <c r="T285" s="305"/>
      <c r="U285" s="165"/>
      <c r="V285" s="165"/>
      <c r="W285" s="165"/>
      <c r="X285" s="165"/>
      <c r="Y285" s="165"/>
      <c r="Z285" s="179"/>
      <c r="AA285" s="179"/>
      <c r="AB285" s="165"/>
      <c r="AC285" s="305"/>
      <c r="AD285" s="179"/>
      <c r="AE285" s="165"/>
    </row>
    <row r="286" spans="1:31" x14ac:dyDescent="0.2">
      <c r="A286" s="179"/>
      <c r="B286" s="179"/>
      <c r="C286" s="165"/>
      <c r="D286" s="165"/>
      <c r="E286" s="165"/>
      <c r="F286" s="165"/>
      <c r="G286" s="165"/>
      <c r="H286" s="182"/>
      <c r="I286" s="182"/>
      <c r="J286" s="183"/>
      <c r="K286" s="182"/>
      <c r="L286" s="182"/>
      <c r="M286" s="182"/>
      <c r="N286" s="182"/>
      <c r="O286" s="182"/>
      <c r="P286" s="183"/>
      <c r="Q286" s="179"/>
      <c r="R286" s="179"/>
      <c r="S286" s="165"/>
      <c r="T286" s="305"/>
      <c r="U286" s="165"/>
      <c r="V286" s="165"/>
      <c r="W286" s="165"/>
      <c r="X286" s="165"/>
      <c r="Y286" s="165"/>
      <c r="Z286" s="179"/>
      <c r="AA286" s="179"/>
      <c r="AB286" s="165"/>
      <c r="AC286" s="305"/>
      <c r="AD286" s="179"/>
      <c r="AE286" s="165"/>
    </row>
    <row r="287" spans="1:31" x14ac:dyDescent="0.2">
      <c r="A287" s="179"/>
      <c r="B287" s="179"/>
      <c r="C287" s="165"/>
      <c r="D287" s="165"/>
      <c r="E287" s="165"/>
      <c r="F287" s="165"/>
      <c r="G287" s="165"/>
      <c r="H287" s="182"/>
      <c r="I287" s="182"/>
      <c r="J287" s="183"/>
      <c r="K287" s="182"/>
      <c r="L287" s="182"/>
      <c r="M287" s="182"/>
      <c r="N287" s="182"/>
      <c r="O287" s="182"/>
      <c r="P287" s="183"/>
      <c r="Q287" s="179"/>
      <c r="R287" s="179"/>
      <c r="S287" s="165"/>
      <c r="T287" s="305"/>
      <c r="U287" s="165"/>
      <c r="V287" s="165"/>
      <c r="W287" s="165"/>
      <c r="X287" s="165"/>
      <c r="Y287" s="165"/>
      <c r="Z287" s="179"/>
      <c r="AA287" s="179"/>
      <c r="AB287" s="165"/>
      <c r="AC287" s="305"/>
      <c r="AD287" s="179"/>
      <c r="AE287" s="165"/>
    </row>
    <row r="288" spans="1:31" x14ac:dyDescent="0.2">
      <c r="A288" s="179"/>
      <c r="B288" s="179"/>
      <c r="C288" s="165"/>
      <c r="D288" s="165"/>
      <c r="E288" s="165"/>
      <c r="F288" s="165"/>
      <c r="G288" s="165"/>
      <c r="H288" s="182"/>
      <c r="I288" s="182"/>
      <c r="J288" s="183"/>
      <c r="K288" s="182"/>
      <c r="L288" s="182"/>
      <c r="M288" s="182"/>
      <c r="N288" s="182"/>
      <c r="O288" s="182"/>
      <c r="P288" s="183"/>
      <c r="Q288" s="179"/>
      <c r="R288" s="179"/>
      <c r="S288" s="165"/>
      <c r="T288" s="305"/>
      <c r="U288" s="165"/>
      <c r="V288" s="165"/>
      <c r="W288" s="165"/>
      <c r="X288" s="165"/>
      <c r="Y288" s="165"/>
      <c r="Z288" s="179"/>
      <c r="AA288" s="179"/>
      <c r="AB288" s="165"/>
      <c r="AC288" s="305"/>
      <c r="AD288" s="179"/>
      <c r="AE288" s="165"/>
    </row>
    <row r="289" spans="1:31" x14ac:dyDescent="0.2">
      <c r="A289" s="179"/>
      <c r="B289" s="179"/>
      <c r="C289" s="165"/>
      <c r="D289" s="165"/>
      <c r="E289" s="165"/>
      <c r="F289" s="165"/>
      <c r="G289" s="165"/>
      <c r="H289" s="182"/>
      <c r="I289" s="182"/>
      <c r="J289" s="183"/>
      <c r="K289" s="182"/>
      <c r="L289" s="182"/>
      <c r="M289" s="182"/>
      <c r="N289" s="182"/>
      <c r="O289" s="182"/>
      <c r="P289" s="183"/>
      <c r="Q289" s="179"/>
      <c r="R289" s="179"/>
      <c r="S289" s="165"/>
      <c r="T289" s="305"/>
      <c r="U289" s="165"/>
      <c r="V289" s="165"/>
      <c r="W289" s="165"/>
      <c r="X289" s="165"/>
      <c r="Y289" s="165"/>
      <c r="Z289" s="179"/>
      <c r="AA289" s="179"/>
      <c r="AB289" s="165"/>
      <c r="AC289" s="305"/>
      <c r="AD289" s="179"/>
      <c r="AE289" s="165"/>
    </row>
    <row r="290" spans="1:31" x14ac:dyDescent="0.2">
      <c r="A290" s="179"/>
      <c r="B290" s="179"/>
      <c r="C290" s="165"/>
      <c r="D290" s="165"/>
      <c r="E290" s="165"/>
      <c r="F290" s="165"/>
      <c r="G290" s="165"/>
      <c r="H290" s="182"/>
      <c r="I290" s="182"/>
      <c r="J290" s="183"/>
      <c r="K290" s="182"/>
      <c r="L290" s="182"/>
      <c r="M290" s="182"/>
      <c r="N290" s="182"/>
      <c r="O290" s="182"/>
      <c r="P290" s="183"/>
      <c r="Q290" s="179"/>
      <c r="R290" s="179"/>
      <c r="S290" s="165"/>
      <c r="T290" s="305"/>
      <c r="U290" s="165"/>
      <c r="V290" s="165"/>
      <c r="W290" s="165"/>
      <c r="X290" s="165"/>
      <c r="Y290" s="165"/>
      <c r="Z290" s="179"/>
      <c r="AA290" s="179"/>
      <c r="AB290" s="165"/>
      <c r="AC290" s="305"/>
      <c r="AD290" s="179"/>
      <c r="AE290" s="165"/>
    </row>
    <row r="291" spans="1:31" x14ac:dyDescent="0.2">
      <c r="A291" s="179"/>
      <c r="B291" s="179"/>
      <c r="C291" s="165"/>
      <c r="D291" s="165"/>
      <c r="E291" s="165"/>
      <c r="F291" s="165"/>
      <c r="G291" s="165"/>
      <c r="H291" s="182"/>
      <c r="I291" s="182"/>
      <c r="J291" s="183"/>
      <c r="K291" s="182"/>
      <c r="L291" s="182"/>
      <c r="M291" s="182"/>
      <c r="N291" s="182"/>
      <c r="O291" s="182"/>
      <c r="P291" s="183"/>
      <c r="Q291" s="179"/>
      <c r="R291" s="179"/>
      <c r="S291" s="165"/>
      <c r="T291" s="305"/>
      <c r="U291" s="165"/>
      <c r="V291" s="165"/>
      <c r="W291" s="165"/>
      <c r="X291" s="165"/>
      <c r="Y291" s="165"/>
      <c r="Z291" s="179"/>
      <c r="AA291" s="179"/>
      <c r="AB291" s="165"/>
      <c r="AC291" s="305"/>
      <c r="AD291" s="179"/>
      <c r="AE291" s="165"/>
    </row>
    <row r="292" spans="1:31" x14ac:dyDescent="0.2">
      <c r="A292" s="179"/>
      <c r="B292" s="179"/>
      <c r="C292" s="165"/>
      <c r="D292" s="165"/>
      <c r="E292" s="165"/>
      <c r="F292" s="165"/>
      <c r="G292" s="165"/>
      <c r="H292" s="182"/>
      <c r="I292" s="182"/>
      <c r="J292" s="183"/>
      <c r="K292" s="182"/>
      <c r="L292" s="182"/>
      <c r="M292" s="182"/>
      <c r="N292" s="182"/>
      <c r="O292" s="182"/>
      <c r="P292" s="183"/>
      <c r="Q292" s="179"/>
      <c r="R292" s="179"/>
      <c r="S292" s="165"/>
      <c r="T292" s="305"/>
      <c r="U292" s="165"/>
      <c r="V292" s="165"/>
      <c r="W292" s="165"/>
      <c r="X292" s="165"/>
      <c r="Y292" s="165"/>
      <c r="Z292" s="179"/>
      <c r="AA292" s="179"/>
      <c r="AB292" s="165"/>
      <c r="AC292" s="305"/>
      <c r="AD292" s="179"/>
      <c r="AE292" s="165"/>
    </row>
    <row r="293" spans="1:31" x14ac:dyDescent="0.2">
      <c r="A293" s="179"/>
      <c r="B293" s="179"/>
      <c r="C293" s="165"/>
      <c r="D293" s="165"/>
      <c r="E293" s="165"/>
      <c r="F293" s="165"/>
      <c r="G293" s="165"/>
      <c r="H293" s="182"/>
      <c r="I293" s="182"/>
      <c r="J293" s="183"/>
      <c r="K293" s="182"/>
      <c r="L293" s="182"/>
      <c r="M293" s="182"/>
      <c r="N293" s="182"/>
      <c r="O293" s="182"/>
      <c r="P293" s="183"/>
      <c r="Q293" s="179"/>
      <c r="R293" s="179"/>
      <c r="S293" s="165"/>
      <c r="T293" s="305"/>
      <c r="U293" s="165"/>
      <c r="V293" s="165"/>
      <c r="W293" s="165"/>
      <c r="X293" s="165"/>
      <c r="Y293" s="165"/>
      <c r="Z293" s="179"/>
      <c r="AA293" s="179"/>
      <c r="AB293" s="165"/>
      <c r="AC293" s="305"/>
      <c r="AD293" s="179"/>
      <c r="AE293" s="165"/>
    </row>
    <row r="294" spans="1:31" x14ac:dyDescent="0.2">
      <c r="A294" s="179"/>
      <c r="B294" s="179"/>
      <c r="C294" s="165"/>
      <c r="D294" s="165"/>
      <c r="E294" s="165"/>
      <c r="F294" s="165"/>
      <c r="G294" s="165"/>
      <c r="H294" s="182"/>
      <c r="I294" s="182"/>
      <c r="J294" s="183"/>
      <c r="K294" s="182"/>
      <c r="L294" s="182"/>
      <c r="M294" s="182"/>
      <c r="N294" s="182"/>
      <c r="O294" s="182"/>
      <c r="P294" s="183"/>
      <c r="Q294" s="179"/>
      <c r="R294" s="179"/>
      <c r="S294" s="165"/>
      <c r="T294" s="305"/>
      <c r="U294" s="165"/>
      <c r="V294" s="165"/>
      <c r="W294" s="165"/>
      <c r="X294" s="165"/>
      <c r="Y294" s="165"/>
      <c r="Z294" s="179"/>
      <c r="AA294" s="179"/>
      <c r="AB294" s="165"/>
      <c r="AC294" s="305"/>
      <c r="AD294" s="179"/>
      <c r="AE294" s="165"/>
    </row>
    <row r="295" spans="1:31" x14ac:dyDescent="0.2">
      <c r="A295" s="179"/>
      <c r="B295" s="179"/>
      <c r="C295" s="165"/>
      <c r="D295" s="165"/>
      <c r="E295" s="165"/>
      <c r="F295" s="165"/>
      <c r="G295" s="165"/>
      <c r="H295" s="182"/>
      <c r="I295" s="182"/>
      <c r="J295" s="183"/>
      <c r="K295" s="182"/>
      <c r="L295" s="182"/>
      <c r="M295" s="182"/>
      <c r="N295" s="182"/>
      <c r="O295" s="182"/>
      <c r="P295" s="183"/>
      <c r="Q295" s="179"/>
      <c r="R295" s="179"/>
      <c r="S295" s="165"/>
      <c r="T295" s="305"/>
      <c r="U295" s="165"/>
      <c r="V295" s="165"/>
      <c r="W295" s="165"/>
      <c r="X295" s="165"/>
      <c r="Y295" s="165"/>
      <c r="Z295" s="179"/>
      <c r="AA295" s="179"/>
      <c r="AB295" s="165"/>
      <c r="AC295" s="305"/>
      <c r="AD295" s="179"/>
      <c r="AE295" s="165"/>
    </row>
    <row r="296" spans="1:31" x14ac:dyDescent="0.2">
      <c r="A296" s="179"/>
      <c r="B296" s="179"/>
      <c r="C296" s="165"/>
      <c r="D296" s="165"/>
      <c r="E296" s="165"/>
      <c r="F296" s="165"/>
      <c r="G296" s="165"/>
      <c r="H296" s="182"/>
      <c r="I296" s="182"/>
      <c r="J296" s="183"/>
      <c r="K296" s="182"/>
      <c r="L296" s="182"/>
      <c r="M296" s="182"/>
      <c r="N296" s="182"/>
      <c r="O296" s="182"/>
      <c r="P296" s="183"/>
      <c r="Q296" s="179"/>
      <c r="R296" s="179"/>
      <c r="S296" s="165"/>
      <c r="T296" s="305"/>
      <c r="U296" s="165"/>
      <c r="V296" s="165"/>
      <c r="W296" s="165"/>
      <c r="X296" s="165"/>
      <c r="Y296" s="165"/>
      <c r="Z296" s="179"/>
      <c r="AA296" s="179"/>
      <c r="AB296" s="165"/>
      <c r="AC296" s="305"/>
      <c r="AD296" s="179"/>
      <c r="AE296" s="165"/>
    </row>
    <row r="297" spans="1:31" x14ac:dyDescent="0.2">
      <c r="A297" s="179"/>
      <c r="B297" s="179"/>
      <c r="C297" s="165"/>
      <c r="D297" s="165"/>
      <c r="E297" s="165"/>
      <c r="F297" s="165"/>
      <c r="G297" s="165"/>
      <c r="H297" s="182"/>
      <c r="I297" s="182"/>
      <c r="J297" s="183"/>
      <c r="K297" s="182"/>
      <c r="L297" s="182"/>
      <c r="M297" s="182"/>
      <c r="N297" s="182"/>
      <c r="O297" s="182"/>
      <c r="P297" s="183"/>
      <c r="Q297" s="179"/>
      <c r="R297" s="179"/>
      <c r="S297" s="165"/>
      <c r="T297" s="305"/>
      <c r="U297" s="165"/>
      <c r="V297" s="165"/>
      <c r="W297" s="165"/>
      <c r="X297" s="165"/>
      <c r="Y297" s="165"/>
      <c r="Z297" s="179"/>
      <c r="AA297" s="179"/>
      <c r="AB297" s="165"/>
      <c r="AC297" s="305"/>
      <c r="AD297" s="179"/>
      <c r="AE297" s="165"/>
    </row>
    <row r="298" spans="1:31" x14ac:dyDescent="0.2">
      <c r="A298" s="179"/>
      <c r="B298" s="179"/>
      <c r="C298" s="165"/>
      <c r="D298" s="165"/>
      <c r="E298" s="165"/>
      <c r="F298" s="165"/>
      <c r="G298" s="165"/>
      <c r="H298" s="182"/>
      <c r="I298" s="182"/>
      <c r="J298" s="183"/>
      <c r="K298" s="182"/>
      <c r="L298" s="182"/>
      <c r="M298" s="182"/>
      <c r="N298" s="182"/>
      <c r="O298" s="182"/>
      <c r="P298" s="183"/>
      <c r="Q298" s="179"/>
      <c r="R298" s="179"/>
      <c r="S298" s="165"/>
      <c r="T298" s="305"/>
      <c r="U298" s="165"/>
      <c r="V298" s="165"/>
      <c r="W298" s="165"/>
      <c r="X298" s="165"/>
      <c r="Y298" s="165"/>
      <c r="Z298" s="179"/>
      <c r="AA298" s="179"/>
      <c r="AB298" s="165"/>
      <c r="AC298" s="305"/>
      <c r="AD298" s="179"/>
      <c r="AE298" s="165"/>
    </row>
    <row r="299" spans="1:31" x14ac:dyDescent="0.2">
      <c r="A299" s="179"/>
      <c r="B299" s="179"/>
      <c r="C299" s="165"/>
      <c r="D299" s="165"/>
      <c r="E299" s="165"/>
      <c r="F299" s="165"/>
      <c r="G299" s="165"/>
      <c r="H299" s="182"/>
      <c r="I299" s="182"/>
      <c r="J299" s="183"/>
      <c r="K299" s="182"/>
      <c r="L299" s="182"/>
      <c r="M299" s="182"/>
      <c r="N299" s="182"/>
      <c r="O299" s="182"/>
      <c r="P299" s="183"/>
      <c r="Q299" s="179"/>
      <c r="R299" s="179"/>
      <c r="S299" s="165"/>
      <c r="T299" s="305"/>
      <c r="U299" s="165"/>
      <c r="V299" s="165"/>
      <c r="W299" s="165"/>
      <c r="X299" s="165"/>
      <c r="Y299" s="165"/>
      <c r="Z299" s="179"/>
      <c r="AA299" s="179"/>
      <c r="AB299" s="165"/>
      <c r="AC299" s="305"/>
      <c r="AD299" s="179"/>
      <c r="AE299" s="165"/>
    </row>
    <row r="300" spans="1:31" x14ac:dyDescent="0.2">
      <c r="A300" s="179"/>
      <c r="B300" s="179"/>
      <c r="C300" s="165"/>
      <c r="D300" s="165"/>
      <c r="E300" s="165"/>
      <c r="F300" s="165"/>
      <c r="G300" s="165"/>
      <c r="H300" s="182"/>
      <c r="I300" s="182"/>
      <c r="J300" s="183"/>
      <c r="K300" s="182"/>
      <c r="L300" s="182"/>
      <c r="M300" s="182"/>
      <c r="N300" s="182"/>
      <c r="O300" s="182"/>
      <c r="P300" s="183"/>
      <c r="Q300" s="179"/>
      <c r="R300" s="179"/>
      <c r="S300" s="165"/>
      <c r="T300" s="305"/>
      <c r="U300" s="165"/>
      <c r="V300" s="165"/>
      <c r="W300" s="165"/>
      <c r="X300" s="165"/>
      <c r="Y300" s="165"/>
      <c r="Z300" s="179"/>
      <c r="AA300" s="179"/>
      <c r="AB300" s="165"/>
      <c r="AC300" s="305"/>
      <c r="AD300" s="179"/>
      <c r="AE300" s="165"/>
    </row>
    <row r="301" spans="1:31" x14ac:dyDescent="0.2">
      <c r="A301" s="179"/>
      <c r="B301" s="179"/>
      <c r="C301" s="165"/>
      <c r="D301" s="165"/>
      <c r="E301" s="165"/>
      <c r="F301" s="165"/>
      <c r="G301" s="165"/>
      <c r="H301" s="182"/>
      <c r="I301" s="182"/>
      <c r="J301" s="183"/>
      <c r="K301" s="182"/>
      <c r="L301" s="182"/>
      <c r="M301" s="182"/>
      <c r="N301" s="182"/>
      <c r="O301" s="182"/>
      <c r="P301" s="183"/>
      <c r="Q301" s="179"/>
      <c r="R301" s="179"/>
      <c r="S301" s="165"/>
      <c r="T301" s="305"/>
      <c r="U301" s="165"/>
      <c r="V301" s="165"/>
      <c r="W301" s="165"/>
      <c r="X301" s="165"/>
      <c r="Y301" s="165"/>
      <c r="Z301" s="179"/>
      <c r="AA301" s="179"/>
      <c r="AB301" s="165"/>
      <c r="AC301" s="305"/>
      <c r="AD301" s="179"/>
      <c r="AE301" s="165"/>
    </row>
    <row r="302" spans="1:31" x14ac:dyDescent="0.2">
      <c r="A302" s="179"/>
      <c r="B302" s="179"/>
      <c r="C302" s="165"/>
      <c r="D302" s="165"/>
      <c r="E302" s="165"/>
      <c r="F302" s="165"/>
      <c r="G302" s="165"/>
      <c r="H302" s="182"/>
      <c r="I302" s="182"/>
      <c r="J302" s="183"/>
      <c r="K302" s="182"/>
      <c r="L302" s="182"/>
      <c r="M302" s="182"/>
      <c r="N302" s="182"/>
      <c r="O302" s="182"/>
      <c r="P302" s="183"/>
      <c r="Q302" s="179"/>
      <c r="R302" s="179"/>
      <c r="S302" s="165"/>
      <c r="T302" s="305"/>
      <c r="U302" s="165"/>
      <c r="V302" s="165"/>
      <c r="W302" s="165"/>
      <c r="X302" s="165"/>
      <c r="Y302" s="165"/>
      <c r="Z302" s="179"/>
      <c r="AA302" s="179"/>
      <c r="AB302" s="165"/>
      <c r="AC302" s="305"/>
      <c r="AD302" s="179"/>
      <c r="AE302" s="165"/>
    </row>
    <row r="303" spans="1:31" x14ac:dyDescent="0.2">
      <c r="A303" s="179"/>
      <c r="B303" s="179"/>
      <c r="C303" s="165"/>
      <c r="D303" s="165"/>
      <c r="E303" s="165"/>
      <c r="F303" s="165"/>
      <c r="G303" s="165"/>
      <c r="H303" s="182"/>
      <c r="I303" s="182"/>
      <c r="J303" s="183"/>
      <c r="K303" s="182"/>
      <c r="L303" s="182"/>
      <c r="M303" s="182"/>
      <c r="N303" s="182"/>
      <c r="O303" s="182"/>
      <c r="P303" s="183"/>
      <c r="Q303" s="179"/>
      <c r="R303" s="179"/>
      <c r="S303" s="165"/>
      <c r="T303" s="305"/>
      <c r="U303" s="165"/>
      <c r="V303" s="165"/>
      <c r="W303" s="165"/>
      <c r="X303" s="165"/>
      <c r="Y303" s="165"/>
      <c r="Z303" s="179"/>
      <c r="AA303" s="179"/>
      <c r="AB303" s="165"/>
      <c r="AC303" s="305"/>
      <c r="AD303" s="179"/>
      <c r="AE303" s="165"/>
    </row>
    <row r="304" spans="1:31" x14ac:dyDescent="0.2">
      <c r="A304" s="179"/>
      <c r="B304" s="179"/>
      <c r="C304" s="165"/>
      <c r="D304" s="165"/>
      <c r="E304" s="165"/>
      <c r="F304" s="165"/>
      <c r="G304" s="165"/>
      <c r="H304" s="182"/>
      <c r="I304" s="182"/>
      <c r="J304" s="183"/>
      <c r="K304" s="182"/>
      <c r="L304" s="182"/>
      <c r="M304" s="182"/>
      <c r="N304" s="182"/>
      <c r="O304" s="182"/>
      <c r="P304" s="183"/>
      <c r="Q304" s="179"/>
      <c r="R304" s="179"/>
      <c r="S304" s="165"/>
      <c r="T304" s="305"/>
      <c r="U304" s="165"/>
      <c r="V304" s="165"/>
      <c r="W304" s="165"/>
      <c r="X304" s="165"/>
      <c r="Y304" s="165"/>
      <c r="Z304" s="179"/>
      <c r="AA304" s="179"/>
      <c r="AB304" s="165"/>
      <c r="AC304" s="305"/>
      <c r="AD304" s="179"/>
      <c r="AE304" s="165"/>
    </row>
    <row r="305" spans="1:31" x14ac:dyDescent="0.2">
      <c r="A305" s="179"/>
      <c r="B305" s="179"/>
      <c r="C305" s="165"/>
      <c r="D305" s="165"/>
      <c r="E305" s="165"/>
      <c r="F305" s="165"/>
      <c r="G305" s="165"/>
      <c r="H305" s="182"/>
      <c r="I305" s="182"/>
      <c r="J305" s="183"/>
      <c r="K305" s="182"/>
      <c r="L305" s="182"/>
      <c r="M305" s="182"/>
      <c r="N305" s="182"/>
      <c r="O305" s="182"/>
      <c r="P305" s="183"/>
      <c r="Q305" s="179"/>
      <c r="R305" s="179"/>
      <c r="S305" s="165"/>
      <c r="T305" s="305"/>
      <c r="U305" s="165"/>
      <c r="V305" s="165"/>
      <c r="W305" s="165"/>
      <c r="X305" s="165"/>
      <c r="Y305" s="165"/>
      <c r="Z305" s="179"/>
      <c r="AA305" s="179"/>
      <c r="AB305" s="165"/>
      <c r="AC305" s="305"/>
      <c r="AD305" s="179"/>
      <c r="AE305" s="165"/>
    </row>
    <row r="306" spans="1:31" x14ac:dyDescent="0.2">
      <c r="A306" s="179"/>
      <c r="B306" s="179"/>
      <c r="C306" s="165"/>
      <c r="D306" s="165"/>
      <c r="E306" s="165"/>
      <c r="F306" s="165"/>
      <c r="G306" s="165"/>
      <c r="H306" s="182"/>
      <c r="I306" s="182"/>
      <c r="J306" s="183"/>
      <c r="K306" s="182"/>
      <c r="L306" s="182"/>
      <c r="M306" s="182"/>
      <c r="N306" s="182"/>
      <c r="O306" s="182"/>
      <c r="P306" s="183"/>
      <c r="Q306" s="179"/>
      <c r="R306" s="179"/>
      <c r="S306" s="165"/>
      <c r="T306" s="305"/>
      <c r="U306" s="165"/>
      <c r="V306" s="165"/>
      <c r="W306" s="165"/>
      <c r="X306" s="165"/>
      <c r="Y306" s="165"/>
      <c r="Z306" s="179"/>
      <c r="AA306" s="179"/>
      <c r="AB306" s="165"/>
      <c r="AC306" s="305"/>
      <c r="AD306" s="179"/>
      <c r="AE306" s="165"/>
    </row>
    <row r="307" spans="1:31" x14ac:dyDescent="0.2">
      <c r="A307" s="179"/>
      <c r="B307" s="179"/>
      <c r="C307" s="165"/>
      <c r="D307" s="165"/>
      <c r="E307" s="165"/>
      <c r="F307" s="165"/>
      <c r="G307" s="165"/>
      <c r="H307" s="182"/>
      <c r="I307" s="182"/>
      <c r="J307" s="183"/>
      <c r="K307" s="182"/>
      <c r="L307" s="182"/>
      <c r="M307" s="182"/>
      <c r="N307" s="182"/>
      <c r="O307" s="182"/>
      <c r="P307" s="183"/>
      <c r="Q307" s="179"/>
      <c r="R307" s="179"/>
      <c r="S307" s="165"/>
      <c r="T307" s="305"/>
      <c r="U307" s="165"/>
      <c r="V307" s="165"/>
      <c r="W307" s="165"/>
      <c r="X307" s="165"/>
      <c r="Y307" s="165"/>
      <c r="Z307" s="179"/>
      <c r="AA307" s="179"/>
      <c r="AB307" s="165"/>
      <c r="AC307" s="305"/>
      <c r="AD307" s="179"/>
      <c r="AE307" s="165"/>
    </row>
    <row r="308" spans="1:31" x14ac:dyDescent="0.2">
      <c r="A308" s="179"/>
      <c r="B308" s="179"/>
      <c r="C308" s="165"/>
      <c r="D308" s="165"/>
      <c r="E308" s="165"/>
      <c r="F308" s="165"/>
      <c r="G308" s="165"/>
      <c r="H308" s="182"/>
      <c r="I308" s="182"/>
      <c r="J308" s="183"/>
      <c r="K308" s="182"/>
      <c r="L308" s="182"/>
      <c r="M308" s="182"/>
      <c r="N308" s="182"/>
      <c r="O308" s="182"/>
      <c r="P308" s="183"/>
      <c r="Q308" s="179"/>
      <c r="R308" s="179"/>
      <c r="S308" s="165"/>
      <c r="T308" s="305"/>
      <c r="U308" s="165"/>
      <c r="V308" s="165"/>
      <c r="W308" s="165"/>
      <c r="X308" s="165"/>
      <c r="Y308" s="165"/>
      <c r="Z308" s="179"/>
      <c r="AA308" s="179"/>
      <c r="AB308" s="165"/>
      <c r="AC308" s="305"/>
      <c r="AD308" s="179"/>
      <c r="AE308" s="165"/>
    </row>
    <row r="309" spans="1:31" x14ac:dyDescent="0.2">
      <c r="A309" s="179"/>
      <c r="B309" s="179"/>
      <c r="C309" s="165"/>
      <c r="D309" s="165"/>
      <c r="E309" s="165"/>
      <c r="F309" s="165"/>
      <c r="G309" s="165"/>
      <c r="H309" s="182"/>
      <c r="I309" s="182"/>
      <c r="J309" s="183"/>
      <c r="K309" s="182"/>
      <c r="L309" s="182"/>
      <c r="M309" s="182"/>
      <c r="N309" s="182"/>
      <c r="O309" s="182"/>
      <c r="P309" s="183"/>
      <c r="Q309" s="179"/>
      <c r="R309" s="179"/>
      <c r="S309" s="165"/>
      <c r="T309" s="305"/>
      <c r="U309" s="165"/>
      <c r="V309" s="165"/>
      <c r="W309" s="165"/>
      <c r="X309" s="165"/>
      <c r="Y309" s="165"/>
      <c r="Z309" s="179"/>
      <c r="AA309" s="179"/>
      <c r="AB309" s="165"/>
      <c r="AC309" s="305"/>
      <c r="AD309" s="179"/>
      <c r="AE309" s="165"/>
    </row>
    <row r="310" spans="1:31" x14ac:dyDescent="0.2">
      <c r="A310" s="179"/>
      <c r="B310" s="179"/>
      <c r="C310" s="165"/>
      <c r="D310" s="165"/>
      <c r="E310" s="165"/>
      <c r="F310" s="165"/>
      <c r="G310" s="165"/>
      <c r="H310" s="182"/>
      <c r="I310" s="182"/>
      <c r="J310" s="183"/>
      <c r="K310" s="182"/>
      <c r="L310" s="182"/>
      <c r="M310" s="182"/>
      <c r="N310" s="182"/>
      <c r="O310" s="182"/>
      <c r="P310" s="183"/>
      <c r="Q310" s="179"/>
      <c r="R310" s="179"/>
      <c r="S310" s="165"/>
      <c r="T310" s="305"/>
      <c r="U310" s="165"/>
      <c r="V310" s="165"/>
      <c r="W310" s="165"/>
      <c r="X310" s="165"/>
      <c r="Y310" s="165"/>
      <c r="Z310" s="179"/>
      <c r="AA310" s="179"/>
      <c r="AB310" s="165"/>
      <c r="AC310" s="305"/>
      <c r="AD310" s="179"/>
      <c r="AE310" s="165"/>
    </row>
    <row r="311" spans="1:31" x14ac:dyDescent="0.2">
      <c r="A311" s="179"/>
      <c r="B311" s="179"/>
      <c r="C311" s="165"/>
      <c r="D311" s="165"/>
      <c r="E311" s="165"/>
      <c r="F311" s="165"/>
      <c r="G311" s="165"/>
      <c r="H311" s="182"/>
      <c r="I311" s="182"/>
      <c r="J311" s="183"/>
      <c r="K311" s="182"/>
      <c r="L311" s="182"/>
      <c r="M311" s="182"/>
      <c r="N311" s="182"/>
      <c r="O311" s="182"/>
      <c r="P311" s="183"/>
      <c r="Q311" s="179"/>
      <c r="R311" s="179"/>
      <c r="S311" s="165"/>
      <c r="T311" s="305"/>
      <c r="U311" s="165"/>
      <c r="V311" s="165"/>
      <c r="W311" s="165"/>
      <c r="X311" s="165"/>
      <c r="Y311" s="165"/>
      <c r="Z311" s="179"/>
      <c r="AA311" s="179"/>
      <c r="AB311" s="165"/>
      <c r="AC311" s="305"/>
      <c r="AD311" s="179"/>
      <c r="AE311" s="165"/>
    </row>
    <row r="312" spans="1:31" x14ac:dyDescent="0.2">
      <c r="A312" s="179"/>
      <c r="B312" s="179"/>
      <c r="C312" s="165"/>
      <c r="D312" s="165"/>
      <c r="E312" s="165"/>
      <c r="F312" s="165"/>
      <c r="G312" s="165"/>
      <c r="H312" s="182"/>
      <c r="I312" s="182"/>
      <c r="J312" s="183"/>
      <c r="K312" s="182"/>
      <c r="L312" s="182"/>
      <c r="M312" s="182"/>
      <c r="N312" s="182"/>
      <c r="O312" s="182"/>
      <c r="P312" s="183"/>
      <c r="Q312" s="179"/>
      <c r="R312" s="179"/>
      <c r="S312" s="165"/>
      <c r="T312" s="305"/>
      <c r="U312" s="165"/>
      <c r="V312" s="165"/>
      <c r="W312" s="165"/>
      <c r="X312" s="165"/>
      <c r="Y312" s="165"/>
      <c r="Z312" s="179"/>
      <c r="AA312" s="179"/>
      <c r="AB312" s="165"/>
      <c r="AC312" s="305"/>
      <c r="AD312" s="179"/>
      <c r="AE312" s="165"/>
    </row>
    <row r="313" spans="1:31" x14ac:dyDescent="0.2">
      <c r="A313" s="179"/>
      <c r="B313" s="179"/>
      <c r="C313" s="165"/>
      <c r="D313" s="165"/>
      <c r="E313" s="165"/>
      <c r="F313" s="165"/>
      <c r="G313" s="165"/>
      <c r="H313" s="182"/>
      <c r="I313" s="182"/>
      <c r="J313" s="183"/>
      <c r="K313" s="182"/>
      <c r="L313" s="182"/>
      <c r="M313" s="182"/>
      <c r="N313" s="182"/>
      <c r="O313" s="182"/>
      <c r="P313" s="183"/>
      <c r="Q313" s="179"/>
      <c r="R313" s="179"/>
      <c r="S313" s="165"/>
      <c r="T313" s="305"/>
      <c r="U313" s="165"/>
      <c r="V313" s="165"/>
      <c r="W313" s="165"/>
      <c r="X313" s="165"/>
      <c r="Y313" s="165"/>
      <c r="Z313" s="179"/>
      <c r="AA313" s="179"/>
      <c r="AB313" s="165"/>
      <c r="AC313" s="305"/>
      <c r="AD313" s="179"/>
      <c r="AE313" s="165"/>
    </row>
    <row r="314" spans="1:31" x14ac:dyDescent="0.2">
      <c r="A314" s="179"/>
      <c r="B314" s="179"/>
      <c r="C314" s="165"/>
      <c r="D314" s="165"/>
      <c r="E314" s="165"/>
      <c r="F314" s="165"/>
      <c r="G314" s="165"/>
      <c r="H314" s="182"/>
      <c r="I314" s="182"/>
      <c r="J314" s="183"/>
      <c r="K314" s="182"/>
      <c r="L314" s="182"/>
      <c r="M314" s="182"/>
      <c r="N314" s="182"/>
      <c r="O314" s="182"/>
      <c r="P314" s="183"/>
      <c r="Q314" s="179"/>
      <c r="R314" s="179"/>
      <c r="S314" s="165"/>
      <c r="T314" s="305"/>
      <c r="U314" s="165"/>
      <c r="V314" s="165"/>
      <c r="W314" s="165"/>
      <c r="X314" s="165"/>
      <c r="Y314" s="165"/>
      <c r="Z314" s="179"/>
      <c r="AA314" s="179"/>
      <c r="AB314" s="165"/>
      <c r="AC314" s="305"/>
      <c r="AD314" s="179"/>
      <c r="AE314" s="165"/>
    </row>
    <row r="315" spans="1:31" x14ac:dyDescent="0.2">
      <c r="A315" s="179"/>
      <c r="B315" s="179"/>
      <c r="C315" s="165"/>
      <c r="D315" s="165"/>
      <c r="E315" s="165"/>
      <c r="F315" s="165"/>
      <c r="G315" s="165"/>
      <c r="H315" s="182"/>
      <c r="I315" s="182"/>
      <c r="J315" s="183"/>
      <c r="K315" s="182"/>
      <c r="L315" s="182"/>
      <c r="M315" s="182"/>
      <c r="N315" s="182"/>
      <c r="O315" s="182"/>
      <c r="P315" s="183"/>
      <c r="Q315" s="179"/>
      <c r="R315" s="179"/>
      <c r="S315" s="165"/>
      <c r="T315" s="305"/>
      <c r="U315" s="165"/>
      <c r="V315" s="165"/>
      <c r="W315" s="165"/>
      <c r="X315" s="165"/>
      <c r="Y315" s="165"/>
      <c r="Z315" s="179"/>
      <c r="AA315" s="179"/>
      <c r="AB315" s="165"/>
      <c r="AC315" s="305"/>
      <c r="AD315" s="179"/>
      <c r="AE315" s="165"/>
    </row>
    <row r="316" spans="1:31" x14ac:dyDescent="0.2">
      <c r="A316" s="179"/>
      <c r="B316" s="179"/>
      <c r="C316" s="165"/>
      <c r="D316" s="165"/>
      <c r="E316" s="165"/>
      <c r="F316" s="165"/>
      <c r="G316" s="165"/>
      <c r="H316" s="182"/>
      <c r="I316" s="182"/>
      <c r="J316" s="183"/>
      <c r="K316" s="182"/>
      <c r="L316" s="182"/>
      <c r="M316" s="182"/>
      <c r="N316" s="182"/>
      <c r="O316" s="182"/>
      <c r="P316" s="183"/>
      <c r="Q316" s="179"/>
      <c r="R316" s="179"/>
      <c r="S316" s="165"/>
      <c r="T316" s="305"/>
      <c r="U316" s="165"/>
      <c r="V316" s="165"/>
      <c r="W316" s="165"/>
      <c r="X316" s="165"/>
      <c r="Y316" s="165"/>
      <c r="Z316" s="179"/>
      <c r="AA316" s="179"/>
      <c r="AB316" s="165"/>
      <c r="AC316" s="305"/>
      <c r="AD316" s="179"/>
      <c r="AE316" s="165"/>
    </row>
    <row r="317" spans="1:31" x14ac:dyDescent="0.2">
      <c r="A317" s="179"/>
      <c r="B317" s="179"/>
      <c r="C317" s="165"/>
      <c r="D317" s="165"/>
      <c r="E317" s="165"/>
      <c r="F317" s="165"/>
      <c r="G317" s="165"/>
      <c r="H317" s="182"/>
      <c r="I317" s="182"/>
      <c r="J317" s="183"/>
      <c r="K317" s="182"/>
      <c r="L317" s="182"/>
      <c r="M317" s="182"/>
      <c r="N317" s="182"/>
      <c r="O317" s="182"/>
      <c r="P317" s="183"/>
      <c r="Q317" s="179"/>
      <c r="R317" s="179"/>
      <c r="S317" s="165"/>
      <c r="T317" s="305"/>
      <c r="U317" s="165"/>
      <c r="V317" s="165"/>
      <c r="W317" s="165"/>
      <c r="X317" s="165"/>
      <c r="Y317" s="165"/>
      <c r="Z317" s="179"/>
      <c r="AA317" s="179"/>
      <c r="AB317" s="165"/>
      <c r="AC317" s="305"/>
      <c r="AD317" s="179"/>
      <c r="AE317" s="165"/>
    </row>
    <row r="318" spans="1:31" x14ac:dyDescent="0.2">
      <c r="A318" s="179"/>
      <c r="B318" s="179"/>
      <c r="C318" s="165"/>
      <c r="D318" s="165"/>
      <c r="E318" s="165"/>
      <c r="F318" s="165"/>
      <c r="G318" s="165"/>
      <c r="H318" s="182"/>
      <c r="I318" s="182"/>
      <c r="J318" s="183"/>
      <c r="K318" s="182"/>
      <c r="L318" s="182"/>
      <c r="M318" s="182"/>
      <c r="N318" s="182"/>
      <c r="O318" s="182"/>
      <c r="P318" s="183"/>
      <c r="Q318" s="179"/>
      <c r="R318" s="179"/>
      <c r="S318" s="165"/>
      <c r="T318" s="305"/>
      <c r="U318" s="165"/>
      <c r="V318" s="165"/>
      <c r="W318" s="165"/>
      <c r="X318" s="165"/>
      <c r="Y318" s="165"/>
      <c r="Z318" s="179"/>
      <c r="AA318" s="179"/>
      <c r="AB318" s="165"/>
      <c r="AC318" s="305"/>
      <c r="AD318" s="179"/>
      <c r="AE318" s="165"/>
    </row>
    <row r="319" spans="1:31" x14ac:dyDescent="0.2">
      <c r="A319" s="179"/>
      <c r="B319" s="179"/>
      <c r="C319" s="165"/>
      <c r="D319" s="165"/>
      <c r="E319" s="165"/>
      <c r="F319" s="165"/>
      <c r="G319" s="165"/>
      <c r="H319" s="182"/>
      <c r="I319" s="182"/>
      <c r="J319" s="183"/>
      <c r="K319" s="182"/>
      <c r="L319" s="182"/>
      <c r="M319" s="182"/>
      <c r="N319" s="182"/>
      <c r="O319" s="182"/>
      <c r="P319" s="183"/>
      <c r="Q319" s="179"/>
      <c r="R319" s="179"/>
      <c r="S319" s="165"/>
      <c r="T319" s="305"/>
      <c r="U319" s="165"/>
      <c r="V319" s="165"/>
      <c r="W319" s="165"/>
      <c r="X319" s="165"/>
      <c r="Y319" s="165"/>
      <c r="Z319" s="179"/>
      <c r="AA319" s="179"/>
      <c r="AB319" s="165"/>
      <c r="AC319" s="305"/>
      <c r="AD319" s="179"/>
      <c r="AE319" s="165"/>
    </row>
    <row r="320" spans="1:31" x14ac:dyDescent="0.2">
      <c r="A320" s="179"/>
      <c r="B320" s="179"/>
      <c r="C320" s="165"/>
      <c r="D320" s="165"/>
      <c r="E320" s="165"/>
      <c r="F320" s="165"/>
      <c r="G320" s="165"/>
      <c r="H320" s="182"/>
      <c r="I320" s="182"/>
      <c r="J320" s="183"/>
      <c r="K320" s="182"/>
      <c r="L320" s="182"/>
      <c r="M320" s="182"/>
      <c r="N320" s="182"/>
      <c r="O320" s="182"/>
      <c r="P320" s="183"/>
      <c r="Q320" s="179"/>
      <c r="R320" s="179"/>
      <c r="S320" s="165"/>
      <c r="T320" s="305"/>
      <c r="U320" s="165"/>
      <c r="V320" s="165"/>
      <c r="W320" s="165"/>
      <c r="X320" s="165"/>
      <c r="Y320" s="165"/>
      <c r="Z320" s="179"/>
      <c r="AA320" s="179"/>
      <c r="AB320" s="165"/>
      <c r="AC320" s="305"/>
      <c r="AD320" s="179"/>
      <c r="AE320" s="165"/>
    </row>
    <row r="321" spans="1:31" x14ac:dyDescent="0.2">
      <c r="A321" s="179"/>
      <c r="B321" s="179"/>
      <c r="C321" s="165"/>
      <c r="D321" s="165"/>
      <c r="E321" s="165"/>
      <c r="F321" s="165"/>
      <c r="G321" s="165"/>
      <c r="H321" s="182"/>
      <c r="I321" s="182"/>
      <c r="J321" s="183"/>
      <c r="K321" s="182"/>
      <c r="L321" s="182"/>
      <c r="M321" s="182"/>
      <c r="N321" s="182"/>
      <c r="O321" s="182"/>
      <c r="P321" s="183"/>
      <c r="Q321" s="179"/>
      <c r="R321" s="179"/>
      <c r="S321" s="165"/>
      <c r="T321" s="305"/>
      <c r="U321" s="165"/>
      <c r="V321" s="165"/>
      <c r="W321" s="165"/>
      <c r="X321" s="165"/>
      <c r="Y321" s="165"/>
      <c r="Z321" s="179"/>
      <c r="AA321" s="179"/>
      <c r="AB321" s="165"/>
      <c r="AC321" s="305"/>
      <c r="AD321" s="179"/>
      <c r="AE321" s="165"/>
    </row>
    <row r="322" spans="1:31" x14ac:dyDescent="0.2">
      <c r="A322" s="179"/>
      <c r="B322" s="179"/>
      <c r="C322" s="165"/>
      <c r="D322" s="165"/>
      <c r="E322" s="165"/>
      <c r="F322" s="165"/>
      <c r="G322" s="165"/>
      <c r="H322" s="182"/>
      <c r="I322" s="182"/>
      <c r="J322" s="183"/>
      <c r="K322" s="182"/>
      <c r="L322" s="182"/>
      <c r="M322" s="182"/>
      <c r="N322" s="182"/>
      <c r="O322" s="182"/>
      <c r="P322" s="183"/>
      <c r="Q322" s="179"/>
      <c r="R322" s="179"/>
      <c r="S322" s="165"/>
      <c r="T322" s="305"/>
      <c r="U322" s="165"/>
      <c r="V322" s="165"/>
      <c r="W322" s="165"/>
      <c r="X322" s="165"/>
      <c r="Y322" s="165"/>
      <c r="Z322" s="179"/>
      <c r="AA322" s="179"/>
      <c r="AB322" s="165"/>
      <c r="AC322" s="305"/>
      <c r="AD322" s="179"/>
      <c r="AE322" s="165"/>
    </row>
    <row r="323" spans="1:31" x14ac:dyDescent="0.2">
      <c r="A323" s="179"/>
      <c r="B323" s="179"/>
      <c r="C323" s="165"/>
      <c r="D323" s="165"/>
      <c r="E323" s="165"/>
      <c r="F323" s="165"/>
      <c r="G323" s="165"/>
      <c r="H323" s="182"/>
      <c r="I323" s="182"/>
      <c r="J323" s="183"/>
      <c r="K323" s="182"/>
      <c r="L323" s="182"/>
      <c r="M323" s="182"/>
      <c r="N323" s="182"/>
      <c r="O323" s="182"/>
      <c r="P323" s="183"/>
      <c r="Q323" s="179"/>
      <c r="R323" s="179"/>
      <c r="S323" s="165"/>
      <c r="T323" s="305"/>
      <c r="U323" s="165"/>
      <c r="V323" s="165"/>
      <c r="W323" s="165"/>
      <c r="X323" s="165"/>
      <c r="Y323" s="165"/>
      <c r="Z323" s="179"/>
      <c r="AA323" s="179"/>
      <c r="AB323" s="165"/>
      <c r="AC323" s="305"/>
      <c r="AD323" s="179"/>
      <c r="AE323" s="165"/>
    </row>
    <row r="324" spans="1:31" x14ac:dyDescent="0.2">
      <c r="A324" s="179"/>
      <c r="B324" s="179"/>
      <c r="C324" s="165"/>
      <c r="D324" s="165"/>
      <c r="E324" s="165"/>
      <c r="F324" s="165"/>
      <c r="G324" s="165"/>
      <c r="H324" s="182"/>
      <c r="I324" s="182"/>
      <c r="J324" s="183"/>
      <c r="K324" s="182"/>
      <c r="L324" s="182"/>
      <c r="M324" s="182"/>
      <c r="N324" s="182"/>
      <c r="O324" s="182"/>
      <c r="P324" s="183"/>
      <c r="Q324" s="179"/>
      <c r="R324" s="179"/>
      <c r="S324" s="165"/>
      <c r="T324" s="305"/>
      <c r="U324" s="165"/>
      <c r="V324" s="165"/>
      <c r="W324" s="165"/>
      <c r="X324" s="165"/>
      <c r="Y324" s="165"/>
      <c r="Z324" s="179"/>
      <c r="AA324" s="179"/>
      <c r="AB324" s="165"/>
      <c r="AC324" s="305"/>
      <c r="AD324" s="179"/>
      <c r="AE324" s="165"/>
    </row>
    <row r="325" spans="1:31" x14ac:dyDescent="0.2">
      <c r="A325" s="179"/>
      <c r="B325" s="179"/>
      <c r="C325" s="165"/>
      <c r="D325" s="165"/>
      <c r="E325" s="165"/>
      <c r="F325" s="165"/>
      <c r="G325" s="165"/>
      <c r="H325" s="182"/>
      <c r="I325" s="182"/>
      <c r="J325" s="183"/>
      <c r="K325" s="182"/>
      <c r="L325" s="182"/>
      <c r="M325" s="182"/>
      <c r="N325" s="182"/>
      <c r="O325" s="182"/>
      <c r="P325" s="183"/>
      <c r="Q325" s="179"/>
      <c r="R325" s="179"/>
      <c r="S325" s="165"/>
      <c r="T325" s="305"/>
      <c r="U325" s="165"/>
      <c r="V325" s="165"/>
      <c r="W325" s="165"/>
      <c r="X325" s="165"/>
      <c r="Y325" s="165"/>
      <c r="Z325" s="179"/>
      <c r="AA325" s="179"/>
      <c r="AB325" s="165"/>
      <c r="AC325" s="305"/>
      <c r="AD325" s="179"/>
      <c r="AE325" s="165"/>
    </row>
    <row r="326" spans="1:31" x14ac:dyDescent="0.2">
      <c r="A326" s="179"/>
      <c r="B326" s="179"/>
      <c r="C326" s="165"/>
      <c r="D326" s="165"/>
      <c r="E326" s="165"/>
      <c r="F326" s="165"/>
      <c r="G326" s="165"/>
      <c r="H326" s="182"/>
      <c r="I326" s="182"/>
      <c r="J326" s="183"/>
      <c r="K326" s="182"/>
      <c r="L326" s="182"/>
      <c r="M326" s="182"/>
      <c r="N326" s="182"/>
      <c r="O326" s="182"/>
      <c r="P326" s="183"/>
      <c r="Q326" s="179"/>
      <c r="R326" s="179"/>
      <c r="S326" s="165"/>
      <c r="T326" s="305"/>
      <c r="U326" s="165"/>
      <c r="V326" s="165"/>
      <c r="W326" s="165"/>
      <c r="X326" s="165"/>
      <c r="Y326" s="165"/>
      <c r="Z326" s="179"/>
      <c r="AA326" s="179"/>
      <c r="AB326" s="165"/>
      <c r="AC326" s="305"/>
      <c r="AD326" s="179"/>
      <c r="AE326" s="165"/>
    </row>
    <row r="327" spans="1:31" x14ac:dyDescent="0.2">
      <c r="A327" s="179"/>
      <c r="B327" s="179"/>
      <c r="C327" s="165"/>
      <c r="D327" s="165"/>
      <c r="E327" s="165"/>
      <c r="F327" s="165"/>
      <c r="G327" s="165"/>
      <c r="H327" s="182"/>
      <c r="I327" s="182"/>
      <c r="J327" s="183"/>
      <c r="K327" s="182"/>
      <c r="L327" s="182"/>
      <c r="M327" s="182"/>
      <c r="N327" s="182"/>
      <c r="O327" s="182"/>
      <c r="P327" s="183"/>
      <c r="Q327" s="179"/>
      <c r="R327" s="179"/>
      <c r="S327" s="165"/>
      <c r="T327" s="305"/>
      <c r="U327" s="165"/>
      <c r="V327" s="165"/>
      <c r="W327" s="165"/>
      <c r="X327" s="165"/>
      <c r="Y327" s="165"/>
      <c r="Z327" s="179"/>
      <c r="AA327" s="179"/>
      <c r="AB327" s="165"/>
      <c r="AC327" s="305"/>
      <c r="AD327" s="179"/>
      <c r="AE327" s="165"/>
    </row>
    <row r="328" spans="1:31" x14ac:dyDescent="0.2">
      <c r="A328" s="179"/>
      <c r="B328" s="179"/>
      <c r="C328" s="165"/>
      <c r="D328" s="165"/>
      <c r="E328" s="165"/>
      <c r="F328" s="165"/>
      <c r="G328" s="165"/>
      <c r="H328" s="182"/>
      <c r="I328" s="182"/>
      <c r="J328" s="183"/>
      <c r="K328" s="182"/>
      <c r="L328" s="182"/>
      <c r="M328" s="182"/>
      <c r="N328" s="182"/>
      <c r="O328" s="182"/>
      <c r="P328" s="183"/>
      <c r="Q328" s="179"/>
      <c r="R328" s="179"/>
      <c r="S328" s="165"/>
      <c r="T328" s="305"/>
      <c r="U328" s="165"/>
      <c r="V328" s="165"/>
      <c r="W328" s="165"/>
      <c r="X328" s="165"/>
      <c r="Y328" s="165"/>
      <c r="Z328" s="179"/>
      <c r="AA328" s="179"/>
      <c r="AB328" s="165"/>
      <c r="AC328" s="305"/>
      <c r="AD328" s="179"/>
      <c r="AE328" s="165"/>
    </row>
    <row r="329" spans="1:31" x14ac:dyDescent="0.2">
      <c r="A329" s="179"/>
      <c r="B329" s="179"/>
      <c r="C329" s="165"/>
      <c r="D329" s="165"/>
      <c r="E329" s="165"/>
      <c r="F329" s="165"/>
      <c r="G329" s="165"/>
      <c r="H329" s="182"/>
      <c r="I329" s="182"/>
      <c r="J329" s="183"/>
      <c r="K329" s="182"/>
      <c r="L329" s="182"/>
      <c r="M329" s="182"/>
      <c r="N329" s="182"/>
      <c r="O329" s="182"/>
      <c r="P329" s="183"/>
      <c r="Q329" s="179"/>
      <c r="R329" s="179"/>
      <c r="S329" s="165"/>
      <c r="T329" s="305"/>
      <c r="U329" s="165"/>
      <c r="V329" s="165"/>
      <c r="W329" s="165"/>
      <c r="X329" s="165"/>
      <c r="Y329" s="165"/>
      <c r="Z329" s="179"/>
      <c r="AA329" s="179"/>
      <c r="AB329" s="165"/>
      <c r="AC329" s="305"/>
      <c r="AD329" s="179"/>
      <c r="AE329" s="165"/>
    </row>
    <row r="330" spans="1:31" x14ac:dyDescent="0.2">
      <c r="A330" s="179"/>
      <c r="B330" s="179"/>
      <c r="C330" s="165"/>
      <c r="D330" s="165"/>
      <c r="E330" s="165"/>
      <c r="F330" s="165"/>
      <c r="G330" s="165"/>
      <c r="H330" s="182"/>
      <c r="I330" s="182"/>
      <c r="J330" s="183"/>
      <c r="K330" s="182"/>
      <c r="L330" s="182"/>
      <c r="M330" s="182"/>
      <c r="N330" s="182"/>
      <c r="O330" s="182"/>
      <c r="P330" s="183"/>
      <c r="Q330" s="179"/>
      <c r="R330" s="179"/>
      <c r="S330" s="165"/>
      <c r="T330" s="305"/>
      <c r="U330" s="165"/>
      <c r="V330" s="165"/>
      <c r="W330" s="165"/>
      <c r="X330" s="165"/>
      <c r="Y330" s="165"/>
      <c r="Z330" s="179"/>
      <c r="AA330" s="179"/>
      <c r="AB330" s="165"/>
      <c r="AC330" s="305"/>
      <c r="AD330" s="179"/>
      <c r="AE330" s="165"/>
    </row>
    <row r="331" spans="1:31" x14ac:dyDescent="0.2">
      <c r="A331" s="179"/>
      <c r="B331" s="179"/>
      <c r="C331" s="165"/>
      <c r="D331" s="165"/>
      <c r="E331" s="165"/>
      <c r="F331" s="165"/>
      <c r="G331" s="165"/>
      <c r="H331" s="182"/>
      <c r="I331" s="182"/>
      <c r="J331" s="183"/>
      <c r="K331" s="182"/>
      <c r="L331" s="182"/>
      <c r="M331" s="182"/>
      <c r="N331" s="182"/>
      <c r="O331" s="182"/>
      <c r="P331" s="183"/>
      <c r="Q331" s="179"/>
      <c r="R331" s="179"/>
      <c r="S331" s="165"/>
      <c r="T331" s="305"/>
      <c r="U331" s="165"/>
      <c r="V331" s="165"/>
      <c r="W331" s="165"/>
      <c r="X331" s="165"/>
      <c r="Y331" s="165"/>
      <c r="Z331" s="179"/>
      <c r="AA331" s="179"/>
      <c r="AB331" s="165"/>
      <c r="AC331" s="305"/>
      <c r="AD331" s="179"/>
      <c r="AE331" s="165"/>
    </row>
    <row r="332" spans="1:31" x14ac:dyDescent="0.2">
      <c r="A332" s="179"/>
      <c r="B332" s="179"/>
      <c r="C332" s="165"/>
      <c r="D332" s="165"/>
      <c r="E332" s="165"/>
      <c r="F332" s="165"/>
      <c r="G332" s="165"/>
      <c r="H332" s="182"/>
      <c r="I332" s="182"/>
      <c r="J332" s="183"/>
      <c r="K332" s="182"/>
      <c r="L332" s="182"/>
      <c r="M332" s="182"/>
      <c r="N332" s="182"/>
      <c r="O332" s="182"/>
      <c r="P332" s="183"/>
      <c r="Q332" s="179"/>
      <c r="R332" s="179"/>
      <c r="S332" s="165"/>
      <c r="T332" s="305"/>
      <c r="U332" s="165"/>
      <c r="V332" s="165"/>
      <c r="W332" s="165"/>
      <c r="X332" s="165"/>
      <c r="Y332" s="165"/>
      <c r="Z332" s="179"/>
      <c r="AA332" s="179"/>
      <c r="AB332" s="165"/>
      <c r="AC332" s="305"/>
      <c r="AD332" s="179"/>
      <c r="AE332" s="165"/>
    </row>
    <row r="333" spans="1:31" x14ac:dyDescent="0.2">
      <c r="A333" s="179"/>
      <c r="B333" s="179"/>
      <c r="C333" s="165"/>
      <c r="D333" s="165"/>
      <c r="E333" s="165"/>
      <c r="F333" s="165"/>
      <c r="G333" s="165"/>
      <c r="H333" s="182"/>
      <c r="I333" s="182"/>
      <c r="J333" s="183"/>
      <c r="K333" s="182"/>
      <c r="L333" s="182"/>
      <c r="M333" s="182"/>
      <c r="N333" s="182"/>
      <c r="O333" s="182"/>
      <c r="P333" s="183"/>
      <c r="Q333" s="179"/>
      <c r="R333" s="179"/>
      <c r="S333" s="165"/>
      <c r="T333" s="305"/>
      <c r="U333" s="165"/>
      <c r="V333" s="165"/>
      <c r="W333" s="165"/>
      <c r="X333" s="165"/>
      <c r="Y333" s="165"/>
      <c r="Z333" s="179"/>
      <c r="AA333" s="179"/>
      <c r="AB333" s="165"/>
      <c r="AC333" s="305"/>
      <c r="AD333" s="179"/>
      <c r="AE333" s="165"/>
    </row>
    <row r="334" spans="1:31" x14ac:dyDescent="0.2">
      <c r="A334" s="179"/>
      <c r="B334" s="179"/>
      <c r="C334" s="165"/>
      <c r="D334" s="165"/>
      <c r="E334" s="165"/>
      <c r="F334" s="165"/>
      <c r="G334" s="165"/>
      <c r="H334" s="182"/>
      <c r="I334" s="182"/>
      <c r="J334" s="183"/>
      <c r="K334" s="182"/>
      <c r="L334" s="182"/>
      <c r="M334" s="182"/>
      <c r="N334" s="182"/>
      <c r="O334" s="182"/>
      <c r="P334" s="183"/>
      <c r="Q334" s="179"/>
      <c r="R334" s="179"/>
      <c r="S334" s="165"/>
      <c r="T334" s="305"/>
      <c r="U334" s="165"/>
      <c r="V334" s="165"/>
      <c r="W334" s="165"/>
      <c r="X334" s="165"/>
      <c r="Y334" s="165"/>
      <c r="Z334" s="179"/>
      <c r="AA334" s="179"/>
      <c r="AB334" s="165"/>
      <c r="AC334" s="305"/>
      <c r="AD334" s="179"/>
      <c r="AE334" s="165"/>
    </row>
    <row r="335" spans="1:31" x14ac:dyDescent="0.2">
      <c r="A335" s="179"/>
      <c r="B335" s="179"/>
      <c r="C335" s="165"/>
      <c r="D335" s="165"/>
      <c r="E335" s="165"/>
      <c r="F335" s="165"/>
      <c r="G335" s="165"/>
      <c r="H335" s="182"/>
      <c r="I335" s="182"/>
      <c r="J335" s="183"/>
      <c r="K335" s="182"/>
      <c r="L335" s="182"/>
      <c r="M335" s="182"/>
      <c r="N335" s="182"/>
      <c r="O335" s="182"/>
      <c r="P335" s="183"/>
      <c r="Q335" s="179"/>
      <c r="R335" s="179"/>
      <c r="S335" s="165"/>
      <c r="T335" s="305"/>
      <c r="U335" s="165"/>
      <c r="V335" s="165"/>
      <c r="W335" s="165"/>
      <c r="X335" s="165"/>
      <c r="Y335" s="165"/>
      <c r="Z335" s="179"/>
      <c r="AA335" s="179"/>
      <c r="AB335" s="165"/>
      <c r="AC335" s="305"/>
      <c r="AD335" s="179"/>
      <c r="AE335" s="165"/>
    </row>
    <row r="336" spans="1:31" x14ac:dyDescent="0.2">
      <c r="A336" s="179"/>
      <c r="B336" s="179"/>
      <c r="C336" s="165"/>
      <c r="D336" s="165"/>
      <c r="E336" s="165"/>
      <c r="F336" s="165"/>
      <c r="G336" s="165"/>
      <c r="H336" s="182"/>
      <c r="I336" s="182"/>
      <c r="J336" s="183"/>
      <c r="K336" s="182"/>
      <c r="L336" s="182"/>
      <c r="M336" s="182"/>
      <c r="N336" s="182"/>
      <c r="O336" s="182"/>
      <c r="P336" s="183"/>
      <c r="Q336" s="179"/>
      <c r="R336" s="179"/>
      <c r="S336" s="165"/>
      <c r="T336" s="305"/>
      <c r="U336" s="165"/>
      <c r="V336" s="165"/>
      <c r="W336" s="165"/>
      <c r="X336" s="165"/>
      <c r="Y336" s="165"/>
      <c r="Z336" s="179"/>
      <c r="AA336" s="179"/>
      <c r="AB336" s="165"/>
      <c r="AC336" s="305"/>
      <c r="AD336" s="179"/>
      <c r="AE336" s="165"/>
    </row>
    <row r="337" spans="1:31" x14ac:dyDescent="0.2">
      <c r="A337" s="179"/>
      <c r="B337" s="179"/>
      <c r="C337" s="165"/>
      <c r="D337" s="165"/>
      <c r="E337" s="165"/>
      <c r="F337" s="165"/>
      <c r="G337" s="165"/>
      <c r="H337" s="182"/>
      <c r="I337" s="182"/>
      <c r="J337" s="183"/>
      <c r="K337" s="182"/>
      <c r="L337" s="182"/>
      <c r="M337" s="182"/>
      <c r="N337" s="182"/>
      <c r="O337" s="182"/>
      <c r="P337" s="183"/>
      <c r="Q337" s="179"/>
      <c r="R337" s="179"/>
      <c r="S337" s="165"/>
      <c r="T337" s="305"/>
      <c r="U337" s="165"/>
      <c r="V337" s="165"/>
      <c r="W337" s="165"/>
      <c r="X337" s="165"/>
      <c r="Y337" s="165"/>
      <c r="Z337" s="179"/>
      <c r="AA337" s="179"/>
      <c r="AB337" s="165"/>
      <c r="AC337" s="305"/>
      <c r="AD337" s="179"/>
      <c r="AE337" s="165"/>
    </row>
    <row r="338" spans="1:31" x14ac:dyDescent="0.2">
      <c r="A338" s="179"/>
      <c r="B338" s="179"/>
      <c r="C338" s="165"/>
      <c r="D338" s="165"/>
      <c r="E338" s="165"/>
      <c r="F338" s="165"/>
      <c r="G338" s="165"/>
      <c r="H338" s="182"/>
      <c r="I338" s="182"/>
      <c r="J338" s="183"/>
      <c r="K338" s="182"/>
      <c r="L338" s="182"/>
      <c r="M338" s="182"/>
      <c r="N338" s="182"/>
      <c r="O338" s="182"/>
      <c r="P338" s="183"/>
      <c r="Q338" s="179"/>
      <c r="R338" s="179"/>
      <c r="S338" s="165"/>
      <c r="T338" s="305"/>
      <c r="U338" s="165"/>
      <c r="V338" s="165"/>
      <c r="W338" s="165"/>
      <c r="X338" s="165"/>
      <c r="Y338" s="165"/>
      <c r="Z338" s="179"/>
      <c r="AA338" s="179"/>
      <c r="AB338" s="165"/>
      <c r="AC338" s="305"/>
      <c r="AD338" s="179"/>
      <c r="AE338" s="165"/>
    </row>
    <row r="339" spans="1:31" x14ac:dyDescent="0.2">
      <c r="A339" s="179"/>
      <c r="B339" s="179"/>
      <c r="C339" s="165"/>
      <c r="D339" s="165"/>
      <c r="E339" s="165"/>
      <c r="F339" s="165"/>
      <c r="G339" s="165"/>
      <c r="H339" s="182"/>
      <c r="I339" s="182"/>
      <c r="J339" s="183"/>
      <c r="K339" s="182"/>
      <c r="L339" s="182"/>
      <c r="M339" s="182"/>
      <c r="N339" s="182"/>
      <c r="O339" s="182"/>
      <c r="P339" s="183"/>
      <c r="Q339" s="179"/>
      <c r="R339" s="179"/>
      <c r="S339" s="165"/>
      <c r="T339" s="305"/>
      <c r="U339" s="165"/>
      <c r="V339" s="165"/>
      <c r="W339" s="165"/>
      <c r="X339" s="165"/>
      <c r="Y339" s="165"/>
      <c r="Z339" s="179"/>
      <c r="AA339" s="179"/>
      <c r="AB339" s="165"/>
      <c r="AC339" s="305"/>
      <c r="AD339" s="179"/>
      <c r="AE339" s="165"/>
    </row>
    <row r="340" spans="1:31" x14ac:dyDescent="0.2">
      <c r="A340" s="179"/>
      <c r="B340" s="179"/>
      <c r="C340" s="165"/>
      <c r="D340" s="165"/>
      <c r="E340" s="165"/>
      <c r="F340" s="165"/>
      <c r="G340" s="165"/>
      <c r="H340" s="182"/>
      <c r="I340" s="182"/>
      <c r="J340" s="183"/>
      <c r="K340" s="182"/>
      <c r="L340" s="182"/>
      <c r="M340" s="182"/>
      <c r="N340" s="182"/>
      <c r="O340" s="182"/>
      <c r="P340" s="183"/>
      <c r="Q340" s="179"/>
      <c r="R340" s="179"/>
      <c r="S340" s="165"/>
      <c r="T340" s="305"/>
      <c r="U340" s="165"/>
      <c r="V340" s="165"/>
      <c r="W340" s="165"/>
      <c r="X340" s="165"/>
      <c r="Y340" s="165"/>
      <c r="Z340" s="179"/>
      <c r="AA340" s="179"/>
      <c r="AB340" s="165"/>
      <c r="AC340" s="305"/>
      <c r="AD340" s="179"/>
      <c r="AE340" s="165"/>
    </row>
    <row r="341" spans="1:31" x14ac:dyDescent="0.2">
      <c r="A341" s="179"/>
      <c r="B341" s="179"/>
      <c r="C341" s="165"/>
      <c r="D341" s="165"/>
      <c r="E341" s="165"/>
      <c r="F341" s="165"/>
      <c r="G341" s="165"/>
      <c r="H341" s="182"/>
      <c r="I341" s="182"/>
      <c r="J341" s="183"/>
      <c r="K341" s="182"/>
      <c r="L341" s="182"/>
      <c r="M341" s="182"/>
      <c r="N341" s="182"/>
      <c r="O341" s="182"/>
      <c r="P341" s="183"/>
      <c r="Q341" s="179"/>
      <c r="R341" s="179"/>
      <c r="S341" s="165"/>
      <c r="T341" s="305"/>
      <c r="U341" s="165"/>
      <c r="V341" s="165"/>
      <c r="W341" s="165"/>
      <c r="X341" s="165"/>
      <c r="Y341" s="165"/>
      <c r="Z341" s="179"/>
      <c r="AA341" s="179"/>
      <c r="AB341" s="165"/>
      <c r="AC341" s="305"/>
      <c r="AD341" s="179"/>
      <c r="AE341" s="165"/>
    </row>
    <row r="342" spans="1:31" x14ac:dyDescent="0.2">
      <c r="A342" s="179"/>
      <c r="B342" s="179"/>
      <c r="C342" s="165"/>
      <c r="D342" s="165"/>
      <c r="E342" s="165"/>
      <c r="F342" s="165"/>
      <c r="G342" s="165"/>
      <c r="H342" s="182"/>
      <c r="I342" s="182"/>
      <c r="J342" s="183"/>
      <c r="K342" s="182"/>
      <c r="L342" s="182"/>
      <c r="M342" s="182"/>
      <c r="N342" s="182"/>
      <c r="O342" s="182"/>
      <c r="P342" s="183"/>
      <c r="Q342" s="179"/>
      <c r="R342" s="179"/>
      <c r="S342" s="165"/>
      <c r="T342" s="305"/>
      <c r="U342" s="165"/>
      <c r="V342" s="165"/>
      <c r="W342" s="165"/>
      <c r="X342" s="165"/>
      <c r="Y342" s="165"/>
      <c r="Z342" s="179"/>
      <c r="AA342" s="179"/>
      <c r="AB342" s="165"/>
      <c r="AC342" s="305"/>
      <c r="AD342" s="179"/>
      <c r="AE342" s="165"/>
    </row>
    <row r="343" spans="1:31" x14ac:dyDescent="0.2">
      <c r="A343" s="179"/>
      <c r="B343" s="179"/>
      <c r="C343" s="165"/>
      <c r="D343" s="165"/>
      <c r="E343" s="165"/>
      <c r="F343" s="165"/>
      <c r="G343" s="165"/>
      <c r="H343" s="182"/>
      <c r="I343" s="182"/>
      <c r="J343" s="183"/>
      <c r="K343" s="182"/>
      <c r="L343" s="182"/>
      <c r="M343" s="182"/>
      <c r="N343" s="182"/>
      <c r="O343" s="182"/>
      <c r="P343" s="183"/>
      <c r="Q343" s="179"/>
      <c r="R343" s="179"/>
      <c r="S343" s="165"/>
      <c r="T343" s="305"/>
      <c r="U343" s="165"/>
      <c r="V343" s="165"/>
      <c r="W343" s="165"/>
      <c r="X343" s="165"/>
      <c r="Y343" s="165"/>
      <c r="Z343" s="179"/>
      <c r="AA343" s="179"/>
      <c r="AB343" s="165"/>
      <c r="AC343" s="305"/>
      <c r="AD343" s="179"/>
      <c r="AE343" s="165"/>
    </row>
    <row r="344" spans="1:31" x14ac:dyDescent="0.2">
      <c r="A344" s="179"/>
      <c r="B344" s="179"/>
      <c r="C344" s="165"/>
      <c r="D344" s="165"/>
      <c r="E344" s="165"/>
      <c r="F344" s="165"/>
      <c r="G344" s="165"/>
      <c r="H344" s="182"/>
      <c r="I344" s="182"/>
      <c r="J344" s="183"/>
      <c r="K344" s="182"/>
      <c r="L344" s="182"/>
      <c r="M344" s="182"/>
      <c r="N344" s="182"/>
      <c r="O344" s="182"/>
      <c r="P344" s="183"/>
      <c r="Q344" s="179"/>
      <c r="R344" s="179"/>
      <c r="S344" s="165"/>
      <c r="T344" s="305"/>
      <c r="U344" s="165"/>
      <c r="V344" s="165"/>
      <c r="W344" s="165"/>
      <c r="X344" s="165"/>
      <c r="Y344" s="165"/>
      <c r="Z344" s="179"/>
      <c r="AA344" s="179"/>
      <c r="AB344" s="165"/>
      <c r="AC344" s="305"/>
      <c r="AD344" s="179"/>
      <c r="AE344" s="165"/>
    </row>
    <row r="345" spans="1:31" x14ac:dyDescent="0.2">
      <c r="A345" s="179"/>
      <c r="B345" s="179"/>
      <c r="C345" s="165"/>
      <c r="D345" s="165"/>
      <c r="E345" s="165"/>
      <c r="F345" s="165"/>
      <c r="G345" s="165"/>
      <c r="H345" s="182"/>
      <c r="I345" s="182"/>
      <c r="J345" s="183"/>
      <c r="K345" s="182"/>
      <c r="L345" s="182"/>
      <c r="M345" s="182"/>
      <c r="N345" s="182"/>
      <c r="O345" s="182"/>
      <c r="P345" s="183"/>
      <c r="Q345" s="179"/>
      <c r="R345" s="179"/>
      <c r="S345" s="165"/>
      <c r="T345" s="305"/>
      <c r="U345" s="165"/>
      <c r="V345" s="165"/>
      <c r="W345" s="165"/>
      <c r="X345" s="165"/>
      <c r="Y345" s="165"/>
      <c r="Z345" s="179"/>
      <c r="AA345" s="179"/>
      <c r="AB345" s="165"/>
      <c r="AC345" s="305"/>
      <c r="AD345" s="179"/>
      <c r="AE345" s="165"/>
    </row>
    <row r="346" spans="1:31" x14ac:dyDescent="0.2">
      <c r="A346" s="179"/>
      <c r="B346" s="179"/>
      <c r="C346" s="165"/>
      <c r="D346" s="165"/>
      <c r="E346" s="165"/>
      <c r="F346" s="165"/>
      <c r="G346" s="165"/>
      <c r="H346" s="182"/>
      <c r="I346" s="182"/>
      <c r="J346" s="183"/>
      <c r="K346" s="182"/>
      <c r="L346" s="182"/>
      <c r="M346" s="182"/>
      <c r="N346" s="182"/>
      <c r="O346" s="182"/>
      <c r="P346" s="183"/>
      <c r="Q346" s="179"/>
      <c r="R346" s="179"/>
      <c r="S346" s="165"/>
      <c r="T346" s="305"/>
      <c r="U346" s="165"/>
      <c r="V346" s="165"/>
      <c r="W346" s="165"/>
      <c r="X346" s="165"/>
      <c r="Y346" s="165"/>
      <c r="Z346" s="179"/>
      <c r="AA346" s="179"/>
      <c r="AB346" s="165"/>
      <c r="AC346" s="305"/>
      <c r="AD346" s="179"/>
      <c r="AE346" s="165"/>
    </row>
    <row r="347" spans="1:31" x14ac:dyDescent="0.2">
      <c r="A347" s="179"/>
      <c r="B347" s="179"/>
      <c r="C347" s="165"/>
      <c r="D347" s="165"/>
      <c r="E347" s="165"/>
      <c r="F347" s="165"/>
      <c r="G347" s="165"/>
      <c r="H347" s="182"/>
      <c r="I347" s="182"/>
      <c r="J347" s="183"/>
      <c r="K347" s="182"/>
      <c r="L347" s="182"/>
      <c r="M347" s="182"/>
      <c r="N347" s="182"/>
      <c r="O347" s="182"/>
      <c r="P347" s="183"/>
      <c r="Q347" s="179"/>
      <c r="R347" s="179"/>
      <c r="S347" s="165"/>
      <c r="T347" s="305"/>
      <c r="U347" s="165"/>
      <c r="V347" s="165"/>
      <c r="W347" s="165"/>
      <c r="X347" s="165"/>
      <c r="Y347" s="165"/>
      <c r="Z347" s="179"/>
      <c r="AA347" s="179"/>
      <c r="AB347" s="165"/>
      <c r="AC347" s="305"/>
      <c r="AD347" s="179"/>
      <c r="AE347" s="165"/>
    </row>
    <row r="348" spans="1:31" x14ac:dyDescent="0.2">
      <c r="A348" s="179"/>
      <c r="B348" s="179"/>
      <c r="C348" s="165"/>
      <c r="D348" s="165"/>
      <c r="E348" s="165"/>
      <c r="F348" s="165"/>
      <c r="G348" s="165"/>
      <c r="H348" s="182"/>
      <c r="I348" s="182"/>
      <c r="J348" s="183"/>
      <c r="K348" s="182"/>
      <c r="L348" s="182"/>
      <c r="M348" s="182"/>
      <c r="N348" s="182"/>
      <c r="O348" s="182"/>
      <c r="P348" s="183"/>
      <c r="Q348" s="179"/>
      <c r="R348" s="179"/>
      <c r="S348" s="165"/>
      <c r="T348" s="305"/>
      <c r="U348" s="165"/>
      <c r="V348" s="165"/>
      <c r="W348" s="165"/>
      <c r="X348" s="165"/>
      <c r="Y348" s="165"/>
      <c r="Z348" s="179"/>
      <c r="AA348" s="179"/>
      <c r="AB348" s="165"/>
      <c r="AC348" s="305"/>
      <c r="AD348" s="179"/>
      <c r="AE348" s="165"/>
    </row>
    <row r="349" spans="1:31" x14ac:dyDescent="0.2">
      <c r="A349" s="179"/>
      <c r="B349" s="179"/>
      <c r="C349" s="165"/>
      <c r="D349" s="165"/>
      <c r="E349" s="165"/>
      <c r="F349" s="165"/>
      <c r="G349" s="165"/>
      <c r="H349" s="182"/>
      <c r="I349" s="182"/>
      <c r="J349" s="183"/>
      <c r="K349" s="182"/>
      <c r="L349" s="182"/>
      <c r="M349" s="182"/>
      <c r="N349" s="182"/>
      <c r="O349" s="182"/>
      <c r="P349" s="183"/>
      <c r="Q349" s="179"/>
      <c r="R349" s="179"/>
      <c r="S349" s="165"/>
      <c r="T349" s="305"/>
      <c r="U349" s="165"/>
      <c r="V349" s="165"/>
      <c r="W349" s="165"/>
      <c r="X349" s="165"/>
      <c r="Y349" s="165"/>
      <c r="Z349" s="179"/>
      <c r="AA349" s="179"/>
      <c r="AB349" s="165"/>
      <c r="AC349" s="305"/>
      <c r="AD349" s="179"/>
      <c r="AE349" s="165"/>
    </row>
    <row r="350" spans="1:31" x14ac:dyDescent="0.2">
      <c r="A350" s="179"/>
      <c r="B350" s="179"/>
      <c r="C350" s="165"/>
      <c r="D350" s="165"/>
      <c r="E350" s="165"/>
      <c r="F350" s="165"/>
      <c r="G350" s="165"/>
      <c r="H350" s="182"/>
      <c r="I350" s="182"/>
      <c r="J350" s="183"/>
      <c r="K350" s="182"/>
      <c r="L350" s="182"/>
      <c r="M350" s="182"/>
      <c r="N350" s="182"/>
      <c r="O350" s="182"/>
      <c r="P350" s="183"/>
      <c r="Q350" s="179"/>
      <c r="R350" s="179"/>
      <c r="S350" s="165"/>
      <c r="T350" s="305"/>
      <c r="U350" s="165"/>
      <c r="V350" s="165"/>
      <c r="W350" s="165"/>
      <c r="X350" s="165"/>
      <c r="Y350" s="165"/>
      <c r="Z350" s="179"/>
      <c r="AA350" s="179"/>
      <c r="AB350" s="165"/>
      <c r="AC350" s="305"/>
      <c r="AD350" s="179"/>
      <c r="AE350" s="165"/>
    </row>
    <row r="351" spans="1:31" x14ac:dyDescent="0.2">
      <c r="A351" s="179"/>
      <c r="B351" s="179"/>
      <c r="C351" s="165"/>
      <c r="D351" s="165"/>
      <c r="E351" s="165"/>
      <c r="F351" s="165"/>
      <c r="G351" s="165"/>
      <c r="H351" s="182"/>
      <c r="I351" s="182"/>
      <c r="J351" s="183"/>
      <c r="K351" s="182"/>
      <c r="L351" s="182"/>
      <c r="M351" s="182"/>
      <c r="N351" s="182"/>
      <c r="O351" s="182"/>
      <c r="P351" s="183"/>
      <c r="Q351" s="179"/>
      <c r="R351" s="179"/>
      <c r="S351" s="165"/>
      <c r="T351" s="305"/>
      <c r="U351" s="165"/>
      <c r="V351" s="165"/>
      <c r="W351" s="165"/>
      <c r="X351" s="165"/>
      <c r="Y351" s="165"/>
      <c r="Z351" s="179"/>
      <c r="AA351" s="179"/>
      <c r="AB351" s="165"/>
      <c r="AC351" s="305"/>
      <c r="AD351" s="179"/>
      <c r="AE351" s="165"/>
    </row>
    <row r="352" spans="1:31" x14ac:dyDescent="0.2">
      <c r="A352" s="179"/>
      <c r="B352" s="179"/>
      <c r="C352" s="165"/>
      <c r="D352" s="165"/>
      <c r="E352" s="165"/>
      <c r="F352" s="165"/>
      <c r="G352" s="165"/>
      <c r="H352" s="182"/>
      <c r="I352" s="182"/>
      <c r="J352" s="183"/>
      <c r="K352" s="182"/>
      <c r="L352" s="182"/>
      <c r="M352" s="182"/>
      <c r="N352" s="182"/>
      <c r="O352" s="182"/>
      <c r="P352" s="183"/>
      <c r="Q352" s="179"/>
      <c r="R352" s="179"/>
      <c r="S352" s="165"/>
      <c r="T352" s="305"/>
      <c r="U352" s="165"/>
      <c r="V352" s="165"/>
      <c r="W352" s="165"/>
      <c r="X352" s="165"/>
      <c r="Y352" s="165"/>
      <c r="Z352" s="179"/>
      <c r="AA352" s="179"/>
      <c r="AB352" s="165"/>
      <c r="AC352" s="305"/>
      <c r="AD352" s="179"/>
      <c r="AE352" s="165"/>
    </row>
    <row r="353" spans="1:31" x14ac:dyDescent="0.2">
      <c r="A353" s="179"/>
      <c r="B353" s="179"/>
      <c r="C353" s="165"/>
      <c r="D353" s="165"/>
      <c r="E353" s="165"/>
      <c r="F353" s="165"/>
      <c r="G353" s="165"/>
      <c r="H353" s="182"/>
      <c r="I353" s="182"/>
      <c r="J353" s="183"/>
      <c r="K353" s="182"/>
      <c r="L353" s="182"/>
      <c r="M353" s="182"/>
      <c r="N353" s="182"/>
      <c r="O353" s="182"/>
      <c r="P353" s="183"/>
      <c r="Q353" s="179"/>
      <c r="R353" s="179"/>
      <c r="S353" s="165"/>
      <c r="T353" s="305"/>
      <c r="U353" s="165"/>
      <c r="V353" s="165"/>
      <c r="W353" s="165"/>
      <c r="X353" s="165"/>
      <c r="Y353" s="165"/>
      <c r="Z353" s="179"/>
      <c r="AA353" s="179"/>
      <c r="AB353" s="165"/>
      <c r="AC353" s="305"/>
      <c r="AD353" s="179"/>
      <c r="AE353" s="165"/>
    </row>
    <row r="354" spans="1:31" x14ac:dyDescent="0.2">
      <c r="A354" s="179"/>
      <c r="B354" s="179"/>
      <c r="C354" s="165"/>
      <c r="D354" s="165"/>
      <c r="E354" s="165"/>
      <c r="F354" s="165"/>
      <c r="G354" s="165"/>
      <c r="H354" s="182"/>
      <c r="I354" s="182"/>
      <c r="J354" s="183"/>
      <c r="K354" s="182"/>
      <c r="L354" s="182"/>
      <c r="M354" s="182"/>
      <c r="N354" s="182"/>
      <c r="O354" s="182"/>
      <c r="P354" s="183"/>
      <c r="Q354" s="179"/>
      <c r="R354" s="179"/>
      <c r="S354" s="165"/>
      <c r="T354" s="305"/>
      <c r="U354" s="165"/>
      <c r="V354" s="165"/>
      <c r="W354" s="165"/>
      <c r="X354" s="165"/>
      <c r="Y354" s="165"/>
      <c r="Z354" s="179"/>
      <c r="AA354" s="179"/>
      <c r="AB354" s="165"/>
      <c r="AC354" s="305"/>
      <c r="AD354" s="179"/>
      <c r="AE354" s="165"/>
    </row>
    <row r="355" spans="1:31" x14ac:dyDescent="0.2">
      <c r="A355" s="179"/>
      <c r="B355" s="179"/>
      <c r="C355" s="165"/>
      <c r="D355" s="165"/>
      <c r="E355" s="165"/>
      <c r="F355" s="165"/>
      <c r="G355" s="165"/>
      <c r="H355" s="182"/>
      <c r="I355" s="182"/>
      <c r="J355" s="183"/>
      <c r="K355" s="182"/>
      <c r="L355" s="182"/>
      <c r="M355" s="182"/>
      <c r="N355" s="182"/>
      <c r="O355" s="182"/>
      <c r="P355" s="183"/>
      <c r="Q355" s="179"/>
      <c r="R355" s="179"/>
      <c r="S355" s="165"/>
      <c r="T355" s="305"/>
      <c r="U355" s="165"/>
      <c r="V355" s="165"/>
      <c r="W355" s="165"/>
      <c r="X355" s="165"/>
      <c r="Y355" s="165"/>
      <c r="Z355" s="179"/>
      <c r="AA355" s="179"/>
      <c r="AB355" s="165"/>
      <c r="AC355" s="305"/>
      <c r="AD355" s="179"/>
      <c r="AE355" s="165"/>
    </row>
    <row r="356" spans="1:31" x14ac:dyDescent="0.2">
      <c r="A356" s="179"/>
      <c r="B356" s="179"/>
      <c r="C356" s="165"/>
      <c r="D356" s="165"/>
      <c r="E356" s="165"/>
      <c r="F356" s="165"/>
      <c r="G356" s="165"/>
      <c r="H356" s="182"/>
      <c r="I356" s="182"/>
      <c r="J356" s="183"/>
      <c r="K356" s="182"/>
      <c r="L356" s="182"/>
      <c r="M356" s="182"/>
      <c r="N356" s="182"/>
      <c r="O356" s="182"/>
      <c r="P356" s="183"/>
      <c r="Q356" s="179"/>
      <c r="R356" s="179"/>
      <c r="S356" s="165"/>
      <c r="T356" s="305"/>
      <c r="U356" s="165"/>
      <c r="V356" s="165"/>
      <c r="W356" s="165"/>
      <c r="X356" s="165"/>
      <c r="Y356" s="165"/>
      <c r="Z356" s="179"/>
      <c r="AA356" s="179"/>
      <c r="AB356" s="165"/>
      <c r="AC356" s="305"/>
      <c r="AD356" s="179"/>
      <c r="AE356" s="165"/>
    </row>
    <row r="357" spans="1:31" x14ac:dyDescent="0.2">
      <c r="A357" s="179"/>
      <c r="B357" s="179"/>
      <c r="C357" s="165"/>
      <c r="D357" s="165"/>
      <c r="E357" s="165"/>
      <c r="F357" s="165"/>
      <c r="G357" s="165"/>
      <c r="H357" s="182"/>
      <c r="I357" s="182"/>
      <c r="J357" s="183"/>
      <c r="K357" s="182"/>
      <c r="L357" s="182"/>
      <c r="M357" s="182"/>
      <c r="N357" s="182"/>
      <c r="O357" s="182"/>
      <c r="P357" s="183"/>
      <c r="Q357" s="179"/>
      <c r="R357" s="179"/>
      <c r="S357" s="165"/>
      <c r="T357" s="305"/>
      <c r="U357" s="165"/>
      <c r="V357" s="165"/>
      <c r="W357" s="165"/>
      <c r="X357" s="165"/>
      <c r="Y357" s="165"/>
      <c r="Z357" s="179"/>
      <c r="AA357" s="179"/>
      <c r="AB357" s="165"/>
      <c r="AC357" s="305"/>
      <c r="AD357" s="179"/>
      <c r="AE357" s="165"/>
    </row>
    <row r="358" spans="1:31" x14ac:dyDescent="0.2">
      <c r="A358" s="179"/>
      <c r="B358" s="179"/>
      <c r="C358" s="165"/>
      <c r="D358" s="165"/>
      <c r="E358" s="165"/>
      <c r="F358" s="165"/>
      <c r="G358" s="165"/>
      <c r="H358" s="182"/>
      <c r="I358" s="182"/>
      <c r="J358" s="183"/>
      <c r="K358" s="182"/>
      <c r="L358" s="182"/>
      <c r="M358" s="182"/>
      <c r="N358" s="182"/>
      <c r="O358" s="182"/>
      <c r="P358" s="183"/>
      <c r="Q358" s="179"/>
      <c r="R358" s="179"/>
      <c r="S358" s="165"/>
      <c r="T358" s="305"/>
      <c r="U358" s="165"/>
      <c r="V358" s="165"/>
      <c r="W358" s="165"/>
      <c r="X358" s="165"/>
      <c r="Y358" s="165"/>
      <c r="Z358" s="179"/>
      <c r="AA358" s="179"/>
      <c r="AB358" s="165"/>
      <c r="AC358" s="305"/>
      <c r="AD358" s="179"/>
      <c r="AE358" s="165"/>
    </row>
    <row r="359" spans="1:31" x14ac:dyDescent="0.2">
      <c r="A359" s="179"/>
      <c r="B359" s="179"/>
      <c r="C359" s="165"/>
      <c r="D359" s="165"/>
      <c r="E359" s="165"/>
      <c r="F359" s="165"/>
      <c r="G359" s="165"/>
      <c r="H359" s="182"/>
      <c r="I359" s="182"/>
      <c r="J359" s="183"/>
      <c r="K359" s="182"/>
      <c r="L359" s="182"/>
      <c r="M359" s="182"/>
      <c r="N359" s="182"/>
      <c r="O359" s="182"/>
      <c r="P359" s="183"/>
      <c r="Q359" s="179"/>
      <c r="R359" s="179"/>
      <c r="S359" s="165"/>
      <c r="T359" s="305"/>
      <c r="U359" s="165"/>
      <c r="V359" s="165"/>
      <c r="W359" s="165"/>
      <c r="X359" s="165"/>
      <c r="Y359" s="165"/>
      <c r="Z359" s="179"/>
      <c r="AA359" s="179"/>
      <c r="AB359" s="165"/>
      <c r="AC359" s="305"/>
      <c r="AD359" s="179"/>
      <c r="AE359" s="165"/>
    </row>
    <row r="360" spans="1:31" x14ac:dyDescent="0.2">
      <c r="A360" s="179"/>
      <c r="B360" s="179"/>
      <c r="C360" s="165"/>
      <c r="D360" s="165"/>
      <c r="E360" s="165"/>
      <c r="F360" s="165"/>
      <c r="G360" s="165"/>
      <c r="H360" s="182"/>
      <c r="I360" s="182"/>
      <c r="J360" s="183"/>
      <c r="K360" s="182"/>
      <c r="L360" s="182"/>
      <c r="M360" s="182"/>
      <c r="N360" s="182"/>
      <c r="O360" s="182"/>
      <c r="P360" s="183"/>
      <c r="Q360" s="179"/>
      <c r="R360" s="179"/>
      <c r="S360" s="165"/>
      <c r="T360" s="305"/>
      <c r="U360" s="165"/>
      <c r="V360" s="165"/>
      <c r="W360" s="165"/>
      <c r="X360" s="165"/>
      <c r="Y360" s="165"/>
      <c r="Z360" s="179"/>
      <c r="AA360" s="179"/>
      <c r="AB360" s="165"/>
      <c r="AC360" s="305"/>
      <c r="AD360" s="179"/>
      <c r="AE360" s="165"/>
    </row>
    <row r="361" spans="1:31" x14ac:dyDescent="0.2">
      <c r="A361" s="179"/>
      <c r="B361" s="179"/>
      <c r="C361" s="165"/>
      <c r="D361" s="165"/>
      <c r="E361" s="165"/>
      <c r="F361" s="165"/>
      <c r="G361" s="165"/>
      <c r="H361" s="182"/>
      <c r="I361" s="182"/>
      <c r="J361" s="183"/>
      <c r="K361" s="182"/>
      <c r="L361" s="182"/>
      <c r="M361" s="182"/>
      <c r="N361" s="182"/>
      <c r="O361" s="182"/>
      <c r="P361" s="183"/>
      <c r="Q361" s="179"/>
      <c r="R361" s="179"/>
      <c r="S361" s="165"/>
      <c r="T361" s="305"/>
      <c r="U361" s="165"/>
      <c r="V361" s="165"/>
      <c r="W361" s="165"/>
      <c r="X361" s="165"/>
      <c r="Y361" s="165"/>
      <c r="Z361" s="179"/>
      <c r="AA361" s="179"/>
      <c r="AB361" s="165"/>
      <c r="AC361" s="305"/>
      <c r="AD361" s="179"/>
      <c r="AE361" s="165"/>
    </row>
    <row r="362" spans="1:31" x14ac:dyDescent="0.2">
      <c r="A362" s="179"/>
      <c r="B362" s="179"/>
      <c r="C362" s="165"/>
      <c r="D362" s="165"/>
      <c r="E362" s="165"/>
      <c r="F362" s="165"/>
      <c r="G362" s="165"/>
      <c r="H362" s="182"/>
      <c r="I362" s="182"/>
      <c r="J362" s="183"/>
      <c r="K362" s="182"/>
      <c r="L362" s="182"/>
      <c r="M362" s="182"/>
      <c r="N362" s="182"/>
      <c r="O362" s="182"/>
      <c r="P362" s="183"/>
      <c r="Q362" s="179"/>
      <c r="R362" s="179"/>
      <c r="S362" s="165"/>
      <c r="T362" s="305"/>
      <c r="U362" s="165"/>
      <c r="V362" s="165"/>
      <c r="W362" s="165"/>
      <c r="X362" s="165"/>
      <c r="Y362" s="165"/>
      <c r="Z362" s="179"/>
      <c r="AA362" s="179"/>
      <c r="AB362" s="165"/>
      <c r="AC362" s="305"/>
      <c r="AD362" s="179"/>
      <c r="AE362" s="165"/>
    </row>
    <row r="363" spans="1:31" x14ac:dyDescent="0.2">
      <c r="A363" s="179"/>
      <c r="B363" s="179"/>
      <c r="C363" s="165"/>
      <c r="D363" s="165"/>
      <c r="E363" s="165"/>
      <c r="F363" s="165"/>
      <c r="G363" s="165"/>
      <c r="H363" s="182"/>
      <c r="I363" s="182"/>
      <c r="J363" s="183"/>
      <c r="K363" s="182"/>
      <c r="L363" s="182"/>
      <c r="M363" s="182"/>
      <c r="N363" s="182"/>
      <c r="O363" s="182"/>
      <c r="P363" s="183"/>
      <c r="Q363" s="179"/>
      <c r="R363" s="179"/>
      <c r="S363" s="165"/>
      <c r="T363" s="305"/>
      <c r="U363" s="165"/>
      <c r="V363" s="165"/>
      <c r="W363" s="165"/>
      <c r="X363" s="165"/>
      <c r="Y363" s="165"/>
      <c r="Z363" s="179"/>
      <c r="AA363" s="179"/>
      <c r="AB363" s="165"/>
      <c r="AC363" s="305"/>
      <c r="AD363" s="179"/>
      <c r="AE363" s="165"/>
    </row>
    <row r="364" spans="1:31" x14ac:dyDescent="0.2">
      <c r="A364" s="179"/>
      <c r="B364" s="179"/>
      <c r="C364" s="165"/>
      <c r="D364" s="165"/>
      <c r="E364" s="165"/>
      <c r="F364" s="165"/>
      <c r="G364" s="165"/>
      <c r="H364" s="182"/>
      <c r="I364" s="182"/>
      <c r="J364" s="183"/>
      <c r="K364" s="182"/>
      <c r="L364" s="182"/>
      <c r="M364" s="182"/>
      <c r="N364" s="182"/>
      <c r="O364" s="182"/>
      <c r="P364" s="183"/>
      <c r="Q364" s="179"/>
      <c r="R364" s="179"/>
      <c r="S364" s="165"/>
      <c r="T364" s="305"/>
      <c r="U364" s="165"/>
      <c r="V364" s="165"/>
      <c r="W364" s="165"/>
      <c r="X364" s="165"/>
      <c r="Y364" s="165"/>
      <c r="Z364" s="179"/>
      <c r="AA364" s="179"/>
      <c r="AB364" s="165"/>
      <c r="AC364" s="305"/>
      <c r="AD364" s="179"/>
      <c r="AE364" s="165"/>
    </row>
    <row r="365" spans="1:31" x14ac:dyDescent="0.2">
      <c r="A365" s="179"/>
      <c r="B365" s="179"/>
      <c r="C365" s="165"/>
      <c r="D365" s="165"/>
      <c r="E365" s="165"/>
      <c r="F365" s="165"/>
      <c r="G365" s="165"/>
      <c r="H365" s="182"/>
      <c r="I365" s="182"/>
      <c r="J365" s="183"/>
      <c r="K365" s="182"/>
      <c r="L365" s="182"/>
      <c r="M365" s="182"/>
      <c r="N365" s="182"/>
      <c r="O365" s="182"/>
      <c r="P365" s="183"/>
      <c r="Q365" s="179"/>
      <c r="R365" s="179"/>
      <c r="S365" s="165"/>
      <c r="T365" s="305"/>
      <c r="U365" s="165"/>
      <c r="V365" s="165"/>
      <c r="W365" s="165"/>
      <c r="X365" s="165"/>
      <c r="Y365" s="165"/>
      <c r="Z365" s="179"/>
      <c r="AA365" s="179"/>
      <c r="AB365" s="165"/>
      <c r="AC365" s="305"/>
      <c r="AD365" s="179"/>
      <c r="AE365" s="165"/>
    </row>
    <row r="366" spans="1:31" x14ac:dyDescent="0.2">
      <c r="A366" s="179"/>
      <c r="B366" s="179"/>
      <c r="C366" s="165"/>
      <c r="D366" s="165"/>
      <c r="E366" s="165"/>
      <c r="F366" s="165"/>
      <c r="G366" s="165"/>
      <c r="H366" s="182"/>
      <c r="I366" s="182"/>
      <c r="J366" s="183"/>
      <c r="K366" s="182"/>
      <c r="L366" s="182"/>
      <c r="M366" s="182"/>
      <c r="N366" s="182"/>
      <c r="O366" s="182"/>
      <c r="P366" s="183"/>
      <c r="Q366" s="179"/>
      <c r="R366" s="179"/>
      <c r="S366" s="165"/>
      <c r="T366" s="305"/>
      <c r="U366" s="165"/>
      <c r="V366" s="165"/>
      <c r="W366" s="165"/>
      <c r="X366" s="165"/>
      <c r="Y366" s="165"/>
      <c r="Z366" s="179"/>
      <c r="AA366" s="179"/>
      <c r="AB366" s="165"/>
      <c r="AC366" s="305"/>
      <c r="AD366" s="179"/>
      <c r="AE366" s="165"/>
    </row>
    <row r="367" spans="1:31" x14ac:dyDescent="0.2">
      <c r="A367" s="179"/>
      <c r="B367" s="179"/>
      <c r="C367" s="165"/>
      <c r="D367" s="165"/>
      <c r="E367" s="165"/>
      <c r="F367" s="165"/>
      <c r="G367" s="165"/>
      <c r="H367" s="182"/>
      <c r="I367" s="182"/>
      <c r="J367" s="183"/>
      <c r="K367" s="182"/>
      <c r="L367" s="182"/>
      <c r="M367" s="182"/>
      <c r="N367" s="182"/>
      <c r="O367" s="182"/>
      <c r="P367" s="183"/>
      <c r="Q367" s="179"/>
      <c r="R367" s="179"/>
      <c r="S367" s="165"/>
      <c r="T367" s="305"/>
      <c r="U367" s="165"/>
      <c r="V367" s="165"/>
      <c r="W367" s="165"/>
      <c r="X367" s="165"/>
      <c r="Y367" s="165"/>
      <c r="Z367" s="179"/>
      <c r="AA367" s="179"/>
      <c r="AB367" s="165"/>
      <c r="AC367" s="305"/>
      <c r="AD367" s="179"/>
      <c r="AE367" s="165"/>
    </row>
    <row r="368" spans="1:31" x14ac:dyDescent="0.2">
      <c r="A368" s="179"/>
      <c r="B368" s="179"/>
      <c r="C368" s="165"/>
      <c r="D368" s="165"/>
      <c r="E368" s="165"/>
      <c r="F368" s="165"/>
      <c r="G368" s="165"/>
      <c r="H368" s="182"/>
      <c r="I368" s="182"/>
      <c r="J368" s="183"/>
      <c r="K368" s="182"/>
      <c r="L368" s="182"/>
      <c r="M368" s="182"/>
      <c r="N368" s="182"/>
      <c r="O368" s="182"/>
      <c r="P368" s="183"/>
      <c r="Q368" s="179"/>
      <c r="R368" s="179"/>
      <c r="S368" s="165"/>
      <c r="T368" s="305"/>
      <c r="U368" s="165"/>
      <c r="V368" s="165"/>
      <c r="W368" s="165"/>
      <c r="X368" s="165"/>
      <c r="Y368" s="165"/>
      <c r="Z368" s="179"/>
      <c r="AA368" s="179"/>
      <c r="AB368" s="165"/>
      <c r="AC368" s="305"/>
      <c r="AD368" s="179"/>
      <c r="AE368" s="165"/>
    </row>
    <row r="369" spans="1:31" x14ac:dyDescent="0.2">
      <c r="A369" s="179"/>
      <c r="B369" s="179"/>
      <c r="C369" s="165"/>
      <c r="D369" s="165"/>
      <c r="E369" s="165"/>
      <c r="F369" s="165"/>
      <c r="G369" s="165"/>
      <c r="H369" s="182"/>
      <c r="I369" s="182"/>
      <c r="J369" s="183"/>
      <c r="K369" s="182"/>
      <c r="L369" s="182"/>
      <c r="M369" s="182"/>
      <c r="N369" s="182"/>
      <c r="O369" s="182"/>
      <c r="P369" s="183"/>
      <c r="Q369" s="179"/>
      <c r="R369" s="179"/>
      <c r="S369" s="165"/>
      <c r="T369" s="305"/>
      <c r="U369" s="165"/>
      <c r="V369" s="165"/>
      <c r="W369" s="165"/>
      <c r="X369" s="165"/>
      <c r="Y369" s="165"/>
      <c r="Z369" s="179"/>
      <c r="AA369" s="179"/>
      <c r="AB369" s="165"/>
      <c r="AC369" s="305"/>
      <c r="AD369" s="179"/>
      <c r="AE369" s="165"/>
    </row>
    <row r="370" spans="1:31" x14ac:dyDescent="0.2">
      <c r="A370" s="179"/>
      <c r="B370" s="179"/>
      <c r="C370" s="165"/>
      <c r="D370" s="165"/>
      <c r="E370" s="165"/>
      <c r="F370" s="165"/>
      <c r="G370" s="165"/>
      <c r="H370" s="182"/>
      <c r="I370" s="182"/>
      <c r="J370" s="183"/>
      <c r="K370" s="182"/>
      <c r="L370" s="182"/>
      <c r="M370" s="182"/>
      <c r="N370" s="182"/>
      <c r="O370" s="182"/>
      <c r="P370" s="183"/>
      <c r="Q370" s="179"/>
      <c r="R370" s="179"/>
      <c r="S370" s="165"/>
      <c r="T370" s="305"/>
      <c r="U370" s="165"/>
      <c r="V370" s="165"/>
      <c r="W370" s="165"/>
      <c r="X370" s="165"/>
      <c r="Y370" s="165"/>
      <c r="Z370" s="179"/>
      <c r="AA370" s="179"/>
      <c r="AB370" s="165"/>
      <c r="AC370" s="305"/>
      <c r="AD370" s="179"/>
      <c r="AE370" s="165"/>
    </row>
    <row r="371" spans="1:31" x14ac:dyDescent="0.2">
      <c r="A371" s="179"/>
      <c r="B371" s="179"/>
      <c r="C371" s="165"/>
      <c r="D371" s="165"/>
      <c r="E371" s="165"/>
      <c r="F371" s="165"/>
      <c r="G371" s="165"/>
      <c r="H371" s="182"/>
      <c r="I371" s="182"/>
      <c r="J371" s="183"/>
      <c r="K371" s="182"/>
      <c r="L371" s="182"/>
      <c r="M371" s="182"/>
      <c r="N371" s="182"/>
      <c r="O371" s="182"/>
      <c r="P371" s="183"/>
      <c r="Q371" s="179"/>
      <c r="R371" s="179"/>
      <c r="S371" s="165"/>
      <c r="T371" s="305"/>
      <c r="U371" s="165"/>
      <c r="V371" s="165"/>
      <c r="W371" s="165"/>
      <c r="X371" s="165"/>
      <c r="Y371" s="165"/>
      <c r="Z371" s="179"/>
      <c r="AA371" s="179"/>
      <c r="AB371" s="165"/>
      <c r="AC371" s="305"/>
      <c r="AD371" s="179"/>
      <c r="AE371" s="165"/>
    </row>
    <row r="372" spans="1:31" x14ac:dyDescent="0.2">
      <c r="A372" s="179"/>
      <c r="B372" s="179"/>
      <c r="C372" s="165"/>
      <c r="D372" s="165"/>
      <c r="E372" s="165"/>
      <c r="F372" s="165"/>
      <c r="G372" s="165"/>
      <c r="H372" s="182"/>
      <c r="I372" s="182"/>
      <c r="J372" s="183"/>
      <c r="K372" s="182"/>
      <c r="L372" s="182"/>
      <c r="M372" s="182"/>
      <c r="N372" s="182"/>
      <c r="O372" s="182"/>
      <c r="P372" s="183"/>
      <c r="Q372" s="179"/>
      <c r="R372" s="179"/>
      <c r="S372" s="165"/>
      <c r="T372" s="305"/>
      <c r="U372" s="165"/>
      <c r="V372" s="165"/>
      <c r="W372" s="165"/>
      <c r="X372" s="165"/>
      <c r="Y372" s="165"/>
      <c r="Z372" s="179"/>
      <c r="AA372" s="179"/>
      <c r="AB372" s="165"/>
      <c r="AC372" s="305"/>
      <c r="AD372" s="179"/>
      <c r="AE372" s="165"/>
    </row>
    <row r="373" spans="1:31" x14ac:dyDescent="0.2">
      <c r="A373" s="179"/>
      <c r="B373" s="179"/>
      <c r="C373" s="165"/>
      <c r="D373" s="165"/>
      <c r="E373" s="165"/>
      <c r="F373" s="165"/>
      <c r="G373" s="165"/>
      <c r="H373" s="182"/>
      <c r="I373" s="182"/>
      <c r="J373" s="183"/>
      <c r="K373" s="182"/>
      <c r="L373" s="182"/>
      <c r="M373" s="182"/>
      <c r="N373" s="182"/>
      <c r="O373" s="182"/>
      <c r="P373" s="183"/>
      <c r="Q373" s="179"/>
      <c r="R373" s="179"/>
      <c r="S373" s="165"/>
      <c r="T373" s="305"/>
      <c r="U373" s="165"/>
      <c r="V373" s="165"/>
      <c r="W373" s="165"/>
      <c r="X373" s="165"/>
      <c r="Y373" s="165"/>
      <c r="Z373" s="179"/>
      <c r="AA373" s="179"/>
      <c r="AB373" s="165"/>
      <c r="AC373" s="305"/>
      <c r="AD373" s="179"/>
      <c r="AE373" s="165"/>
    </row>
    <row r="374" spans="1:31" x14ac:dyDescent="0.2">
      <c r="A374" s="179"/>
      <c r="B374" s="179"/>
      <c r="C374" s="165"/>
      <c r="D374" s="165"/>
      <c r="E374" s="165"/>
      <c r="F374" s="165"/>
      <c r="G374" s="165"/>
      <c r="H374" s="182"/>
      <c r="I374" s="182"/>
      <c r="J374" s="183"/>
      <c r="K374" s="182"/>
      <c r="L374" s="182"/>
      <c r="M374" s="182"/>
      <c r="N374" s="182"/>
      <c r="O374" s="182"/>
      <c r="P374" s="183"/>
      <c r="Q374" s="179"/>
      <c r="R374" s="179"/>
      <c r="S374" s="165"/>
      <c r="T374" s="305"/>
      <c r="U374" s="165"/>
      <c r="V374" s="165"/>
      <c r="W374" s="165"/>
      <c r="X374" s="165"/>
      <c r="Y374" s="165"/>
      <c r="Z374" s="179"/>
      <c r="AA374" s="179"/>
      <c r="AB374" s="165"/>
      <c r="AC374" s="305"/>
      <c r="AD374" s="179"/>
      <c r="AE374" s="165"/>
    </row>
    <row r="375" spans="1:31" x14ac:dyDescent="0.2">
      <c r="A375" s="179"/>
      <c r="B375" s="179"/>
      <c r="C375" s="165"/>
      <c r="D375" s="165"/>
      <c r="E375" s="165"/>
      <c r="F375" s="165"/>
      <c r="G375" s="165"/>
      <c r="H375" s="182"/>
      <c r="I375" s="182"/>
      <c r="J375" s="183"/>
      <c r="K375" s="182"/>
      <c r="L375" s="182"/>
      <c r="M375" s="182"/>
      <c r="N375" s="182"/>
      <c r="O375" s="182"/>
      <c r="P375" s="183"/>
      <c r="Q375" s="179"/>
      <c r="R375" s="179"/>
      <c r="S375" s="165"/>
      <c r="T375" s="305"/>
      <c r="U375" s="165"/>
      <c r="V375" s="165"/>
      <c r="W375" s="165"/>
      <c r="X375" s="165"/>
      <c r="Y375" s="165"/>
      <c r="Z375" s="179"/>
      <c r="AA375" s="179"/>
      <c r="AB375" s="165"/>
      <c r="AC375" s="305"/>
      <c r="AD375" s="179"/>
      <c r="AE375" s="165"/>
    </row>
    <row r="376" spans="1:31" x14ac:dyDescent="0.2">
      <c r="A376" s="179"/>
      <c r="B376" s="179"/>
      <c r="C376" s="165"/>
      <c r="D376" s="165"/>
      <c r="E376" s="165"/>
      <c r="F376" s="165"/>
      <c r="G376" s="165"/>
      <c r="H376" s="182"/>
      <c r="I376" s="182"/>
      <c r="J376" s="183"/>
      <c r="K376" s="182"/>
      <c r="L376" s="182"/>
      <c r="M376" s="182"/>
      <c r="N376" s="182"/>
      <c r="O376" s="182"/>
      <c r="P376" s="183"/>
      <c r="Q376" s="179"/>
      <c r="R376" s="179"/>
      <c r="S376" s="165"/>
      <c r="T376" s="305"/>
      <c r="U376" s="165"/>
      <c r="V376" s="165"/>
      <c r="W376" s="165"/>
      <c r="X376" s="165"/>
      <c r="Y376" s="165"/>
      <c r="Z376" s="179"/>
      <c r="AA376" s="179"/>
      <c r="AB376" s="165"/>
      <c r="AC376" s="305"/>
      <c r="AD376" s="179"/>
      <c r="AE376" s="165"/>
    </row>
    <row r="377" spans="1:31" x14ac:dyDescent="0.2">
      <c r="A377" s="179"/>
      <c r="B377" s="179"/>
      <c r="C377" s="165"/>
      <c r="D377" s="165"/>
      <c r="E377" s="165"/>
      <c r="F377" s="165"/>
      <c r="G377" s="165"/>
      <c r="H377" s="182"/>
      <c r="I377" s="182"/>
      <c r="J377" s="183"/>
      <c r="K377" s="182"/>
      <c r="L377" s="182"/>
      <c r="M377" s="182"/>
      <c r="N377" s="182"/>
      <c r="O377" s="182"/>
      <c r="P377" s="183"/>
      <c r="Q377" s="179"/>
      <c r="R377" s="179"/>
      <c r="S377" s="165"/>
      <c r="T377" s="305"/>
      <c r="U377" s="165"/>
      <c r="V377" s="165"/>
      <c r="W377" s="165"/>
      <c r="X377" s="165"/>
      <c r="Y377" s="165"/>
      <c r="Z377" s="179"/>
      <c r="AA377" s="179"/>
      <c r="AB377" s="165"/>
      <c r="AC377" s="305"/>
      <c r="AD377" s="179"/>
      <c r="AE377" s="165"/>
    </row>
    <row r="378" spans="1:31" x14ac:dyDescent="0.2">
      <c r="A378" s="179"/>
      <c r="B378" s="179"/>
      <c r="C378" s="165"/>
      <c r="D378" s="165"/>
      <c r="E378" s="165"/>
      <c r="F378" s="165"/>
      <c r="G378" s="165"/>
      <c r="H378" s="182"/>
      <c r="I378" s="182"/>
      <c r="J378" s="183"/>
      <c r="K378" s="182"/>
      <c r="L378" s="182"/>
      <c r="M378" s="182"/>
      <c r="N378" s="182"/>
      <c r="O378" s="182"/>
      <c r="P378" s="183"/>
      <c r="Q378" s="179"/>
      <c r="R378" s="179"/>
      <c r="S378" s="165"/>
      <c r="T378" s="305"/>
      <c r="U378" s="165"/>
      <c r="V378" s="165"/>
      <c r="W378" s="165"/>
      <c r="X378" s="165"/>
      <c r="Y378" s="165"/>
      <c r="Z378" s="179"/>
      <c r="AA378" s="179"/>
      <c r="AB378" s="165"/>
      <c r="AC378" s="305"/>
      <c r="AD378" s="179"/>
      <c r="AE378" s="165"/>
    </row>
    <row r="379" spans="1:31" x14ac:dyDescent="0.2">
      <c r="A379" s="179"/>
      <c r="B379" s="179"/>
      <c r="C379" s="165"/>
      <c r="D379" s="165"/>
      <c r="E379" s="165"/>
      <c r="F379" s="165"/>
      <c r="G379" s="165"/>
      <c r="H379" s="182"/>
      <c r="I379" s="182"/>
      <c r="J379" s="183"/>
      <c r="K379" s="182"/>
      <c r="L379" s="182"/>
      <c r="M379" s="182"/>
      <c r="N379" s="182"/>
      <c r="O379" s="182"/>
      <c r="P379" s="183"/>
      <c r="Q379" s="179"/>
      <c r="R379" s="179"/>
      <c r="S379" s="165"/>
      <c r="T379" s="305"/>
      <c r="U379" s="165"/>
      <c r="V379" s="165"/>
      <c r="W379" s="165"/>
      <c r="X379" s="165"/>
      <c r="Y379" s="165"/>
      <c r="Z379" s="179"/>
      <c r="AA379" s="179"/>
      <c r="AB379" s="165"/>
      <c r="AC379" s="305"/>
      <c r="AD379" s="179"/>
      <c r="AE379" s="165"/>
    </row>
    <row r="380" spans="1:31" x14ac:dyDescent="0.2">
      <c r="A380" s="179"/>
      <c r="B380" s="179"/>
      <c r="C380" s="165"/>
      <c r="D380" s="165"/>
      <c r="E380" s="165"/>
      <c r="F380" s="165"/>
      <c r="G380" s="165"/>
      <c r="H380" s="182"/>
      <c r="I380" s="182"/>
      <c r="J380" s="183"/>
      <c r="K380" s="182"/>
      <c r="L380" s="182"/>
      <c r="M380" s="182"/>
      <c r="N380" s="182"/>
      <c r="O380" s="182"/>
      <c r="P380" s="183"/>
      <c r="Q380" s="179"/>
      <c r="R380" s="179"/>
      <c r="S380" s="165"/>
      <c r="T380" s="305"/>
      <c r="U380" s="165"/>
      <c r="V380" s="165"/>
      <c r="W380" s="165"/>
      <c r="X380" s="165"/>
      <c r="Y380" s="165"/>
      <c r="Z380" s="179"/>
      <c r="AA380" s="179"/>
      <c r="AB380" s="165"/>
      <c r="AC380" s="305"/>
      <c r="AD380" s="179"/>
      <c r="AE380" s="165"/>
    </row>
    <row r="381" spans="1:31" x14ac:dyDescent="0.2">
      <c r="A381" s="179"/>
      <c r="B381" s="179"/>
      <c r="C381" s="165"/>
      <c r="D381" s="165"/>
      <c r="E381" s="165"/>
      <c r="F381" s="165"/>
      <c r="G381" s="165"/>
      <c r="H381" s="182"/>
      <c r="I381" s="182"/>
      <c r="J381" s="183"/>
      <c r="K381" s="182"/>
      <c r="L381" s="182"/>
      <c r="M381" s="182"/>
      <c r="N381" s="182"/>
      <c r="O381" s="182"/>
      <c r="P381" s="183"/>
      <c r="Q381" s="179"/>
      <c r="R381" s="179"/>
      <c r="S381" s="165"/>
      <c r="T381" s="305"/>
      <c r="U381" s="165"/>
      <c r="V381" s="165"/>
      <c r="W381" s="165"/>
      <c r="X381" s="165"/>
      <c r="Y381" s="165"/>
      <c r="Z381" s="179"/>
      <c r="AA381" s="179"/>
      <c r="AB381" s="165"/>
      <c r="AC381" s="305"/>
      <c r="AD381" s="179"/>
      <c r="AE381" s="165"/>
    </row>
    <row r="382" spans="1:31" x14ac:dyDescent="0.2">
      <c r="A382" s="179"/>
      <c r="B382" s="179"/>
      <c r="C382" s="165"/>
      <c r="D382" s="165"/>
      <c r="E382" s="165"/>
      <c r="F382" s="165"/>
      <c r="G382" s="165"/>
      <c r="H382" s="182"/>
      <c r="I382" s="182"/>
      <c r="J382" s="183"/>
      <c r="K382" s="182"/>
      <c r="L382" s="182"/>
      <c r="M382" s="182"/>
      <c r="N382" s="182"/>
      <c r="O382" s="182"/>
      <c r="P382" s="183"/>
      <c r="Q382" s="179"/>
      <c r="R382" s="179"/>
      <c r="S382" s="165"/>
      <c r="T382" s="305"/>
      <c r="U382" s="165"/>
      <c r="V382" s="165"/>
      <c r="W382" s="165"/>
      <c r="X382" s="165"/>
      <c r="Y382" s="165"/>
      <c r="Z382" s="179"/>
      <c r="AA382" s="179"/>
      <c r="AB382" s="165"/>
      <c r="AC382" s="305"/>
      <c r="AD382" s="179"/>
      <c r="AE382" s="165"/>
    </row>
    <row r="383" spans="1:31" x14ac:dyDescent="0.2">
      <c r="A383" s="179"/>
      <c r="B383" s="179"/>
      <c r="C383" s="165"/>
      <c r="D383" s="165"/>
      <c r="E383" s="165"/>
      <c r="F383" s="165"/>
      <c r="G383" s="165"/>
      <c r="H383" s="182"/>
      <c r="I383" s="182"/>
      <c r="J383" s="183"/>
      <c r="K383" s="182"/>
      <c r="L383" s="182"/>
      <c r="M383" s="182"/>
      <c r="N383" s="182"/>
      <c r="O383" s="182"/>
      <c r="P383" s="183"/>
      <c r="Q383" s="179"/>
      <c r="R383" s="179"/>
      <c r="S383" s="165"/>
      <c r="T383" s="305"/>
      <c r="U383" s="165"/>
      <c r="V383" s="165"/>
      <c r="W383" s="165"/>
      <c r="X383" s="165"/>
      <c r="Y383" s="165"/>
      <c r="Z383" s="179"/>
      <c r="AA383" s="179"/>
      <c r="AB383" s="165"/>
      <c r="AC383" s="305"/>
      <c r="AD383" s="179"/>
      <c r="AE383" s="165"/>
    </row>
    <row r="384" spans="1:31" x14ac:dyDescent="0.2">
      <c r="A384" s="179"/>
      <c r="B384" s="179"/>
      <c r="C384" s="165"/>
      <c r="D384" s="165"/>
      <c r="E384" s="165"/>
      <c r="F384" s="165"/>
      <c r="G384" s="165"/>
      <c r="H384" s="182"/>
      <c r="I384" s="182"/>
      <c r="J384" s="183"/>
      <c r="K384" s="182"/>
      <c r="L384" s="182"/>
      <c r="M384" s="182"/>
      <c r="N384" s="182"/>
      <c r="O384" s="182"/>
      <c r="P384" s="183"/>
      <c r="Q384" s="179"/>
      <c r="R384" s="179"/>
      <c r="S384" s="165"/>
      <c r="T384" s="305"/>
      <c r="U384" s="165"/>
      <c r="V384" s="165"/>
      <c r="W384" s="165"/>
      <c r="X384" s="165"/>
      <c r="Y384" s="165"/>
      <c r="Z384" s="179"/>
      <c r="AA384" s="179"/>
      <c r="AB384" s="165"/>
      <c r="AC384" s="305"/>
      <c r="AD384" s="179"/>
      <c r="AE384" s="165"/>
    </row>
    <row r="385" spans="1:31" x14ac:dyDescent="0.2">
      <c r="A385" s="179"/>
      <c r="B385" s="179"/>
      <c r="C385" s="165"/>
      <c r="D385" s="165"/>
      <c r="E385" s="165"/>
      <c r="F385" s="165"/>
      <c r="G385" s="165"/>
      <c r="H385" s="182"/>
      <c r="I385" s="182"/>
      <c r="J385" s="183"/>
      <c r="K385" s="182"/>
      <c r="L385" s="182"/>
      <c r="M385" s="182"/>
      <c r="N385" s="182"/>
      <c r="O385" s="182"/>
      <c r="P385" s="183"/>
      <c r="Q385" s="179"/>
      <c r="R385" s="179"/>
      <c r="S385" s="165"/>
      <c r="T385" s="305"/>
      <c r="U385" s="165"/>
      <c r="V385" s="165"/>
      <c r="W385" s="165"/>
      <c r="X385" s="165"/>
      <c r="Y385" s="165"/>
      <c r="Z385" s="179"/>
      <c r="AA385" s="179"/>
      <c r="AB385" s="165"/>
      <c r="AC385" s="305"/>
      <c r="AD385" s="179"/>
      <c r="AE385" s="165"/>
    </row>
    <row r="386" spans="1:31" x14ac:dyDescent="0.2">
      <c r="A386" s="179"/>
      <c r="B386" s="179"/>
      <c r="C386" s="165"/>
      <c r="D386" s="165"/>
      <c r="E386" s="165"/>
      <c r="F386" s="165"/>
      <c r="G386" s="165"/>
      <c r="H386" s="182"/>
      <c r="I386" s="182"/>
      <c r="J386" s="183"/>
      <c r="K386" s="182"/>
      <c r="L386" s="182"/>
      <c r="M386" s="182"/>
      <c r="N386" s="182"/>
      <c r="O386" s="182"/>
      <c r="P386" s="183"/>
      <c r="Q386" s="179"/>
      <c r="R386" s="179"/>
      <c r="S386" s="165"/>
      <c r="T386" s="305"/>
      <c r="U386" s="165"/>
      <c r="V386" s="165"/>
      <c r="W386" s="165"/>
      <c r="X386" s="165"/>
      <c r="Y386" s="165"/>
      <c r="Z386" s="179"/>
      <c r="AA386" s="179"/>
      <c r="AB386" s="165"/>
      <c r="AC386" s="305"/>
      <c r="AD386" s="179"/>
      <c r="AE386" s="165"/>
    </row>
    <row r="387" spans="1:31" x14ac:dyDescent="0.2">
      <c r="A387" s="179"/>
      <c r="B387" s="179"/>
      <c r="C387" s="165"/>
      <c r="D387" s="165"/>
      <c r="E387" s="165"/>
      <c r="F387" s="165"/>
      <c r="G387" s="165"/>
      <c r="H387" s="182"/>
      <c r="I387" s="182"/>
      <c r="J387" s="183"/>
      <c r="K387" s="182"/>
      <c r="L387" s="182"/>
      <c r="M387" s="182"/>
      <c r="N387" s="182"/>
      <c r="O387" s="182"/>
      <c r="P387" s="183"/>
      <c r="Q387" s="179"/>
      <c r="R387" s="179"/>
      <c r="S387" s="165"/>
      <c r="T387" s="305"/>
      <c r="U387" s="165"/>
      <c r="V387" s="165"/>
      <c r="W387" s="165"/>
      <c r="X387" s="165"/>
      <c r="Y387" s="165"/>
      <c r="Z387" s="179"/>
      <c r="AA387" s="179"/>
      <c r="AB387" s="165"/>
      <c r="AC387" s="305"/>
      <c r="AD387" s="179"/>
      <c r="AE387" s="165"/>
    </row>
    <row r="388" spans="1:31" x14ac:dyDescent="0.2">
      <c r="A388" s="179"/>
      <c r="B388" s="179"/>
      <c r="C388" s="165"/>
      <c r="D388" s="165"/>
      <c r="E388" s="165"/>
      <c r="F388" s="165"/>
      <c r="G388" s="165"/>
      <c r="H388" s="182"/>
      <c r="I388" s="182"/>
      <c r="J388" s="183"/>
      <c r="K388" s="182"/>
      <c r="L388" s="182"/>
      <c r="M388" s="182"/>
      <c r="N388" s="182"/>
      <c r="O388" s="182"/>
      <c r="P388" s="183"/>
      <c r="Q388" s="179"/>
      <c r="R388" s="179"/>
      <c r="S388" s="165"/>
      <c r="T388" s="305"/>
      <c r="U388" s="165"/>
      <c r="V388" s="165"/>
      <c r="W388" s="165"/>
      <c r="X388" s="165"/>
      <c r="Y388" s="165"/>
      <c r="Z388" s="179"/>
      <c r="AA388" s="179"/>
      <c r="AB388" s="165"/>
      <c r="AC388" s="305"/>
      <c r="AD388" s="179"/>
      <c r="AE388" s="165"/>
    </row>
    <row r="389" spans="1:31" x14ac:dyDescent="0.2">
      <c r="A389" s="179"/>
      <c r="B389" s="179"/>
      <c r="C389" s="165"/>
      <c r="D389" s="165"/>
      <c r="E389" s="165"/>
      <c r="F389" s="165"/>
      <c r="G389" s="165"/>
      <c r="H389" s="182"/>
      <c r="I389" s="182"/>
      <c r="J389" s="183"/>
      <c r="K389" s="182"/>
      <c r="L389" s="182"/>
      <c r="M389" s="182"/>
      <c r="N389" s="182"/>
      <c r="O389" s="182"/>
      <c r="P389" s="183"/>
      <c r="Q389" s="179"/>
      <c r="R389" s="179"/>
      <c r="S389" s="165"/>
      <c r="T389" s="305"/>
      <c r="U389" s="165"/>
      <c r="V389" s="165"/>
      <c r="W389" s="165"/>
      <c r="X389" s="165"/>
      <c r="Y389" s="165"/>
      <c r="Z389" s="179"/>
      <c r="AA389" s="179"/>
      <c r="AB389" s="165"/>
      <c r="AC389" s="305"/>
      <c r="AD389" s="179"/>
      <c r="AE389" s="165"/>
    </row>
    <row r="390" spans="1:31" x14ac:dyDescent="0.2">
      <c r="A390" s="179"/>
      <c r="B390" s="179"/>
      <c r="C390" s="165"/>
      <c r="D390" s="165"/>
      <c r="E390" s="165"/>
      <c r="F390" s="165"/>
      <c r="G390" s="165"/>
      <c r="H390" s="182"/>
      <c r="I390" s="182"/>
      <c r="J390" s="183"/>
      <c r="K390" s="182"/>
      <c r="L390" s="182"/>
      <c r="M390" s="182"/>
      <c r="N390" s="182"/>
      <c r="O390" s="182"/>
      <c r="P390" s="183"/>
      <c r="Q390" s="179"/>
      <c r="R390" s="179"/>
      <c r="S390" s="165"/>
      <c r="T390" s="305"/>
      <c r="U390" s="165"/>
      <c r="V390" s="165"/>
      <c r="W390" s="165"/>
      <c r="X390" s="165"/>
      <c r="Y390" s="165"/>
      <c r="Z390" s="179"/>
      <c r="AA390" s="179"/>
      <c r="AB390" s="165"/>
      <c r="AC390" s="305"/>
      <c r="AD390" s="179"/>
      <c r="AE390" s="165"/>
    </row>
    <row r="391" spans="1:31" x14ac:dyDescent="0.2">
      <c r="A391" s="179"/>
      <c r="B391" s="179"/>
      <c r="C391" s="165"/>
      <c r="D391" s="165"/>
      <c r="E391" s="165"/>
      <c r="F391" s="165"/>
      <c r="G391" s="165"/>
      <c r="H391" s="182"/>
      <c r="I391" s="182"/>
      <c r="J391" s="183"/>
      <c r="K391" s="182"/>
      <c r="L391" s="182"/>
      <c r="M391" s="182"/>
      <c r="N391" s="182"/>
      <c r="O391" s="182"/>
      <c r="P391" s="183"/>
      <c r="Q391" s="179"/>
      <c r="R391" s="179"/>
      <c r="S391" s="165"/>
      <c r="T391" s="305"/>
      <c r="U391" s="165"/>
      <c r="V391" s="165"/>
      <c r="W391" s="165"/>
      <c r="X391" s="165"/>
      <c r="Y391" s="165"/>
      <c r="Z391" s="179"/>
      <c r="AA391" s="179"/>
      <c r="AB391" s="165"/>
      <c r="AC391" s="305"/>
      <c r="AD391" s="179"/>
      <c r="AE391" s="165"/>
    </row>
    <row r="392" spans="1:31" x14ac:dyDescent="0.2">
      <c r="A392" s="179"/>
      <c r="B392" s="179"/>
      <c r="C392" s="165"/>
      <c r="D392" s="165"/>
      <c r="E392" s="165"/>
      <c r="F392" s="165"/>
      <c r="G392" s="165"/>
      <c r="H392" s="182"/>
      <c r="I392" s="182"/>
      <c r="J392" s="183"/>
      <c r="K392" s="182"/>
      <c r="L392" s="182"/>
      <c r="M392" s="182"/>
      <c r="N392" s="182"/>
      <c r="O392" s="182"/>
      <c r="P392" s="183"/>
      <c r="Q392" s="179"/>
      <c r="R392" s="179"/>
      <c r="S392" s="165"/>
      <c r="T392" s="305"/>
      <c r="U392" s="165"/>
      <c r="V392" s="165"/>
      <c r="W392" s="165"/>
      <c r="X392" s="165"/>
      <c r="Y392" s="165"/>
      <c r="Z392" s="179"/>
      <c r="AA392" s="179"/>
      <c r="AB392" s="165"/>
      <c r="AC392" s="305"/>
      <c r="AD392" s="179"/>
      <c r="AE392" s="165"/>
    </row>
    <row r="393" spans="1:31" x14ac:dyDescent="0.2">
      <c r="A393" s="179"/>
      <c r="B393" s="179"/>
      <c r="C393" s="165"/>
      <c r="D393" s="165"/>
      <c r="E393" s="165"/>
      <c r="F393" s="165"/>
      <c r="G393" s="165"/>
      <c r="H393" s="182"/>
      <c r="I393" s="182"/>
      <c r="J393" s="183"/>
      <c r="K393" s="182"/>
      <c r="L393" s="182"/>
      <c r="M393" s="182"/>
      <c r="N393" s="182"/>
      <c r="O393" s="182"/>
      <c r="P393" s="183"/>
      <c r="Q393" s="179"/>
      <c r="R393" s="179"/>
      <c r="S393" s="165"/>
      <c r="T393" s="305"/>
      <c r="U393" s="165"/>
      <c r="V393" s="165"/>
      <c r="W393" s="165"/>
      <c r="X393" s="165"/>
      <c r="Y393" s="165"/>
      <c r="Z393" s="179"/>
      <c r="AA393" s="179"/>
      <c r="AB393" s="165"/>
      <c r="AC393" s="305"/>
      <c r="AD393" s="179"/>
      <c r="AE393" s="165"/>
    </row>
    <row r="394" spans="1:31" x14ac:dyDescent="0.2">
      <c r="A394" s="179"/>
      <c r="B394" s="179"/>
      <c r="C394" s="165"/>
      <c r="D394" s="165"/>
      <c r="E394" s="165"/>
      <c r="F394" s="165"/>
      <c r="G394" s="165"/>
      <c r="H394" s="182"/>
      <c r="I394" s="182"/>
      <c r="J394" s="183"/>
      <c r="K394" s="182"/>
      <c r="L394" s="182"/>
      <c r="M394" s="182"/>
      <c r="N394" s="182"/>
      <c r="O394" s="182"/>
      <c r="P394" s="183"/>
      <c r="Q394" s="179"/>
      <c r="R394" s="179"/>
      <c r="S394" s="165"/>
      <c r="T394" s="305"/>
      <c r="U394" s="165"/>
      <c r="V394" s="165"/>
      <c r="W394" s="165"/>
      <c r="X394" s="165"/>
      <c r="Y394" s="165"/>
      <c r="Z394" s="179"/>
      <c r="AA394" s="179"/>
      <c r="AB394" s="165"/>
      <c r="AC394" s="305"/>
      <c r="AD394" s="179"/>
      <c r="AE394" s="165"/>
    </row>
    <row r="395" spans="1:31" x14ac:dyDescent="0.2">
      <c r="A395" s="179"/>
      <c r="B395" s="179"/>
      <c r="C395" s="165"/>
      <c r="D395" s="165"/>
      <c r="E395" s="165"/>
      <c r="F395" s="165"/>
      <c r="G395" s="165"/>
      <c r="H395" s="182"/>
      <c r="I395" s="182"/>
      <c r="J395" s="183"/>
      <c r="K395" s="182"/>
      <c r="L395" s="182"/>
      <c r="M395" s="182"/>
      <c r="N395" s="182"/>
      <c r="O395" s="182"/>
      <c r="P395" s="183"/>
      <c r="Q395" s="179"/>
      <c r="R395" s="179"/>
      <c r="S395" s="165"/>
      <c r="T395" s="305"/>
      <c r="U395" s="165"/>
      <c r="V395" s="165"/>
      <c r="W395" s="165"/>
      <c r="X395" s="165"/>
      <c r="Y395" s="165"/>
      <c r="Z395" s="179"/>
      <c r="AA395" s="179"/>
      <c r="AB395" s="165"/>
      <c r="AC395" s="305"/>
      <c r="AD395" s="179"/>
      <c r="AE395" s="165"/>
    </row>
    <row r="396" spans="1:31" x14ac:dyDescent="0.2">
      <c r="A396" s="179"/>
      <c r="B396" s="179"/>
      <c r="C396" s="165"/>
      <c r="D396" s="165"/>
      <c r="E396" s="165"/>
      <c r="F396" s="165"/>
      <c r="G396" s="165"/>
      <c r="H396" s="182"/>
      <c r="I396" s="182"/>
      <c r="J396" s="183"/>
      <c r="K396" s="182"/>
      <c r="L396" s="182"/>
      <c r="M396" s="182"/>
      <c r="N396" s="182"/>
      <c r="O396" s="182"/>
      <c r="P396" s="183"/>
      <c r="Q396" s="179"/>
      <c r="R396" s="179"/>
      <c r="S396" s="165"/>
      <c r="T396" s="305"/>
      <c r="U396" s="165"/>
      <c r="V396" s="165"/>
      <c r="W396" s="165"/>
      <c r="X396" s="165"/>
      <c r="Y396" s="165"/>
      <c r="Z396" s="179"/>
      <c r="AA396" s="179"/>
      <c r="AB396" s="165"/>
      <c r="AC396" s="305"/>
      <c r="AD396" s="179"/>
      <c r="AE396" s="165"/>
    </row>
    <row r="397" spans="1:31" x14ac:dyDescent="0.2">
      <c r="A397" s="179"/>
      <c r="B397" s="179"/>
      <c r="C397" s="165"/>
      <c r="D397" s="165"/>
      <c r="E397" s="165"/>
      <c r="F397" s="165"/>
      <c r="G397" s="165"/>
      <c r="H397" s="182"/>
      <c r="I397" s="182"/>
      <c r="J397" s="183"/>
      <c r="K397" s="182"/>
      <c r="L397" s="182"/>
      <c r="M397" s="182"/>
      <c r="N397" s="182"/>
      <c r="O397" s="182"/>
      <c r="P397" s="183"/>
      <c r="Q397" s="179"/>
      <c r="R397" s="179"/>
      <c r="S397" s="165"/>
      <c r="T397" s="305"/>
      <c r="U397" s="165"/>
      <c r="V397" s="165"/>
      <c r="W397" s="165"/>
      <c r="X397" s="165"/>
      <c r="Y397" s="165"/>
      <c r="Z397" s="179"/>
      <c r="AA397" s="179"/>
      <c r="AB397" s="165"/>
      <c r="AC397" s="305"/>
      <c r="AD397" s="179"/>
      <c r="AE397" s="165"/>
    </row>
    <row r="398" spans="1:31" x14ac:dyDescent="0.2">
      <c r="A398" s="179"/>
      <c r="B398" s="179"/>
      <c r="C398" s="165"/>
      <c r="D398" s="165"/>
      <c r="E398" s="165"/>
      <c r="F398" s="165"/>
      <c r="G398" s="165"/>
      <c r="H398" s="182"/>
      <c r="I398" s="182"/>
      <c r="J398" s="183"/>
      <c r="K398" s="182"/>
      <c r="L398" s="182"/>
      <c r="M398" s="182"/>
      <c r="N398" s="182"/>
      <c r="O398" s="182"/>
      <c r="P398" s="183"/>
      <c r="Q398" s="179"/>
      <c r="R398" s="179"/>
      <c r="S398" s="165"/>
      <c r="T398" s="305"/>
      <c r="U398" s="165"/>
      <c r="V398" s="165"/>
      <c r="W398" s="165"/>
      <c r="X398" s="165"/>
      <c r="Y398" s="165"/>
      <c r="Z398" s="179"/>
      <c r="AA398" s="179"/>
      <c r="AB398" s="165"/>
      <c r="AC398" s="305"/>
      <c r="AD398" s="179"/>
      <c r="AE398" s="165"/>
    </row>
    <row r="399" spans="1:31" x14ac:dyDescent="0.2">
      <c r="A399" s="179"/>
      <c r="B399" s="179"/>
      <c r="C399" s="165"/>
      <c r="D399" s="165"/>
      <c r="E399" s="165"/>
      <c r="F399" s="165"/>
      <c r="G399" s="165"/>
      <c r="H399" s="182"/>
      <c r="I399" s="182"/>
      <c r="J399" s="183"/>
      <c r="K399" s="182"/>
      <c r="L399" s="182"/>
      <c r="M399" s="182"/>
      <c r="N399" s="182"/>
      <c r="O399" s="182"/>
      <c r="P399" s="183"/>
      <c r="Q399" s="179"/>
      <c r="R399" s="179"/>
      <c r="S399" s="165"/>
      <c r="T399" s="305"/>
      <c r="U399" s="165"/>
      <c r="V399" s="165"/>
      <c r="W399" s="165"/>
      <c r="X399" s="165"/>
      <c r="Y399" s="165"/>
      <c r="Z399" s="179"/>
      <c r="AA399" s="179"/>
      <c r="AB399" s="165"/>
      <c r="AC399" s="305"/>
      <c r="AD399" s="179"/>
      <c r="AE399" s="165"/>
    </row>
    <row r="400" spans="1:31" x14ac:dyDescent="0.2">
      <c r="A400" s="179"/>
      <c r="B400" s="179"/>
      <c r="C400" s="165"/>
      <c r="D400" s="165"/>
      <c r="E400" s="165"/>
      <c r="F400" s="165"/>
      <c r="G400" s="165"/>
      <c r="H400" s="182"/>
      <c r="I400" s="182"/>
      <c r="J400" s="183"/>
      <c r="K400" s="182"/>
      <c r="L400" s="182"/>
      <c r="M400" s="182"/>
      <c r="N400" s="182"/>
      <c r="O400" s="182"/>
      <c r="P400" s="183"/>
      <c r="Q400" s="179"/>
      <c r="R400" s="179"/>
      <c r="S400" s="165"/>
      <c r="T400" s="305"/>
      <c r="U400" s="165"/>
      <c r="V400" s="165"/>
      <c r="W400" s="165"/>
      <c r="X400" s="165"/>
      <c r="Y400" s="165"/>
      <c r="Z400" s="179"/>
      <c r="AA400" s="179"/>
      <c r="AB400" s="165"/>
      <c r="AC400" s="305"/>
      <c r="AD400" s="179"/>
      <c r="AE400" s="165"/>
    </row>
    <row r="401" spans="1:31" x14ac:dyDescent="0.2">
      <c r="A401" s="179"/>
      <c r="B401" s="179"/>
      <c r="C401" s="165"/>
      <c r="D401" s="165"/>
      <c r="E401" s="165"/>
      <c r="F401" s="165"/>
      <c r="G401" s="165"/>
      <c r="H401" s="182"/>
      <c r="I401" s="182"/>
      <c r="J401" s="183"/>
      <c r="K401" s="182"/>
      <c r="L401" s="182"/>
      <c r="M401" s="182"/>
      <c r="N401" s="182"/>
      <c r="O401" s="182"/>
      <c r="P401" s="183"/>
      <c r="Q401" s="179"/>
      <c r="R401" s="179"/>
      <c r="S401" s="165"/>
      <c r="T401" s="305"/>
      <c r="U401" s="165"/>
      <c r="V401" s="165"/>
      <c r="W401" s="165"/>
      <c r="X401" s="165"/>
      <c r="Y401" s="165"/>
      <c r="Z401" s="179"/>
      <c r="AA401" s="179"/>
      <c r="AB401" s="165"/>
      <c r="AC401" s="305"/>
      <c r="AD401" s="179"/>
      <c r="AE401" s="165"/>
    </row>
    <row r="402" spans="1:31" x14ac:dyDescent="0.2">
      <c r="A402" s="179"/>
      <c r="B402" s="179"/>
      <c r="C402" s="165"/>
      <c r="D402" s="165"/>
      <c r="E402" s="165"/>
      <c r="F402" s="165"/>
      <c r="G402" s="165"/>
      <c r="H402" s="182"/>
      <c r="I402" s="182"/>
      <c r="J402" s="183"/>
      <c r="K402" s="182"/>
      <c r="L402" s="182"/>
      <c r="M402" s="182"/>
      <c r="N402" s="182"/>
      <c r="O402" s="182"/>
      <c r="P402" s="183"/>
      <c r="Q402" s="179"/>
      <c r="R402" s="179"/>
      <c r="S402" s="165"/>
      <c r="T402" s="305"/>
      <c r="U402" s="165"/>
      <c r="V402" s="165"/>
      <c r="W402" s="165"/>
      <c r="X402" s="165"/>
      <c r="Y402" s="165"/>
      <c r="Z402" s="179"/>
      <c r="AA402" s="179"/>
      <c r="AB402" s="165"/>
      <c r="AC402" s="305"/>
      <c r="AD402" s="179"/>
      <c r="AE402" s="165"/>
    </row>
    <row r="403" spans="1:31" x14ac:dyDescent="0.2">
      <c r="A403" s="179"/>
      <c r="B403" s="179"/>
      <c r="C403" s="165"/>
      <c r="D403" s="165"/>
      <c r="E403" s="165"/>
      <c r="F403" s="165"/>
      <c r="G403" s="165"/>
      <c r="H403" s="182"/>
      <c r="I403" s="182"/>
      <c r="J403" s="183"/>
      <c r="K403" s="182"/>
      <c r="L403" s="182"/>
      <c r="M403" s="182"/>
      <c r="N403" s="182"/>
      <c r="O403" s="182"/>
      <c r="P403" s="183"/>
      <c r="Q403" s="179"/>
      <c r="R403" s="179"/>
      <c r="S403" s="165"/>
      <c r="T403" s="305"/>
      <c r="U403" s="165"/>
      <c r="V403" s="165"/>
      <c r="W403" s="165"/>
      <c r="X403" s="165"/>
      <c r="Y403" s="165"/>
      <c r="Z403" s="179"/>
      <c r="AA403" s="179"/>
      <c r="AB403" s="165"/>
      <c r="AC403" s="305"/>
      <c r="AD403" s="179"/>
      <c r="AE403" s="165"/>
    </row>
    <row r="404" spans="1:31" x14ac:dyDescent="0.2">
      <c r="A404" s="179"/>
      <c r="B404" s="179"/>
      <c r="C404" s="165"/>
      <c r="D404" s="165"/>
      <c r="E404" s="165"/>
      <c r="F404" s="165"/>
      <c r="G404" s="165"/>
      <c r="H404" s="182"/>
      <c r="I404" s="182"/>
      <c r="J404" s="183"/>
      <c r="K404" s="182"/>
      <c r="L404" s="182"/>
      <c r="M404" s="182"/>
      <c r="N404" s="182"/>
      <c r="O404" s="182"/>
      <c r="P404" s="183"/>
      <c r="Q404" s="179"/>
      <c r="R404" s="179"/>
      <c r="S404" s="165"/>
      <c r="T404" s="305"/>
      <c r="U404" s="165"/>
      <c r="V404" s="165"/>
      <c r="W404" s="165"/>
      <c r="X404" s="165"/>
      <c r="Y404" s="165"/>
      <c r="Z404" s="179"/>
      <c r="AA404" s="179"/>
      <c r="AB404" s="165"/>
      <c r="AC404" s="305"/>
      <c r="AD404" s="179"/>
      <c r="AE404" s="165"/>
    </row>
    <row r="405" spans="1:31" x14ac:dyDescent="0.2">
      <c r="A405" s="179"/>
      <c r="B405" s="179"/>
      <c r="C405" s="165"/>
      <c r="D405" s="165"/>
      <c r="E405" s="165"/>
      <c r="F405" s="165"/>
      <c r="G405" s="165"/>
      <c r="H405" s="182"/>
      <c r="I405" s="182"/>
      <c r="J405" s="183"/>
      <c r="K405" s="182"/>
      <c r="L405" s="182"/>
      <c r="M405" s="182"/>
      <c r="N405" s="182"/>
      <c r="O405" s="182"/>
      <c r="P405" s="183"/>
      <c r="Q405" s="179"/>
      <c r="R405" s="179"/>
      <c r="S405" s="165"/>
      <c r="T405" s="305"/>
      <c r="U405" s="165"/>
      <c r="V405" s="165"/>
      <c r="W405" s="165"/>
      <c r="X405" s="165"/>
      <c r="Y405" s="165"/>
      <c r="Z405" s="179"/>
      <c r="AA405" s="179"/>
      <c r="AB405" s="165"/>
      <c r="AC405" s="305"/>
      <c r="AD405" s="179"/>
      <c r="AE405" s="165"/>
    </row>
    <row r="406" spans="1:31" x14ac:dyDescent="0.2">
      <c r="A406" s="179"/>
      <c r="B406" s="179"/>
      <c r="C406" s="165"/>
      <c r="D406" s="165"/>
      <c r="E406" s="165"/>
      <c r="F406" s="165"/>
      <c r="G406" s="165"/>
      <c r="H406" s="182"/>
      <c r="I406" s="182"/>
      <c r="J406" s="183"/>
      <c r="K406" s="182"/>
      <c r="L406" s="182"/>
      <c r="M406" s="182"/>
      <c r="N406" s="182"/>
      <c r="O406" s="182"/>
      <c r="P406" s="183"/>
      <c r="Q406" s="179"/>
      <c r="R406" s="179"/>
      <c r="S406" s="165"/>
      <c r="T406" s="305"/>
      <c r="U406" s="165"/>
      <c r="V406" s="165"/>
      <c r="W406" s="165"/>
      <c r="X406" s="165"/>
      <c r="Y406" s="165"/>
      <c r="Z406" s="179"/>
      <c r="AA406" s="179"/>
      <c r="AB406" s="165"/>
      <c r="AC406" s="305"/>
      <c r="AD406" s="179"/>
      <c r="AE406" s="165"/>
    </row>
    <row r="407" spans="1:31" x14ac:dyDescent="0.2">
      <c r="A407" s="179"/>
      <c r="B407" s="179"/>
      <c r="C407" s="165"/>
      <c r="D407" s="165"/>
      <c r="E407" s="165"/>
      <c r="F407" s="165"/>
      <c r="G407" s="165"/>
      <c r="H407" s="182"/>
      <c r="I407" s="182"/>
      <c r="J407" s="183"/>
      <c r="K407" s="182"/>
      <c r="L407" s="182"/>
      <c r="M407" s="182"/>
      <c r="N407" s="182"/>
      <c r="O407" s="182"/>
      <c r="P407" s="183"/>
      <c r="Q407" s="179"/>
      <c r="R407" s="179"/>
      <c r="S407" s="165"/>
      <c r="T407" s="305"/>
      <c r="U407" s="165"/>
      <c r="V407" s="165"/>
      <c r="W407" s="165"/>
      <c r="X407" s="165"/>
      <c r="Y407" s="165"/>
      <c r="Z407" s="179"/>
      <c r="AA407" s="179"/>
      <c r="AB407" s="165"/>
      <c r="AC407" s="305"/>
      <c r="AD407" s="179"/>
      <c r="AE407" s="165"/>
    </row>
    <row r="408" spans="1:31" x14ac:dyDescent="0.2">
      <c r="A408" s="179"/>
      <c r="B408" s="179"/>
      <c r="C408" s="165"/>
      <c r="D408" s="165"/>
      <c r="E408" s="165"/>
      <c r="F408" s="165"/>
      <c r="G408" s="165"/>
      <c r="H408" s="182"/>
      <c r="I408" s="182"/>
      <c r="J408" s="183"/>
      <c r="K408" s="182"/>
      <c r="L408" s="182"/>
      <c r="M408" s="182"/>
      <c r="N408" s="182"/>
      <c r="O408" s="182"/>
      <c r="P408" s="183"/>
      <c r="Q408" s="179"/>
      <c r="R408" s="179"/>
      <c r="S408" s="165"/>
      <c r="T408" s="305"/>
      <c r="U408" s="165"/>
      <c r="V408" s="165"/>
      <c r="W408" s="165"/>
      <c r="X408" s="165"/>
      <c r="Y408" s="165"/>
      <c r="Z408" s="179"/>
      <c r="AA408" s="179"/>
      <c r="AB408" s="165"/>
      <c r="AC408" s="305"/>
      <c r="AD408" s="179"/>
      <c r="AE408" s="165"/>
    </row>
    <row r="409" spans="1:31" x14ac:dyDescent="0.2">
      <c r="A409" s="179"/>
      <c r="B409" s="179"/>
      <c r="C409" s="165"/>
      <c r="D409" s="165"/>
      <c r="E409" s="165"/>
      <c r="F409" s="165"/>
      <c r="G409" s="165"/>
      <c r="H409" s="182"/>
      <c r="I409" s="182"/>
      <c r="J409" s="183"/>
      <c r="K409" s="182"/>
      <c r="L409" s="182"/>
      <c r="M409" s="182"/>
      <c r="N409" s="182"/>
      <c r="O409" s="182"/>
      <c r="P409" s="183"/>
      <c r="Q409" s="179"/>
      <c r="R409" s="179"/>
      <c r="S409" s="165"/>
      <c r="T409" s="305"/>
      <c r="U409" s="165"/>
      <c r="V409" s="165"/>
      <c r="W409" s="165"/>
      <c r="X409" s="165"/>
      <c r="Y409" s="165"/>
      <c r="Z409" s="179"/>
      <c r="AA409" s="179"/>
      <c r="AB409" s="165"/>
      <c r="AC409" s="305"/>
      <c r="AD409" s="179"/>
      <c r="AE409" s="165"/>
    </row>
    <row r="410" spans="1:31" x14ac:dyDescent="0.2">
      <c r="A410" s="179"/>
      <c r="B410" s="179"/>
      <c r="C410" s="165"/>
      <c r="D410" s="165"/>
      <c r="E410" s="165"/>
      <c r="F410" s="165"/>
      <c r="G410" s="165"/>
      <c r="H410" s="182"/>
      <c r="I410" s="182"/>
      <c r="J410" s="183"/>
      <c r="K410" s="182"/>
      <c r="L410" s="182"/>
      <c r="M410" s="182"/>
      <c r="N410" s="182"/>
      <c r="O410" s="182"/>
      <c r="P410" s="183"/>
      <c r="Q410" s="179"/>
      <c r="R410" s="179"/>
      <c r="S410" s="165"/>
      <c r="T410" s="305"/>
      <c r="U410" s="165"/>
      <c r="V410" s="165"/>
      <c r="W410" s="165"/>
      <c r="X410" s="165"/>
      <c r="Y410" s="165"/>
      <c r="Z410" s="179"/>
      <c r="AA410" s="179"/>
      <c r="AB410" s="165"/>
      <c r="AC410" s="305"/>
      <c r="AD410" s="179"/>
      <c r="AE410" s="165"/>
    </row>
    <row r="411" spans="1:31" x14ac:dyDescent="0.2">
      <c r="A411" s="179"/>
      <c r="B411" s="179"/>
      <c r="C411" s="165"/>
      <c r="D411" s="165"/>
      <c r="E411" s="165"/>
      <c r="F411" s="165"/>
      <c r="G411" s="165"/>
      <c r="H411" s="182"/>
      <c r="I411" s="182"/>
      <c r="J411" s="183"/>
      <c r="K411" s="182"/>
      <c r="L411" s="182"/>
      <c r="M411" s="182"/>
      <c r="N411" s="182"/>
      <c r="O411" s="182"/>
      <c r="P411" s="183"/>
      <c r="Q411" s="179"/>
      <c r="R411" s="179"/>
      <c r="S411" s="165"/>
      <c r="T411" s="305"/>
      <c r="U411" s="165"/>
      <c r="V411" s="165"/>
      <c r="W411" s="165"/>
      <c r="X411" s="165"/>
      <c r="Y411" s="165"/>
      <c r="Z411" s="179"/>
      <c r="AA411" s="179"/>
      <c r="AB411" s="165"/>
      <c r="AC411" s="305"/>
      <c r="AD411" s="179"/>
      <c r="AE411" s="165"/>
    </row>
    <row r="412" spans="1:31" x14ac:dyDescent="0.2">
      <c r="A412" s="179"/>
      <c r="B412" s="179"/>
      <c r="C412" s="165"/>
      <c r="D412" s="165"/>
      <c r="E412" s="165"/>
      <c r="F412" s="165"/>
      <c r="G412" s="165"/>
      <c r="H412" s="182"/>
      <c r="I412" s="182"/>
      <c r="J412" s="183"/>
      <c r="K412" s="182"/>
      <c r="L412" s="182"/>
      <c r="M412" s="182"/>
      <c r="N412" s="182"/>
      <c r="O412" s="182"/>
      <c r="P412" s="183"/>
      <c r="Q412" s="179"/>
      <c r="R412" s="179"/>
      <c r="S412" s="165"/>
      <c r="T412" s="305"/>
      <c r="U412" s="165"/>
      <c r="V412" s="165"/>
      <c r="W412" s="165"/>
      <c r="X412" s="165"/>
      <c r="Y412" s="165"/>
      <c r="Z412" s="179"/>
      <c r="AA412" s="179"/>
      <c r="AB412" s="165"/>
      <c r="AC412" s="305"/>
      <c r="AD412" s="179"/>
      <c r="AE412" s="165"/>
    </row>
    <row r="413" spans="1:31" x14ac:dyDescent="0.2">
      <c r="A413" s="179"/>
      <c r="B413" s="179"/>
      <c r="C413" s="165"/>
      <c r="D413" s="165"/>
      <c r="E413" s="165"/>
      <c r="F413" s="165"/>
      <c r="G413" s="165"/>
      <c r="H413" s="182"/>
      <c r="I413" s="182"/>
      <c r="J413" s="183"/>
      <c r="K413" s="182"/>
      <c r="L413" s="182"/>
      <c r="M413" s="182"/>
      <c r="N413" s="182"/>
      <c r="O413" s="182"/>
      <c r="P413" s="183"/>
      <c r="Q413" s="179"/>
      <c r="R413" s="179"/>
      <c r="S413" s="165"/>
      <c r="T413" s="305"/>
      <c r="U413" s="165"/>
      <c r="V413" s="165"/>
      <c r="W413" s="165"/>
      <c r="X413" s="165"/>
      <c r="Y413" s="165"/>
      <c r="Z413" s="179"/>
      <c r="AA413" s="179"/>
      <c r="AB413" s="165"/>
      <c r="AC413" s="305"/>
      <c r="AD413" s="179"/>
      <c r="AE413" s="165"/>
    </row>
    <row r="414" spans="1:31" x14ac:dyDescent="0.2">
      <c r="A414" s="179"/>
      <c r="B414" s="179"/>
      <c r="C414" s="165"/>
      <c r="D414" s="165"/>
      <c r="E414" s="165"/>
      <c r="F414" s="165"/>
      <c r="G414" s="165"/>
      <c r="H414" s="182"/>
      <c r="I414" s="182"/>
      <c r="J414" s="183"/>
      <c r="K414" s="182"/>
      <c r="L414" s="182"/>
      <c r="M414" s="182"/>
      <c r="N414" s="182"/>
      <c r="O414" s="182"/>
      <c r="P414" s="183"/>
      <c r="Q414" s="179"/>
      <c r="R414" s="179"/>
      <c r="S414" s="165"/>
      <c r="T414" s="305"/>
      <c r="U414" s="165"/>
      <c r="V414" s="165"/>
      <c r="W414" s="165"/>
      <c r="X414" s="165"/>
      <c r="Y414" s="165"/>
      <c r="Z414" s="179"/>
      <c r="AA414" s="179"/>
      <c r="AB414" s="165"/>
      <c r="AC414" s="305"/>
      <c r="AD414" s="179"/>
      <c r="AE414" s="165"/>
    </row>
    <row r="415" spans="1:31" x14ac:dyDescent="0.2">
      <c r="A415" s="179"/>
      <c r="B415" s="179"/>
      <c r="C415" s="165"/>
      <c r="D415" s="165"/>
      <c r="E415" s="165"/>
      <c r="F415" s="165"/>
      <c r="G415" s="165"/>
      <c r="H415" s="182"/>
      <c r="I415" s="182"/>
      <c r="J415" s="183"/>
      <c r="K415" s="182"/>
      <c r="L415" s="182"/>
      <c r="M415" s="182"/>
      <c r="N415" s="182"/>
      <c r="O415" s="182"/>
      <c r="P415" s="183"/>
      <c r="Q415" s="179"/>
      <c r="R415" s="179"/>
      <c r="S415" s="165"/>
      <c r="T415" s="305"/>
      <c r="U415" s="165"/>
      <c r="V415" s="165"/>
      <c r="W415" s="165"/>
      <c r="X415" s="165"/>
      <c r="Y415" s="165"/>
      <c r="Z415" s="179"/>
      <c r="AA415" s="179"/>
      <c r="AB415" s="165"/>
      <c r="AC415" s="305"/>
      <c r="AD415" s="179"/>
      <c r="AE415" s="165"/>
    </row>
    <row r="416" spans="1:31" x14ac:dyDescent="0.2">
      <c r="A416" s="179"/>
      <c r="B416" s="179"/>
      <c r="C416" s="165"/>
      <c r="D416" s="165"/>
      <c r="E416" s="165"/>
      <c r="F416" s="165"/>
      <c r="G416" s="165"/>
      <c r="H416" s="182"/>
      <c r="I416" s="182"/>
      <c r="J416" s="183"/>
      <c r="K416" s="182"/>
      <c r="L416" s="182"/>
      <c r="M416" s="182"/>
      <c r="N416" s="182"/>
      <c r="O416" s="182"/>
      <c r="P416" s="183"/>
      <c r="Q416" s="179"/>
      <c r="R416" s="179"/>
      <c r="S416" s="165"/>
      <c r="T416" s="305"/>
      <c r="U416" s="165"/>
      <c r="V416" s="165"/>
      <c r="W416" s="165"/>
      <c r="X416" s="165"/>
      <c r="Y416" s="165"/>
      <c r="Z416" s="179"/>
      <c r="AA416" s="179"/>
      <c r="AB416" s="165"/>
      <c r="AC416" s="305"/>
      <c r="AD416" s="179"/>
      <c r="AE416" s="165"/>
    </row>
    <row r="417" spans="1:31" x14ac:dyDescent="0.2">
      <c r="A417" s="179"/>
      <c r="B417" s="179"/>
      <c r="C417" s="165"/>
      <c r="D417" s="165"/>
      <c r="E417" s="165"/>
      <c r="F417" s="165"/>
      <c r="G417" s="165"/>
      <c r="H417" s="182"/>
      <c r="I417" s="182"/>
      <c r="J417" s="183"/>
      <c r="K417" s="182"/>
      <c r="L417" s="182"/>
      <c r="M417" s="182"/>
      <c r="N417" s="182"/>
      <c r="O417" s="182"/>
      <c r="P417" s="183"/>
      <c r="Q417" s="179"/>
      <c r="R417" s="179"/>
      <c r="S417" s="165"/>
      <c r="T417" s="305"/>
      <c r="U417" s="165"/>
      <c r="V417" s="165"/>
      <c r="W417" s="165"/>
      <c r="X417" s="165"/>
      <c r="Y417" s="165"/>
      <c r="Z417" s="179"/>
      <c r="AA417" s="179"/>
      <c r="AB417" s="165"/>
      <c r="AC417" s="305"/>
      <c r="AD417" s="179"/>
      <c r="AE417" s="165"/>
    </row>
    <row r="418" spans="1:31" x14ac:dyDescent="0.2">
      <c r="A418" s="179"/>
      <c r="B418" s="179"/>
      <c r="C418" s="165"/>
      <c r="D418" s="165"/>
      <c r="E418" s="165"/>
      <c r="F418" s="165"/>
      <c r="G418" s="165"/>
      <c r="H418" s="182"/>
      <c r="I418" s="182"/>
      <c r="J418" s="183"/>
      <c r="K418" s="182"/>
      <c r="L418" s="182"/>
      <c r="M418" s="182"/>
      <c r="N418" s="182"/>
      <c r="O418" s="182"/>
      <c r="P418" s="183"/>
      <c r="Q418" s="179"/>
      <c r="R418" s="179"/>
      <c r="S418" s="165"/>
      <c r="T418" s="305"/>
      <c r="U418" s="165"/>
      <c r="V418" s="165"/>
      <c r="W418" s="165"/>
      <c r="X418" s="165"/>
      <c r="Y418" s="165"/>
      <c r="Z418" s="179"/>
      <c r="AA418" s="179"/>
      <c r="AB418" s="165"/>
      <c r="AC418" s="305"/>
      <c r="AD418" s="179"/>
      <c r="AE418" s="165"/>
    </row>
    <row r="419" spans="1:31" x14ac:dyDescent="0.2">
      <c r="A419" s="179"/>
      <c r="B419" s="179"/>
      <c r="C419" s="165"/>
      <c r="D419" s="165"/>
      <c r="E419" s="165"/>
      <c r="F419" s="165"/>
      <c r="G419" s="165"/>
      <c r="H419" s="182"/>
      <c r="I419" s="182"/>
      <c r="J419" s="183"/>
      <c r="K419" s="182"/>
      <c r="L419" s="182"/>
      <c r="M419" s="182"/>
      <c r="N419" s="182"/>
      <c r="O419" s="182"/>
      <c r="P419" s="183"/>
      <c r="Q419" s="179"/>
      <c r="R419" s="179"/>
      <c r="S419" s="165"/>
      <c r="T419" s="305"/>
      <c r="U419" s="165"/>
      <c r="V419" s="165"/>
      <c r="W419" s="165"/>
      <c r="X419" s="165"/>
      <c r="Y419" s="165"/>
      <c r="Z419" s="179"/>
      <c r="AA419" s="179"/>
      <c r="AB419" s="165"/>
      <c r="AC419" s="305"/>
      <c r="AD419" s="179"/>
      <c r="AE419" s="165"/>
    </row>
    <row r="420" spans="1:31" x14ac:dyDescent="0.2">
      <c r="A420" s="179"/>
      <c r="B420" s="179"/>
      <c r="C420" s="165"/>
      <c r="D420" s="165"/>
      <c r="E420" s="165"/>
      <c r="F420" s="165"/>
      <c r="G420" s="165"/>
      <c r="H420" s="182"/>
      <c r="I420" s="182"/>
      <c r="J420" s="183"/>
      <c r="K420" s="182"/>
      <c r="L420" s="182"/>
      <c r="M420" s="182"/>
      <c r="N420" s="182"/>
      <c r="O420" s="182"/>
      <c r="P420" s="183"/>
      <c r="Q420" s="179"/>
      <c r="R420" s="179"/>
      <c r="S420" s="165"/>
      <c r="T420" s="305"/>
      <c r="U420" s="165"/>
      <c r="V420" s="165"/>
      <c r="W420" s="165"/>
      <c r="X420" s="165"/>
      <c r="Y420" s="165"/>
      <c r="Z420" s="179"/>
      <c r="AA420" s="179"/>
      <c r="AB420" s="165"/>
      <c r="AC420" s="305"/>
      <c r="AD420" s="179"/>
      <c r="AE420" s="165"/>
    </row>
    <row r="421" spans="1:31" x14ac:dyDescent="0.2">
      <c r="A421" s="179"/>
      <c r="B421" s="179"/>
      <c r="C421" s="165"/>
      <c r="D421" s="165"/>
      <c r="E421" s="165"/>
      <c r="F421" s="165"/>
      <c r="G421" s="165"/>
      <c r="H421" s="182"/>
      <c r="I421" s="182"/>
      <c r="J421" s="183"/>
      <c r="K421" s="182"/>
      <c r="L421" s="182"/>
      <c r="M421" s="182"/>
      <c r="N421" s="182"/>
      <c r="O421" s="182"/>
      <c r="P421" s="183"/>
      <c r="Q421" s="179"/>
      <c r="R421" s="179"/>
      <c r="S421" s="165"/>
      <c r="T421" s="305"/>
      <c r="U421" s="165"/>
      <c r="V421" s="165"/>
      <c r="W421" s="165"/>
      <c r="X421" s="165"/>
      <c r="Y421" s="165"/>
      <c r="Z421" s="179"/>
      <c r="AA421" s="179"/>
      <c r="AB421" s="165"/>
      <c r="AC421" s="305"/>
      <c r="AD421" s="179"/>
      <c r="AE421" s="165"/>
    </row>
    <row r="422" spans="1:31" x14ac:dyDescent="0.2">
      <c r="A422" s="179"/>
      <c r="B422" s="179"/>
      <c r="C422" s="165"/>
      <c r="D422" s="165"/>
      <c r="E422" s="165"/>
      <c r="F422" s="165"/>
      <c r="G422" s="165"/>
      <c r="H422" s="182"/>
      <c r="I422" s="182"/>
      <c r="J422" s="183"/>
      <c r="K422" s="182"/>
      <c r="L422" s="182"/>
      <c r="M422" s="182"/>
      <c r="N422" s="182"/>
      <c r="O422" s="182"/>
      <c r="P422" s="183"/>
      <c r="Q422" s="179"/>
      <c r="R422" s="179"/>
      <c r="S422" s="165"/>
      <c r="T422" s="305"/>
      <c r="U422" s="165"/>
      <c r="V422" s="165"/>
      <c r="W422" s="165"/>
      <c r="X422" s="165"/>
      <c r="Y422" s="165"/>
      <c r="Z422" s="179"/>
      <c r="AA422" s="179"/>
      <c r="AB422" s="165"/>
      <c r="AC422" s="305"/>
      <c r="AD422" s="179"/>
      <c r="AE422" s="165"/>
    </row>
    <row r="423" spans="1:31" x14ac:dyDescent="0.2">
      <c r="A423" s="179"/>
      <c r="B423" s="179"/>
      <c r="C423" s="165"/>
      <c r="D423" s="165"/>
      <c r="E423" s="165"/>
      <c r="F423" s="165"/>
      <c r="G423" s="165"/>
      <c r="H423" s="182"/>
      <c r="I423" s="182"/>
      <c r="J423" s="183"/>
      <c r="K423" s="182"/>
      <c r="L423" s="182"/>
      <c r="M423" s="182"/>
      <c r="N423" s="182"/>
      <c r="O423" s="182"/>
      <c r="P423" s="183"/>
      <c r="Q423" s="179"/>
      <c r="R423" s="179"/>
      <c r="S423" s="165"/>
      <c r="T423" s="305"/>
      <c r="U423" s="165"/>
      <c r="V423" s="165"/>
      <c r="W423" s="165"/>
      <c r="X423" s="165"/>
      <c r="Y423" s="165"/>
      <c r="Z423" s="179"/>
      <c r="AA423" s="179"/>
      <c r="AB423" s="165"/>
      <c r="AC423" s="305"/>
      <c r="AD423" s="179"/>
      <c r="AE423" s="165"/>
    </row>
    <row r="424" spans="1:31" x14ac:dyDescent="0.2">
      <c r="A424" s="179"/>
      <c r="B424" s="179"/>
      <c r="C424" s="165"/>
      <c r="D424" s="165"/>
      <c r="E424" s="165"/>
      <c r="F424" s="165"/>
      <c r="G424" s="165"/>
      <c r="H424" s="182"/>
      <c r="I424" s="182"/>
      <c r="J424" s="183"/>
      <c r="K424" s="182"/>
      <c r="L424" s="182"/>
      <c r="M424" s="182"/>
      <c r="N424" s="182"/>
      <c r="O424" s="182"/>
      <c r="P424" s="183"/>
      <c r="Q424" s="179"/>
      <c r="R424" s="179"/>
      <c r="S424" s="165"/>
      <c r="T424" s="305"/>
      <c r="U424" s="165"/>
      <c r="V424" s="165"/>
      <c r="W424" s="165"/>
      <c r="X424" s="165"/>
      <c r="Y424" s="165"/>
      <c r="Z424" s="179"/>
      <c r="AA424" s="179"/>
      <c r="AB424" s="165"/>
      <c r="AC424" s="305"/>
      <c r="AD424" s="179"/>
      <c r="AE424" s="165"/>
    </row>
    <row r="425" spans="1:31" x14ac:dyDescent="0.2">
      <c r="A425" s="179"/>
      <c r="B425" s="179"/>
      <c r="C425" s="165"/>
      <c r="D425" s="165"/>
      <c r="E425" s="165"/>
      <c r="F425" s="165"/>
      <c r="G425" s="165"/>
      <c r="H425" s="182"/>
      <c r="I425" s="182"/>
      <c r="J425" s="183"/>
      <c r="K425" s="182"/>
      <c r="L425" s="182"/>
      <c r="M425" s="182"/>
      <c r="N425" s="182"/>
      <c r="O425" s="182"/>
      <c r="P425" s="183"/>
      <c r="Q425" s="179"/>
      <c r="R425" s="179"/>
      <c r="S425" s="165"/>
      <c r="T425" s="305"/>
      <c r="U425" s="165"/>
      <c r="V425" s="165"/>
      <c r="W425" s="165"/>
      <c r="X425" s="165"/>
      <c r="Y425" s="165"/>
      <c r="Z425" s="179"/>
      <c r="AA425" s="179"/>
      <c r="AB425" s="165"/>
      <c r="AC425" s="305"/>
      <c r="AD425" s="179"/>
      <c r="AE425" s="165"/>
    </row>
    <row r="426" spans="1:31" x14ac:dyDescent="0.2">
      <c r="A426" s="179"/>
      <c r="B426" s="179"/>
      <c r="C426" s="165"/>
      <c r="D426" s="165"/>
      <c r="E426" s="165"/>
      <c r="F426" s="165"/>
      <c r="G426" s="165"/>
      <c r="H426" s="182"/>
      <c r="I426" s="182"/>
      <c r="J426" s="183"/>
      <c r="K426" s="182"/>
      <c r="L426" s="182"/>
      <c r="M426" s="182"/>
      <c r="N426" s="182"/>
      <c r="O426" s="182"/>
      <c r="P426" s="183"/>
      <c r="Q426" s="179"/>
      <c r="R426" s="179"/>
      <c r="S426" s="165"/>
      <c r="T426" s="305"/>
      <c r="U426" s="165"/>
      <c r="V426" s="165"/>
      <c r="W426" s="165"/>
      <c r="X426" s="165"/>
      <c r="Y426" s="165"/>
      <c r="Z426" s="179"/>
      <c r="AA426" s="179"/>
      <c r="AB426" s="165"/>
      <c r="AC426" s="305"/>
      <c r="AD426" s="179"/>
      <c r="AE426" s="165"/>
    </row>
    <row r="427" spans="1:31" x14ac:dyDescent="0.2">
      <c r="A427" s="179"/>
      <c r="B427" s="179"/>
      <c r="C427" s="165"/>
      <c r="D427" s="165"/>
      <c r="E427" s="165"/>
      <c r="F427" s="165"/>
      <c r="G427" s="165"/>
      <c r="H427" s="182"/>
      <c r="I427" s="182"/>
      <c r="J427" s="183"/>
      <c r="K427" s="182"/>
      <c r="L427" s="182"/>
      <c r="M427" s="182"/>
      <c r="N427" s="182"/>
      <c r="O427" s="182"/>
      <c r="P427" s="183"/>
      <c r="Q427" s="179"/>
      <c r="R427" s="179"/>
      <c r="S427" s="165"/>
      <c r="T427" s="305"/>
      <c r="U427" s="165"/>
      <c r="V427" s="165"/>
      <c r="W427" s="165"/>
      <c r="X427" s="165"/>
      <c r="Y427" s="165"/>
      <c r="Z427" s="179"/>
      <c r="AA427" s="179"/>
      <c r="AB427" s="165"/>
      <c r="AC427" s="305"/>
      <c r="AD427" s="179"/>
      <c r="AE427" s="165"/>
    </row>
    <row r="428" spans="1:31" x14ac:dyDescent="0.2">
      <c r="A428" s="179"/>
      <c r="B428" s="179"/>
      <c r="C428" s="165"/>
      <c r="D428" s="165"/>
      <c r="E428" s="165"/>
      <c r="F428" s="165"/>
      <c r="G428" s="165"/>
      <c r="H428" s="182"/>
      <c r="I428" s="182"/>
      <c r="J428" s="183"/>
      <c r="K428" s="182"/>
      <c r="L428" s="182"/>
      <c r="M428" s="182"/>
      <c r="N428" s="182"/>
      <c r="O428" s="182"/>
      <c r="P428" s="183"/>
      <c r="Q428" s="179"/>
      <c r="R428" s="179"/>
      <c r="S428" s="165"/>
      <c r="T428" s="305"/>
      <c r="U428" s="165"/>
      <c r="V428" s="165"/>
      <c r="W428" s="165"/>
      <c r="X428" s="165"/>
      <c r="Y428" s="165"/>
      <c r="Z428" s="179"/>
      <c r="AA428" s="179"/>
      <c r="AB428" s="165"/>
      <c r="AC428" s="305"/>
      <c r="AD428" s="179"/>
      <c r="AE428" s="165"/>
    </row>
    <row r="429" spans="1:31" x14ac:dyDescent="0.2">
      <c r="A429" s="179"/>
      <c r="B429" s="179"/>
      <c r="C429" s="165"/>
      <c r="D429" s="165"/>
      <c r="E429" s="165"/>
      <c r="F429" s="165"/>
      <c r="G429" s="165"/>
      <c r="H429" s="182"/>
      <c r="I429" s="182"/>
      <c r="J429" s="183"/>
      <c r="K429" s="182"/>
      <c r="L429" s="182"/>
      <c r="M429" s="182"/>
      <c r="N429" s="182"/>
      <c r="O429" s="182"/>
      <c r="P429" s="183"/>
      <c r="Q429" s="179"/>
      <c r="R429" s="179"/>
      <c r="S429" s="165"/>
      <c r="T429" s="305"/>
      <c r="U429" s="165"/>
      <c r="V429" s="165"/>
      <c r="W429" s="165"/>
      <c r="X429" s="165"/>
      <c r="Y429" s="165"/>
      <c r="Z429" s="179"/>
      <c r="AA429" s="179"/>
      <c r="AB429" s="165"/>
      <c r="AC429" s="305"/>
      <c r="AD429" s="179"/>
      <c r="AE429" s="165"/>
    </row>
    <row r="430" spans="1:31" x14ac:dyDescent="0.2">
      <c r="A430" s="179"/>
      <c r="B430" s="179"/>
      <c r="C430" s="165"/>
      <c r="D430" s="165"/>
      <c r="E430" s="165"/>
      <c r="F430" s="165"/>
      <c r="G430" s="165"/>
      <c r="H430" s="182"/>
      <c r="I430" s="182"/>
      <c r="J430" s="183"/>
      <c r="K430" s="182"/>
      <c r="L430" s="182"/>
      <c r="M430" s="182"/>
      <c r="N430" s="182"/>
      <c r="O430" s="182"/>
      <c r="P430" s="183"/>
      <c r="Q430" s="179"/>
      <c r="R430" s="179"/>
      <c r="S430" s="165"/>
      <c r="T430" s="305"/>
      <c r="U430" s="165"/>
      <c r="V430" s="165"/>
      <c r="W430" s="165"/>
      <c r="X430" s="165"/>
      <c r="Y430" s="165"/>
      <c r="Z430" s="179"/>
      <c r="AA430" s="179"/>
      <c r="AB430" s="165"/>
      <c r="AC430" s="305"/>
      <c r="AD430" s="179"/>
      <c r="AE430" s="165"/>
    </row>
    <row r="431" spans="1:31" x14ac:dyDescent="0.2">
      <c r="A431" s="179"/>
      <c r="B431" s="179"/>
      <c r="C431" s="165"/>
      <c r="D431" s="165"/>
      <c r="E431" s="165"/>
      <c r="F431" s="165"/>
      <c r="G431" s="165"/>
      <c r="H431" s="182"/>
      <c r="I431" s="182"/>
      <c r="J431" s="183"/>
      <c r="K431" s="182"/>
      <c r="L431" s="182"/>
      <c r="M431" s="182"/>
      <c r="N431" s="182"/>
      <c r="O431" s="182"/>
      <c r="P431" s="183"/>
      <c r="Q431" s="179"/>
      <c r="R431" s="179"/>
      <c r="S431" s="165"/>
      <c r="T431" s="305"/>
      <c r="U431" s="165"/>
      <c r="V431" s="165"/>
      <c r="W431" s="165"/>
      <c r="X431" s="165"/>
      <c r="Y431" s="165"/>
      <c r="Z431" s="179"/>
      <c r="AA431" s="179"/>
      <c r="AB431" s="165"/>
      <c r="AC431" s="305"/>
      <c r="AD431" s="179"/>
      <c r="AE431" s="165"/>
    </row>
    <row r="432" spans="1:31" x14ac:dyDescent="0.2">
      <c r="A432" s="179"/>
      <c r="B432" s="179"/>
      <c r="C432" s="165"/>
      <c r="D432" s="165"/>
      <c r="E432" s="165"/>
      <c r="F432" s="165"/>
      <c r="G432" s="165"/>
      <c r="H432" s="182"/>
      <c r="I432" s="182"/>
      <c r="J432" s="183"/>
      <c r="K432" s="182"/>
      <c r="L432" s="182"/>
      <c r="M432" s="182"/>
      <c r="N432" s="182"/>
      <c r="O432" s="182"/>
      <c r="P432" s="183"/>
      <c r="Q432" s="179"/>
      <c r="R432" s="179"/>
      <c r="S432" s="165"/>
      <c r="T432" s="305"/>
      <c r="U432" s="165"/>
      <c r="V432" s="165"/>
      <c r="W432" s="165"/>
      <c r="X432" s="165"/>
      <c r="Y432" s="165"/>
      <c r="Z432" s="179"/>
      <c r="AA432" s="179"/>
      <c r="AB432" s="165"/>
      <c r="AC432" s="305"/>
      <c r="AD432" s="179"/>
      <c r="AE432" s="165"/>
    </row>
    <row r="433" spans="1:31" x14ac:dyDescent="0.2">
      <c r="A433" s="179"/>
      <c r="B433" s="179"/>
      <c r="C433" s="165"/>
      <c r="D433" s="165"/>
      <c r="E433" s="165"/>
      <c r="F433" s="165"/>
      <c r="G433" s="165"/>
      <c r="H433" s="182"/>
      <c r="I433" s="182"/>
      <c r="J433" s="183"/>
      <c r="K433" s="182"/>
      <c r="L433" s="182"/>
      <c r="M433" s="182"/>
      <c r="N433" s="182"/>
      <c r="O433" s="182"/>
      <c r="P433" s="183"/>
      <c r="Q433" s="179"/>
      <c r="R433" s="179"/>
      <c r="S433" s="165"/>
      <c r="T433" s="305"/>
      <c r="U433" s="165"/>
      <c r="V433" s="165"/>
      <c r="W433" s="165"/>
      <c r="X433" s="165"/>
      <c r="Y433" s="165"/>
      <c r="Z433" s="179"/>
      <c r="AA433" s="179"/>
      <c r="AB433" s="165"/>
      <c r="AC433" s="305"/>
      <c r="AD433" s="179"/>
      <c r="AE433" s="165"/>
    </row>
    <row r="434" spans="1:31" x14ac:dyDescent="0.2">
      <c r="A434" s="179"/>
      <c r="B434" s="179"/>
      <c r="C434" s="165"/>
      <c r="D434" s="165"/>
      <c r="E434" s="165"/>
      <c r="F434" s="165"/>
      <c r="G434" s="165"/>
      <c r="H434" s="182"/>
      <c r="I434" s="182"/>
      <c r="J434" s="183"/>
      <c r="K434" s="182"/>
      <c r="L434" s="182"/>
      <c r="M434" s="182"/>
      <c r="N434" s="182"/>
      <c r="O434" s="182"/>
      <c r="P434" s="183"/>
      <c r="Q434" s="179"/>
      <c r="R434" s="179"/>
      <c r="S434" s="165"/>
      <c r="T434" s="305"/>
      <c r="U434" s="165"/>
      <c r="V434" s="165"/>
      <c r="W434" s="165"/>
      <c r="X434" s="165"/>
      <c r="Y434" s="165"/>
      <c r="Z434" s="179"/>
      <c r="AA434" s="179"/>
      <c r="AB434" s="165"/>
      <c r="AC434" s="305"/>
      <c r="AD434" s="179"/>
      <c r="AE434" s="165"/>
    </row>
    <row r="435" spans="1:31" x14ac:dyDescent="0.2">
      <c r="A435" s="179"/>
      <c r="B435" s="179"/>
      <c r="C435" s="165"/>
      <c r="D435" s="165"/>
      <c r="E435" s="165"/>
      <c r="F435" s="165"/>
      <c r="G435" s="165"/>
      <c r="H435" s="182"/>
      <c r="I435" s="182"/>
      <c r="J435" s="183"/>
      <c r="K435" s="182"/>
      <c r="L435" s="182"/>
      <c r="M435" s="182"/>
      <c r="N435" s="182"/>
      <c r="O435" s="182"/>
      <c r="P435" s="183"/>
      <c r="Q435" s="179"/>
      <c r="R435" s="179"/>
      <c r="S435" s="165"/>
      <c r="T435" s="305"/>
      <c r="U435" s="165"/>
      <c r="V435" s="165"/>
      <c r="W435" s="165"/>
      <c r="X435" s="165"/>
      <c r="Y435" s="165"/>
      <c r="Z435" s="179"/>
      <c r="AA435" s="179"/>
      <c r="AB435" s="165"/>
      <c r="AC435" s="305"/>
      <c r="AD435" s="179"/>
      <c r="AE435" s="165"/>
    </row>
    <row r="436" spans="1:31" x14ac:dyDescent="0.2">
      <c r="A436" s="179"/>
      <c r="B436" s="179"/>
      <c r="C436" s="165"/>
      <c r="D436" s="165"/>
      <c r="E436" s="165"/>
      <c r="F436" s="165"/>
      <c r="G436" s="165"/>
      <c r="H436" s="182"/>
      <c r="I436" s="182"/>
      <c r="J436" s="183"/>
      <c r="K436" s="182"/>
      <c r="L436" s="182"/>
      <c r="M436" s="182"/>
      <c r="N436" s="182"/>
      <c r="O436" s="182"/>
      <c r="P436" s="183"/>
      <c r="Q436" s="179"/>
      <c r="R436" s="179"/>
      <c r="S436" s="165"/>
      <c r="T436" s="305"/>
      <c r="U436" s="165"/>
      <c r="V436" s="165"/>
      <c r="W436" s="165"/>
      <c r="X436" s="165"/>
      <c r="Y436" s="165"/>
      <c r="Z436" s="179"/>
      <c r="AA436" s="179"/>
      <c r="AB436" s="165"/>
      <c r="AC436" s="305"/>
      <c r="AD436" s="179"/>
      <c r="AE436" s="165"/>
    </row>
    <row r="437" spans="1:31" x14ac:dyDescent="0.2">
      <c r="A437" s="179"/>
      <c r="B437" s="179"/>
      <c r="C437" s="165"/>
      <c r="D437" s="165"/>
      <c r="E437" s="165"/>
      <c r="F437" s="165"/>
      <c r="G437" s="165"/>
      <c r="H437" s="182"/>
      <c r="I437" s="182"/>
      <c r="J437" s="183"/>
      <c r="K437" s="182"/>
      <c r="L437" s="182"/>
      <c r="M437" s="182"/>
      <c r="N437" s="182"/>
      <c r="O437" s="182"/>
      <c r="P437" s="183"/>
      <c r="Q437" s="179"/>
      <c r="R437" s="179"/>
      <c r="S437" s="165"/>
      <c r="T437" s="305"/>
      <c r="U437" s="165"/>
      <c r="V437" s="165"/>
      <c r="W437" s="165"/>
      <c r="X437" s="165"/>
      <c r="Y437" s="165"/>
      <c r="Z437" s="179"/>
      <c r="AA437" s="179"/>
      <c r="AB437" s="165"/>
      <c r="AC437" s="305"/>
      <c r="AD437" s="179"/>
      <c r="AE437" s="165"/>
    </row>
    <row r="438" spans="1:31" x14ac:dyDescent="0.2">
      <c r="A438" s="179"/>
      <c r="B438" s="179"/>
      <c r="C438" s="165"/>
      <c r="D438" s="165"/>
      <c r="E438" s="165"/>
      <c r="F438" s="165"/>
      <c r="G438" s="165"/>
      <c r="H438" s="182"/>
      <c r="I438" s="182"/>
      <c r="J438" s="183"/>
      <c r="K438" s="182"/>
      <c r="L438" s="182"/>
      <c r="M438" s="182"/>
      <c r="N438" s="182"/>
      <c r="O438" s="182"/>
      <c r="P438" s="183"/>
      <c r="Q438" s="179"/>
      <c r="R438" s="179"/>
      <c r="S438" s="165"/>
      <c r="T438" s="305"/>
      <c r="U438" s="165"/>
      <c r="V438" s="165"/>
      <c r="W438" s="165"/>
      <c r="X438" s="165"/>
      <c r="Y438" s="165"/>
      <c r="Z438" s="179"/>
      <c r="AA438" s="179"/>
      <c r="AB438" s="165"/>
      <c r="AC438" s="305"/>
      <c r="AD438" s="179"/>
      <c r="AE438" s="165"/>
    </row>
    <row r="439" spans="1:31" x14ac:dyDescent="0.2">
      <c r="A439" s="179"/>
      <c r="B439" s="179"/>
      <c r="C439" s="165"/>
      <c r="D439" s="165"/>
      <c r="E439" s="165"/>
      <c r="F439" s="165"/>
      <c r="G439" s="165"/>
      <c r="H439" s="182"/>
      <c r="I439" s="182"/>
      <c r="J439" s="183"/>
      <c r="K439" s="182"/>
      <c r="L439" s="182"/>
      <c r="M439" s="182"/>
      <c r="N439" s="182"/>
      <c r="O439" s="182"/>
      <c r="P439" s="183"/>
      <c r="Q439" s="179"/>
      <c r="R439" s="179"/>
      <c r="S439" s="165"/>
      <c r="T439" s="305"/>
      <c r="U439" s="165"/>
      <c r="V439" s="165"/>
      <c r="W439" s="165"/>
      <c r="X439" s="165"/>
      <c r="Y439" s="165"/>
      <c r="Z439" s="179"/>
      <c r="AA439" s="179"/>
      <c r="AB439" s="165"/>
      <c r="AC439" s="305"/>
      <c r="AD439" s="179"/>
      <c r="AE439" s="165"/>
    </row>
    <row r="440" spans="1:31" x14ac:dyDescent="0.2">
      <c r="A440" s="179"/>
      <c r="B440" s="179"/>
      <c r="C440" s="165"/>
      <c r="D440" s="165"/>
      <c r="E440" s="165"/>
      <c r="F440" s="165"/>
      <c r="G440" s="165"/>
      <c r="H440" s="182"/>
      <c r="I440" s="182"/>
      <c r="J440" s="183"/>
      <c r="K440" s="182"/>
      <c r="L440" s="182"/>
      <c r="M440" s="182"/>
      <c r="N440" s="182"/>
      <c r="O440" s="182"/>
      <c r="P440" s="183"/>
      <c r="Q440" s="179"/>
      <c r="R440" s="179"/>
      <c r="S440" s="165"/>
      <c r="T440" s="305"/>
      <c r="U440" s="165"/>
      <c r="V440" s="165"/>
      <c r="W440" s="165"/>
      <c r="X440" s="165"/>
      <c r="Y440" s="165"/>
      <c r="Z440" s="179"/>
      <c r="AA440" s="179"/>
      <c r="AB440" s="165"/>
      <c r="AC440" s="305"/>
      <c r="AD440" s="179"/>
      <c r="AE440" s="165"/>
    </row>
    <row r="441" spans="1:31" x14ac:dyDescent="0.2">
      <c r="A441" s="179"/>
      <c r="B441" s="179"/>
      <c r="C441" s="165"/>
      <c r="D441" s="165"/>
      <c r="E441" s="165"/>
      <c r="F441" s="165"/>
      <c r="G441" s="165"/>
      <c r="H441" s="182"/>
      <c r="I441" s="182"/>
      <c r="J441" s="183"/>
      <c r="K441" s="182"/>
      <c r="L441" s="182"/>
      <c r="M441" s="182"/>
      <c r="N441" s="182"/>
      <c r="O441" s="182"/>
      <c r="P441" s="183"/>
      <c r="Q441" s="179"/>
      <c r="R441" s="179"/>
      <c r="S441" s="165"/>
      <c r="T441" s="305"/>
      <c r="U441" s="165"/>
      <c r="V441" s="165"/>
      <c r="W441" s="165"/>
      <c r="X441" s="165"/>
      <c r="Y441" s="165"/>
      <c r="Z441" s="179"/>
      <c r="AA441" s="179"/>
      <c r="AB441" s="165"/>
      <c r="AC441" s="305"/>
      <c r="AD441" s="179"/>
      <c r="AE441" s="165"/>
    </row>
    <row r="442" spans="1:31" x14ac:dyDescent="0.2">
      <c r="A442" s="179"/>
      <c r="B442" s="179"/>
      <c r="C442" s="165"/>
      <c r="D442" s="165"/>
      <c r="E442" s="165"/>
      <c r="F442" s="165"/>
      <c r="G442" s="165"/>
      <c r="H442" s="182"/>
      <c r="I442" s="182"/>
      <c r="J442" s="183"/>
      <c r="K442" s="182"/>
      <c r="L442" s="182"/>
      <c r="M442" s="182"/>
      <c r="N442" s="182"/>
      <c r="O442" s="182"/>
      <c r="P442" s="183"/>
      <c r="Q442" s="179"/>
      <c r="R442" s="179"/>
      <c r="S442" s="165"/>
      <c r="T442" s="305"/>
      <c r="U442" s="165"/>
      <c r="V442" s="165"/>
      <c r="W442" s="165"/>
      <c r="X442" s="165"/>
      <c r="Y442" s="165"/>
      <c r="Z442" s="179"/>
      <c r="AA442" s="179"/>
      <c r="AB442" s="165"/>
      <c r="AC442" s="305"/>
      <c r="AD442" s="179"/>
      <c r="AE442" s="165"/>
    </row>
    <row r="443" spans="1:31" x14ac:dyDescent="0.2">
      <c r="A443" s="179"/>
      <c r="B443" s="179"/>
      <c r="C443" s="165"/>
      <c r="D443" s="165"/>
      <c r="E443" s="165"/>
      <c r="F443" s="165"/>
      <c r="G443" s="165"/>
      <c r="H443" s="182"/>
      <c r="I443" s="182"/>
      <c r="J443" s="183"/>
      <c r="K443" s="182"/>
      <c r="L443" s="182"/>
      <c r="M443" s="182"/>
      <c r="N443" s="182"/>
      <c r="O443" s="182"/>
      <c r="P443" s="183"/>
      <c r="Q443" s="179"/>
      <c r="R443" s="179"/>
      <c r="S443" s="165"/>
      <c r="T443" s="305"/>
      <c r="U443" s="165"/>
      <c r="V443" s="165"/>
      <c r="W443" s="165"/>
      <c r="X443" s="165"/>
      <c r="Y443" s="165"/>
      <c r="Z443" s="179"/>
      <c r="AA443" s="179"/>
      <c r="AB443" s="165"/>
      <c r="AC443" s="305"/>
      <c r="AD443" s="179"/>
      <c r="AE443" s="165"/>
    </row>
    <row r="444" spans="1:31" x14ac:dyDescent="0.2">
      <c r="A444" s="179"/>
      <c r="B444" s="179"/>
      <c r="C444" s="165"/>
      <c r="D444" s="165"/>
      <c r="E444" s="165"/>
      <c r="F444" s="165"/>
      <c r="G444" s="165"/>
      <c r="H444" s="182"/>
      <c r="I444" s="182"/>
      <c r="J444" s="183"/>
      <c r="K444" s="182"/>
      <c r="L444" s="182"/>
      <c r="M444" s="182"/>
      <c r="N444" s="182"/>
      <c r="O444" s="182"/>
      <c r="P444" s="183"/>
      <c r="Q444" s="179"/>
      <c r="R444" s="179"/>
      <c r="S444" s="165"/>
      <c r="T444" s="305"/>
      <c r="U444" s="165"/>
      <c r="V444" s="165"/>
      <c r="W444" s="165"/>
      <c r="X444" s="165"/>
      <c r="Y444" s="165"/>
      <c r="Z444" s="179"/>
      <c r="AA444" s="179"/>
      <c r="AB444" s="165"/>
      <c r="AC444" s="305"/>
      <c r="AD444" s="179"/>
      <c r="AE444" s="165"/>
    </row>
    <row r="445" spans="1:31" x14ac:dyDescent="0.2">
      <c r="A445" s="179"/>
      <c r="B445" s="179"/>
      <c r="C445" s="165"/>
      <c r="D445" s="165"/>
      <c r="E445" s="165"/>
      <c r="F445" s="165"/>
      <c r="G445" s="165"/>
      <c r="H445" s="182"/>
      <c r="I445" s="182"/>
      <c r="J445" s="183"/>
      <c r="K445" s="182"/>
      <c r="L445" s="182"/>
      <c r="M445" s="182"/>
      <c r="N445" s="182"/>
      <c r="O445" s="182"/>
      <c r="P445" s="183"/>
      <c r="Q445" s="179"/>
      <c r="R445" s="179"/>
      <c r="S445" s="165"/>
      <c r="T445" s="305"/>
      <c r="U445" s="165"/>
      <c r="V445" s="165"/>
      <c r="W445" s="165"/>
      <c r="X445" s="165"/>
      <c r="Y445" s="165"/>
      <c r="Z445" s="179"/>
      <c r="AA445" s="179"/>
      <c r="AB445" s="165"/>
      <c r="AC445" s="305"/>
      <c r="AD445" s="179"/>
      <c r="AE445" s="165"/>
    </row>
    <row r="446" spans="1:31" x14ac:dyDescent="0.2">
      <c r="A446" s="179"/>
      <c r="B446" s="179"/>
      <c r="C446" s="165"/>
      <c r="D446" s="165"/>
      <c r="E446" s="165"/>
      <c r="F446" s="165"/>
      <c r="G446" s="165"/>
      <c r="H446" s="182"/>
      <c r="I446" s="182"/>
      <c r="J446" s="183"/>
      <c r="K446" s="182"/>
      <c r="L446" s="182"/>
      <c r="M446" s="182"/>
      <c r="N446" s="182"/>
      <c r="O446" s="182"/>
      <c r="P446" s="183"/>
      <c r="Q446" s="179"/>
      <c r="R446" s="179"/>
      <c r="S446" s="165"/>
      <c r="T446" s="305"/>
      <c r="U446" s="165"/>
      <c r="V446" s="165"/>
      <c r="W446" s="165"/>
      <c r="X446" s="165"/>
      <c r="Y446" s="165"/>
      <c r="Z446" s="179"/>
      <c r="AA446" s="179"/>
      <c r="AB446" s="165"/>
      <c r="AC446" s="305"/>
      <c r="AD446" s="179"/>
      <c r="AE446" s="165"/>
    </row>
    <row r="447" spans="1:31" x14ac:dyDescent="0.2">
      <c r="A447" s="179"/>
      <c r="B447" s="179"/>
      <c r="C447" s="165"/>
      <c r="D447" s="165"/>
      <c r="E447" s="165"/>
      <c r="F447" s="165"/>
      <c r="G447" s="165"/>
      <c r="H447" s="182"/>
      <c r="I447" s="182"/>
      <c r="J447" s="183"/>
      <c r="K447" s="182"/>
      <c r="L447" s="182"/>
      <c r="M447" s="182"/>
      <c r="N447" s="182"/>
      <c r="O447" s="182"/>
      <c r="P447" s="183"/>
      <c r="Q447" s="179"/>
      <c r="R447" s="179"/>
      <c r="S447" s="165"/>
      <c r="T447" s="305"/>
      <c r="U447" s="165"/>
      <c r="V447" s="165"/>
      <c r="W447" s="165"/>
      <c r="X447" s="165"/>
      <c r="Y447" s="165"/>
      <c r="Z447" s="179"/>
      <c r="AA447" s="179"/>
      <c r="AB447" s="165"/>
      <c r="AC447" s="305"/>
      <c r="AD447" s="179"/>
      <c r="AE447" s="165"/>
    </row>
    <row r="448" spans="1:31" x14ac:dyDescent="0.2">
      <c r="A448" s="179"/>
      <c r="B448" s="179"/>
      <c r="C448" s="165"/>
      <c r="D448" s="165"/>
      <c r="E448" s="165"/>
      <c r="F448" s="165"/>
      <c r="G448" s="165"/>
      <c r="H448" s="182"/>
      <c r="I448" s="182"/>
      <c r="J448" s="183"/>
      <c r="K448" s="182"/>
      <c r="L448" s="182"/>
      <c r="M448" s="182"/>
      <c r="N448" s="182"/>
      <c r="O448" s="182"/>
      <c r="P448" s="183"/>
      <c r="Q448" s="179"/>
      <c r="R448" s="179"/>
      <c r="S448" s="165"/>
      <c r="T448" s="305"/>
      <c r="U448" s="165"/>
      <c r="V448" s="165"/>
      <c r="W448" s="165"/>
      <c r="X448" s="165"/>
      <c r="Y448" s="165"/>
      <c r="Z448" s="179"/>
      <c r="AA448" s="179"/>
      <c r="AB448" s="165"/>
      <c r="AC448" s="305"/>
      <c r="AD448" s="179"/>
      <c r="AE448" s="165"/>
    </row>
    <row r="449" spans="1:31" x14ac:dyDescent="0.2">
      <c r="A449" s="179"/>
      <c r="B449" s="179"/>
      <c r="C449" s="165"/>
      <c r="D449" s="165"/>
      <c r="E449" s="165"/>
      <c r="F449" s="165"/>
      <c r="G449" s="165"/>
      <c r="H449" s="182"/>
      <c r="I449" s="182"/>
      <c r="J449" s="183"/>
      <c r="K449" s="182"/>
      <c r="L449" s="182"/>
      <c r="M449" s="182"/>
      <c r="N449" s="182"/>
      <c r="O449" s="182"/>
      <c r="P449" s="183"/>
      <c r="Q449" s="179"/>
      <c r="R449" s="179"/>
      <c r="S449" s="165"/>
      <c r="T449" s="305"/>
      <c r="U449" s="165"/>
      <c r="V449" s="165"/>
      <c r="W449" s="165"/>
      <c r="X449" s="165"/>
      <c r="Y449" s="165"/>
      <c r="Z449" s="179"/>
      <c r="AA449" s="179"/>
      <c r="AB449" s="165"/>
      <c r="AC449" s="305"/>
      <c r="AD449" s="179"/>
      <c r="AE449" s="165"/>
    </row>
    <row r="450" spans="1:31" x14ac:dyDescent="0.2">
      <c r="A450" s="179"/>
      <c r="B450" s="179"/>
      <c r="C450" s="165"/>
      <c r="D450" s="165"/>
      <c r="E450" s="165"/>
      <c r="F450" s="165"/>
      <c r="G450" s="165"/>
      <c r="H450" s="182"/>
      <c r="I450" s="182"/>
      <c r="J450" s="183"/>
      <c r="K450" s="182"/>
      <c r="L450" s="182"/>
      <c r="M450" s="182"/>
      <c r="N450" s="182"/>
      <c r="O450" s="182"/>
      <c r="P450" s="183"/>
      <c r="Q450" s="179"/>
      <c r="R450" s="179"/>
      <c r="S450" s="165"/>
      <c r="T450" s="305"/>
      <c r="U450" s="165"/>
      <c r="V450" s="165"/>
      <c r="W450" s="165"/>
      <c r="X450" s="165"/>
      <c r="Y450" s="165"/>
      <c r="Z450" s="179"/>
      <c r="AA450" s="179"/>
      <c r="AB450" s="165"/>
      <c r="AC450" s="305"/>
      <c r="AD450" s="179"/>
      <c r="AE450" s="165"/>
    </row>
    <row r="451" spans="1:31" x14ac:dyDescent="0.2">
      <c r="A451" s="179"/>
      <c r="B451" s="179"/>
      <c r="C451" s="165"/>
      <c r="D451" s="165"/>
      <c r="E451" s="165"/>
      <c r="F451" s="165"/>
      <c r="G451" s="165"/>
      <c r="H451" s="182"/>
      <c r="I451" s="182"/>
      <c r="J451" s="183"/>
      <c r="K451" s="182"/>
      <c r="L451" s="182"/>
      <c r="M451" s="182"/>
      <c r="N451" s="182"/>
      <c r="O451" s="182"/>
      <c r="P451" s="183"/>
      <c r="Q451" s="179"/>
      <c r="R451" s="179"/>
      <c r="S451" s="165"/>
      <c r="T451" s="305"/>
      <c r="U451" s="165"/>
      <c r="V451" s="165"/>
      <c r="W451" s="165"/>
      <c r="X451" s="165"/>
      <c r="Y451" s="165"/>
      <c r="Z451" s="179"/>
      <c r="AA451" s="179"/>
      <c r="AB451" s="165"/>
      <c r="AC451" s="305"/>
      <c r="AD451" s="179"/>
      <c r="AE451" s="165"/>
    </row>
    <row r="452" spans="1:31" x14ac:dyDescent="0.2">
      <c r="A452" s="179"/>
      <c r="B452" s="179"/>
      <c r="C452" s="165"/>
      <c r="D452" s="165"/>
      <c r="E452" s="165"/>
      <c r="F452" s="165"/>
      <c r="G452" s="165"/>
      <c r="H452" s="182"/>
      <c r="I452" s="182"/>
      <c r="J452" s="183"/>
      <c r="K452" s="182"/>
      <c r="L452" s="182"/>
      <c r="M452" s="182"/>
      <c r="N452" s="182"/>
      <c r="O452" s="182"/>
      <c r="P452" s="183"/>
      <c r="Q452" s="179"/>
      <c r="R452" s="179"/>
      <c r="S452" s="165"/>
      <c r="T452" s="305"/>
      <c r="U452" s="165"/>
      <c r="V452" s="165"/>
      <c r="W452" s="165"/>
      <c r="X452" s="165"/>
      <c r="Y452" s="165"/>
      <c r="Z452" s="179"/>
      <c r="AA452" s="179"/>
      <c r="AB452" s="165"/>
      <c r="AC452" s="305"/>
      <c r="AD452" s="179"/>
      <c r="AE452" s="165"/>
    </row>
    <row r="453" spans="1:31" x14ac:dyDescent="0.2">
      <c r="A453" s="179"/>
      <c r="B453" s="179"/>
      <c r="C453" s="165"/>
      <c r="D453" s="165"/>
      <c r="E453" s="165"/>
      <c r="F453" s="165"/>
      <c r="G453" s="165"/>
      <c r="H453" s="182"/>
      <c r="I453" s="182"/>
      <c r="J453" s="183"/>
      <c r="K453" s="182"/>
      <c r="L453" s="182"/>
      <c r="M453" s="182"/>
      <c r="N453" s="182"/>
      <c r="O453" s="182"/>
      <c r="P453" s="183"/>
      <c r="Q453" s="179"/>
      <c r="R453" s="179"/>
      <c r="S453" s="165"/>
      <c r="T453" s="305"/>
      <c r="U453" s="165"/>
      <c r="V453" s="165"/>
      <c r="W453" s="165"/>
      <c r="X453" s="165"/>
      <c r="Y453" s="165"/>
      <c r="Z453" s="179"/>
      <c r="AA453" s="179"/>
      <c r="AB453" s="165"/>
      <c r="AC453" s="305"/>
      <c r="AD453" s="179"/>
      <c r="AE453" s="165"/>
    </row>
    <row r="454" spans="1:31" x14ac:dyDescent="0.2">
      <c r="A454" s="179"/>
      <c r="B454" s="179"/>
      <c r="C454" s="165"/>
      <c r="D454" s="165"/>
      <c r="E454" s="165"/>
      <c r="F454" s="165"/>
      <c r="G454" s="165"/>
      <c r="H454" s="182"/>
      <c r="I454" s="182"/>
      <c r="J454" s="183"/>
      <c r="K454" s="182"/>
      <c r="L454" s="182"/>
      <c r="M454" s="182"/>
      <c r="N454" s="182"/>
      <c r="O454" s="182"/>
      <c r="P454" s="183"/>
      <c r="Q454" s="179"/>
      <c r="R454" s="179"/>
      <c r="S454" s="165"/>
      <c r="T454" s="305"/>
      <c r="U454" s="165"/>
      <c r="V454" s="165"/>
      <c r="W454" s="165"/>
      <c r="X454" s="165"/>
      <c r="Y454" s="165"/>
      <c r="Z454" s="179"/>
      <c r="AA454" s="179"/>
      <c r="AB454" s="165"/>
      <c r="AC454" s="305"/>
      <c r="AD454" s="179"/>
      <c r="AE454" s="165"/>
    </row>
    <row r="455" spans="1:31" x14ac:dyDescent="0.2">
      <c r="A455" s="179"/>
      <c r="B455" s="179"/>
      <c r="C455" s="165"/>
      <c r="D455" s="165"/>
      <c r="E455" s="165"/>
      <c r="F455" s="165"/>
      <c r="G455" s="165"/>
      <c r="H455" s="182"/>
      <c r="I455" s="182"/>
      <c r="J455" s="183"/>
      <c r="K455" s="182"/>
      <c r="L455" s="182"/>
      <c r="M455" s="182"/>
      <c r="N455" s="182"/>
      <c r="O455" s="182"/>
      <c r="P455" s="183"/>
      <c r="Q455" s="179"/>
      <c r="R455" s="179"/>
      <c r="S455" s="165"/>
      <c r="T455" s="305"/>
      <c r="U455" s="165"/>
      <c r="V455" s="165"/>
      <c r="W455" s="165"/>
      <c r="X455" s="165"/>
      <c r="Y455" s="165"/>
      <c r="Z455" s="179"/>
      <c r="AA455" s="179"/>
      <c r="AB455" s="165"/>
      <c r="AC455" s="305"/>
      <c r="AD455" s="179"/>
      <c r="AE455" s="165"/>
    </row>
    <row r="456" spans="1:31" x14ac:dyDescent="0.2">
      <c r="A456" s="179"/>
      <c r="B456" s="179"/>
      <c r="C456" s="165"/>
      <c r="D456" s="165"/>
      <c r="E456" s="165"/>
      <c r="F456" s="165"/>
      <c r="G456" s="165"/>
      <c r="H456" s="182"/>
      <c r="I456" s="182"/>
      <c r="J456" s="183"/>
      <c r="K456" s="182"/>
      <c r="L456" s="182"/>
      <c r="M456" s="182"/>
      <c r="N456" s="182"/>
      <c r="O456" s="182"/>
      <c r="P456" s="183"/>
      <c r="Q456" s="179"/>
      <c r="R456" s="179"/>
      <c r="S456" s="165"/>
      <c r="T456" s="305"/>
      <c r="U456" s="165"/>
      <c r="V456" s="165"/>
      <c r="W456" s="165"/>
      <c r="X456" s="165"/>
      <c r="Y456" s="165"/>
      <c r="Z456" s="179"/>
      <c r="AA456" s="179"/>
      <c r="AB456" s="165"/>
      <c r="AC456" s="305"/>
      <c r="AD456" s="179"/>
      <c r="AE456" s="165"/>
    </row>
    <row r="457" spans="1:31" x14ac:dyDescent="0.2">
      <c r="A457" s="179"/>
      <c r="B457" s="179"/>
      <c r="C457" s="165"/>
      <c r="D457" s="165"/>
      <c r="E457" s="165"/>
      <c r="F457" s="165"/>
      <c r="G457" s="165"/>
      <c r="H457" s="182"/>
      <c r="I457" s="182"/>
      <c r="J457" s="183"/>
      <c r="K457" s="182"/>
      <c r="L457" s="182"/>
      <c r="M457" s="182"/>
      <c r="N457" s="182"/>
      <c r="O457" s="182"/>
      <c r="P457" s="183"/>
      <c r="Q457" s="179"/>
      <c r="R457" s="179"/>
      <c r="S457" s="165"/>
      <c r="T457" s="305"/>
      <c r="U457" s="165"/>
      <c r="V457" s="165"/>
      <c r="W457" s="165"/>
      <c r="X457" s="165"/>
      <c r="Y457" s="165"/>
      <c r="Z457" s="179"/>
      <c r="AA457" s="179"/>
      <c r="AB457" s="165"/>
      <c r="AC457" s="305"/>
      <c r="AD457" s="179"/>
      <c r="AE457" s="165"/>
    </row>
    <row r="458" spans="1:31" x14ac:dyDescent="0.2">
      <c r="A458" s="179"/>
      <c r="B458" s="179"/>
      <c r="C458" s="165"/>
      <c r="D458" s="165"/>
      <c r="E458" s="165"/>
      <c r="F458" s="165"/>
      <c r="G458" s="165"/>
      <c r="H458" s="182"/>
      <c r="I458" s="182"/>
      <c r="J458" s="183"/>
      <c r="K458" s="182"/>
      <c r="L458" s="182"/>
      <c r="M458" s="182"/>
      <c r="N458" s="182"/>
      <c r="O458" s="182"/>
      <c r="P458" s="183"/>
      <c r="Q458" s="179"/>
      <c r="R458" s="179"/>
      <c r="S458" s="165"/>
      <c r="T458" s="305"/>
      <c r="U458" s="165"/>
      <c r="V458" s="165"/>
      <c r="W458" s="165"/>
      <c r="X458" s="165"/>
      <c r="Y458" s="165"/>
      <c r="Z458" s="179"/>
      <c r="AA458" s="179"/>
      <c r="AB458" s="165"/>
      <c r="AC458" s="305"/>
      <c r="AD458" s="179"/>
      <c r="AE458" s="165"/>
    </row>
    <row r="459" spans="1:31" x14ac:dyDescent="0.2">
      <c r="A459" s="179"/>
      <c r="B459" s="179"/>
      <c r="C459" s="165"/>
      <c r="D459" s="165"/>
      <c r="E459" s="165"/>
      <c r="F459" s="165"/>
      <c r="G459" s="165"/>
      <c r="H459" s="182"/>
      <c r="I459" s="182"/>
      <c r="J459" s="183"/>
      <c r="K459" s="182"/>
      <c r="L459" s="182"/>
      <c r="M459" s="182"/>
      <c r="N459" s="182"/>
      <c r="O459" s="182"/>
      <c r="P459" s="183"/>
      <c r="Q459" s="179"/>
      <c r="R459" s="179"/>
      <c r="S459" s="165"/>
      <c r="T459" s="305"/>
      <c r="U459" s="165"/>
      <c r="V459" s="165"/>
      <c r="W459" s="165"/>
      <c r="X459" s="165"/>
      <c r="Y459" s="165"/>
      <c r="Z459" s="179"/>
      <c r="AA459" s="179"/>
      <c r="AB459" s="165"/>
      <c r="AC459" s="305"/>
      <c r="AD459" s="179"/>
      <c r="AE459" s="165"/>
    </row>
    <row r="460" spans="1:31" x14ac:dyDescent="0.2">
      <c r="A460" s="179"/>
      <c r="B460" s="179"/>
      <c r="C460" s="165"/>
      <c r="D460" s="165"/>
      <c r="E460" s="165"/>
      <c r="F460" s="165"/>
      <c r="G460" s="165"/>
      <c r="H460" s="182"/>
      <c r="I460" s="182"/>
      <c r="J460" s="183"/>
      <c r="K460" s="182"/>
      <c r="L460" s="182"/>
      <c r="M460" s="182"/>
      <c r="N460" s="182"/>
      <c r="O460" s="182"/>
      <c r="P460" s="183"/>
      <c r="Q460" s="179"/>
      <c r="R460" s="179"/>
      <c r="S460" s="165"/>
      <c r="T460" s="305"/>
      <c r="U460" s="165"/>
      <c r="V460" s="165"/>
      <c r="W460" s="165"/>
      <c r="X460" s="165"/>
      <c r="Y460" s="165"/>
      <c r="Z460" s="179"/>
      <c r="AA460" s="179"/>
      <c r="AB460" s="165"/>
      <c r="AC460" s="305"/>
      <c r="AD460" s="179"/>
      <c r="AE460" s="165"/>
    </row>
    <row r="461" spans="1:31" x14ac:dyDescent="0.2">
      <c r="A461" s="179"/>
      <c r="B461" s="179"/>
      <c r="C461" s="165"/>
      <c r="D461" s="165"/>
      <c r="E461" s="165"/>
      <c r="F461" s="165"/>
      <c r="G461" s="165"/>
      <c r="H461" s="182"/>
      <c r="I461" s="182"/>
      <c r="J461" s="183"/>
      <c r="K461" s="182"/>
      <c r="L461" s="182"/>
      <c r="M461" s="182"/>
      <c r="N461" s="182"/>
      <c r="O461" s="182"/>
      <c r="P461" s="183"/>
      <c r="Q461" s="179"/>
      <c r="R461" s="179"/>
      <c r="S461" s="165"/>
      <c r="T461" s="305"/>
      <c r="U461" s="165"/>
      <c r="V461" s="165"/>
      <c r="W461" s="165"/>
      <c r="X461" s="165"/>
      <c r="Y461" s="165"/>
      <c r="Z461" s="179"/>
      <c r="AA461" s="179"/>
      <c r="AB461" s="165"/>
      <c r="AC461" s="305"/>
      <c r="AD461" s="179"/>
      <c r="AE461" s="165"/>
    </row>
    <row r="462" spans="1:31" x14ac:dyDescent="0.2">
      <c r="A462" s="179"/>
      <c r="B462" s="179"/>
      <c r="C462" s="165"/>
      <c r="D462" s="165"/>
      <c r="E462" s="165"/>
      <c r="F462" s="165"/>
      <c r="G462" s="165"/>
      <c r="H462" s="182"/>
      <c r="I462" s="182"/>
      <c r="J462" s="183"/>
      <c r="K462" s="182"/>
      <c r="L462" s="182"/>
      <c r="M462" s="182"/>
      <c r="N462" s="182"/>
      <c r="O462" s="182"/>
      <c r="P462" s="183"/>
      <c r="Q462" s="179"/>
      <c r="R462" s="179"/>
      <c r="S462" s="165"/>
      <c r="T462" s="305"/>
      <c r="U462" s="165"/>
      <c r="V462" s="165"/>
      <c r="W462" s="165"/>
      <c r="X462" s="165"/>
      <c r="Y462" s="165"/>
      <c r="Z462" s="179"/>
      <c r="AA462" s="179"/>
      <c r="AB462" s="165"/>
      <c r="AC462" s="305"/>
      <c r="AD462" s="179"/>
      <c r="AE462" s="165"/>
    </row>
    <row r="463" spans="1:31" x14ac:dyDescent="0.2">
      <c r="A463" s="179"/>
      <c r="B463" s="179"/>
      <c r="C463" s="165"/>
      <c r="D463" s="165"/>
      <c r="E463" s="165"/>
      <c r="F463" s="165"/>
      <c r="G463" s="165"/>
      <c r="H463" s="182"/>
      <c r="I463" s="182"/>
      <c r="J463" s="183"/>
      <c r="K463" s="182"/>
      <c r="L463" s="182"/>
      <c r="M463" s="182"/>
      <c r="N463" s="182"/>
      <c r="O463" s="182"/>
      <c r="P463" s="183"/>
      <c r="Q463" s="179"/>
      <c r="R463" s="179"/>
      <c r="S463" s="165"/>
      <c r="T463" s="305"/>
      <c r="U463" s="165"/>
      <c r="V463" s="165"/>
      <c r="W463" s="165"/>
      <c r="X463" s="165"/>
      <c r="Y463" s="165"/>
      <c r="Z463" s="179"/>
      <c r="AA463" s="179"/>
      <c r="AB463" s="165"/>
      <c r="AC463" s="305"/>
      <c r="AD463" s="179"/>
      <c r="AE463" s="165"/>
    </row>
    <row r="464" spans="1:31" x14ac:dyDescent="0.2">
      <c r="A464" s="179"/>
      <c r="B464" s="179"/>
      <c r="C464" s="165"/>
      <c r="D464" s="165"/>
      <c r="E464" s="165"/>
      <c r="F464" s="165"/>
      <c r="G464" s="165"/>
      <c r="H464" s="182"/>
      <c r="I464" s="182"/>
      <c r="J464" s="183"/>
      <c r="K464" s="182"/>
      <c r="L464" s="182"/>
      <c r="M464" s="182"/>
      <c r="N464" s="182"/>
      <c r="O464" s="182"/>
      <c r="P464" s="183"/>
      <c r="Q464" s="179"/>
      <c r="R464" s="179"/>
      <c r="S464" s="165"/>
      <c r="T464" s="305"/>
      <c r="U464" s="165"/>
      <c r="V464" s="165"/>
      <c r="W464" s="165"/>
      <c r="X464" s="165"/>
      <c r="Y464" s="165"/>
      <c r="Z464" s="179"/>
      <c r="AA464" s="179"/>
      <c r="AB464" s="165"/>
      <c r="AC464" s="305"/>
      <c r="AD464" s="179"/>
      <c r="AE464" s="165"/>
    </row>
    <row r="465" spans="1:31" x14ac:dyDescent="0.2">
      <c r="A465" s="179"/>
      <c r="B465" s="179"/>
      <c r="C465" s="165"/>
      <c r="D465" s="165"/>
      <c r="E465" s="165"/>
      <c r="F465" s="165"/>
      <c r="G465" s="165"/>
      <c r="H465" s="182"/>
      <c r="I465" s="182"/>
      <c r="J465" s="183"/>
      <c r="K465" s="182"/>
      <c r="L465" s="182"/>
      <c r="M465" s="182"/>
      <c r="N465" s="182"/>
      <c r="O465" s="182"/>
      <c r="P465" s="183"/>
      <c r="Q465" s="179"/>
      <c r="R465" s="179"/>
      <c r="S465" s="165"/>
      <c r="T465" s="305"/>
      <c r="U465" s="165"/>
      <c r="V465" s="165"/>
      <c r="W465" s="165"/>
      <c r="X465" s="165"/>
      <c r="Y465" s="165"/>
      <c r="Z465" s="179"/>
      <c r="AA465" s="179"/>
      <c r="AB465" s="165"/>
      <c r="AC465" s="305"/>
      <c r="AD465" s="179"/>
      <c r="AE465" s="165"/>
    </row>
    <row r="466" spans="1:31" x14ac:dyDescent="0.2">
      <c r="A466" s="179"/>
      <c r="B466" s="179"/>
      <c r="C466" s="165"/>
      <c r="D466" s="165"/>
      <c r="E466" s="165"/>
      <c r="F466" s="165"/>
      <c r="G466" s="165"/>
      <c r="H466" s="182"/>
      <c r="I466" s="182"/>
      <c r="J466" s="183"/>
      <c r="K466" s="182"/>
      <c r="L466" s="182"/>
      <c r="M466" s="182"/>
      <c r="N466" s="182"/>
      <c r="O466" s="182"/>
      <c r="P466" s="183"/>
      <c r="Q466" s="179"/>
      <c r="R466" s="179"/>
      <c r="S466" s="165"/>
      <c r="T466" s="305"/>
      <c r="U466" s="165"/>
      <c r="V466" s="165"/>
      <c r="W466" s="165"/>
      <c r="X466" s="165"/>
      <c r="Y466" s="165"/>
      <c r="Z466" s="179"/>
      <c r="AA466" s="179"/>
      <c r="AB466" s="165"/>
      <c r="AC466" s="305"/>
      <c r="AD466" s="179"/>
      <c r="AE466" s="165"/>
    </row>
    <row r="467" spans="1:31" x14ac:dyDescent="0.2">
      <c r="A467" s="179"/>
      <c r="B467" s="179"/>
      <c r="C467" s="165"/>
      <c r="D467" s="165"/>
      <c r="E467" s="165"/>
      <c r="F467" s="165"/>
      <c r="G467" s="165"/>
      <c r="H467" s="182"/>
      <c r="I467" s="182"/>
      <c r="J467" s="183"/>
      <c r="K467" s="182"/>
      <c r="L467" s="182"/>
      <c r="M467" s="182"/>
      <c r="N467" s="182"/>
      <c r="O467" s="182"/>
      <c r="P467" s="183"/>
      <c r="Q467" s="179"/>
      <c r="R467" s="179"/>
      <c r="S467" s="165"/>
      <c r="T467" s="305"/>
      <c r="U467" s="165"/>
      <c r="V467" s="165"/>
      <c r="W467" s="165"/>
      <c r="X467" s="165"/>
      <c r="Y467" s="165"/>
      <c r="Z467" s="179"/>
      <c r="AA467" s="179"/>
      <c r="AB467" s="165"/>
      <c r="AC467" s="305"/>
      <c r="AD467" s="179"/>
      <c r="AE467" s="165"/>
    </row>
    <row r="468" spans="1:31" x14ac:dyDescent="0.2">
      <c r="A468" s="179"/>
      <c r="B468" s="179"/>
      <c r="C468" s="165"/>
      <c r="D468" s="165"/>
      <c r="E468" s="165"/>
      <c r="F468" s="165"/>
      <c r="G468" s="165"/>
      <c r="H468" s="182"/>
      <c r="I468" s="182"/>
      <c r="J468" s="183"/>
      <c r="K468" s="182"/>
      <c r="L468" s="182"/>
      <c r="M468" s="182"/>
      <c r="N468" s="182"/>
      <c r="O468" s="182"/>
      <c r="P468" s="183"/>
      <c r="Q468" s="179"/>
      <c r="R468" s="179"/>
      <c r="S468" s="165"/>
      <c r="T468" s="305"/>
      <c r="U468" s="165"/>
      <c r="V468" s="165"/>
      <c r="W468" s="165"/>
      <c r="X468" s="165"/>
      <c r="Y468" s="165"/>
      <c r="Z468" s="179"/>
      <c r="AA468" s="179"/>
      <c r="AB468" s="165"/>
      <c r="AC468" s="305"/>
      <c r="AD468" s="179"/>
      <c r="AE468" s="165"/>
    </row>
    <row r="469" spans="1:31" x14ac:dyDescent="0.2">
      <c r="A469" s="179"/>
      <c r="B469" s="179"/>
      <c r="C469" s="165"/>
      <c r="D469" s="165"/>
      <c r="E469" s="165"/>
      <c r="F469" s="165"/>
      <c r="G469" s="165"/>
      <c r="H469" s="182"/>
      <c r="I469" s="182"/>
      <c r="J469" s="183"/>
      <c r="K469" s="182"/>
      <c r="L469" s="182"/>
      <c r="M469" s="182"/>
      <c r="N469" s="182"/>
      <c r="O469" s="182"/>
      <c r="P469" s="183"/>
      <c r="Q469" s="179"/>
      <c r="R469" s="179"/>
      <c r="S469" s="165"/>
      <c r="T469" s="305"/>
      <c r="U469" s="165"/>
      <c r="V469" s="165"/>
      <c r="W469" s="165"/>
      <c r="X469" s="165"/>
      <c r="Y469" s="165"/>
      <c r="Z469" s="179"/>
      <c r="AA469" s="179"/>
      <c r="AB469" s="165"/>
      <c r="AC469" s="305"/>
      <c r="AD469" s="179"/>
      <c r="AE469" s="165"/>
    </row>
    <row r="470" spans="1:31" x14ac:dyDescent="0.2">
      <c r="A470" s="179"/>
      <c r="B470" s="179"/>
      <c r="C470" s="165"/>
      <c r="D470" s="165"/>
      <c r="E470" s="165"/>
      <c r="F470" s="165"/>
      <c r="G470" s="165"/>
      <c r="H470" s="182"/>
      <c r="I470" s="182"/>
      <c r="J470" s="183"/>
      <c r="K470" s="182"/>
      <c r="L470" s="182"/>
      <c r="M470" s="182"/>
      <c r="N470" s="182"/>
      <c r="O470" s="182"/>
      <c r="P470" s="183"/>
      <c r="Q470" s="179"/>
      <c r="R470" s="179"/>
      <c r="S470" s="165"/>
      <c r="T470" s="305"/>
      <c r="U470" s="165"/>
      <c r="V470" s="165"/>
      <c r="W470" s="165"/>
      <c r="X470" s="165"/>
      <c r="Y470" s="165"/>
      <c r="Z470" s="179"/>
      <c r="AA470" s="179"/>
      <c r="AB470" s="165"/>
      <c r="AC470" s="305"/>
      <c r="AD470" s="179"/>
      <c r="AE470" s="165"/>
    </row>
    <row r="471" spans="1:31" x14ac:dyDescent="0.2">
      <c r="A471" s="179"/>
      <c r="B471" s="179"/>
      <c r="C471" s="165"/>
      <c r="D471" s="165"/>
      <c r="E471" s="165"/>
      <c r="F471" s="165"/>
      <c r="G471" s="165"/>
      <c r="H471" s="182"/>
      <c r="I471" s="182"/>
      <c r="J471" s="183"/>
      <c r="K471" s="182"/>
      <c r="L471" s="182"/>
      <c r="M471" s="182"/>
      <c r="N471" s="182"/>
      <c r="O471" s="182"/>
      <c r="P471" s="183"/>
      <c r="Q471" s="179"/>
      <c r="R471" s="179"/>
      <c r="S471" s="165"/>
      <c r="T471" s="305"/>
      <c r="U471" s="165"/>
      <c r="V471" s="165"/>
      <c r="W471" s="165"/>
      <c r="X471" s="165"/>
      <c r="Y471" s="165"/>
      <c r="Z471" s="179"/>
      <c r="AA471" s="179"/>
      <c r="AB471" s="165"/>
      <c r="AC471" s="305"/>
      <c r="AD471" s="179"/>
      <c r="AE471" s="165"/>
    </row>
    <row r="472" spans="1:31" x14ac:dyDescent="0.2">
      <c r="A472" s="179"/>
      <c r="B472" s="179"/>
      <c r="C472" s="165"/>
      <c r="D472" s="165"/>
      <c r="E472" s="165"/>
      <c r="F472" s="165"/>
      <c r="G472" s="165"/>
      <c r="H472" s="182"/>
      <c r="I472" s="182"/>
      <c r="J472" s="183"/>
      <c r="K472" s="182"/>
      <c r="L472" s="182"/>
      <c r="M472" s="182"/>
      <c r="N472" s="182"/>
      <c r="O472" s="182"/>
      <c r="P472" s="183"/>
      <c r="Q472" s="179"/>
      <c r="R472" s="179"/>
      <c r="S472" s="165"/>
      <c r="T472" s="305"/>
      <c r="U472" s="165"/>
      <c r="V472" s="165"/>
      <c r="W472" s="165"/>
      <c r="X472" s="165"/>
      <c r="Y472" s="165"/>
      <c r="Z472" s="179"/>
      <c r="AA472" s="179"/>
      <c r="AB472" s="165"/>
      <c r="AC472" s="305"/>
      <c r="AD472" s="179"/>
      <c r="AE472" s="165"/>
    </row>
    <row r="473" spans="1:31" x14ac:dyDescent="0.2">
      <c r="A473" s="179"/>
      <c r="B473" s="179"/>
      <c r="C473" s="165"/>
      <c r="D473" s="165"/>
      <c r="E473" s="165"/>
      <c r="F473" s="165"/>
      <c r="G473" s="165"/>
      <c r="H473" s="182"/>
      <c r="I473" s="182"/>
      <c r="J473" s="183"/>
      <c r="K473" s="182"/>
      <c r="L473" s="182"/>
      <c r="M473" s="182"/>
      <c r="N473" s="182"/>
      <c r="O473" s="182"/>
      <c r="P473" s="183"/>
      <c r="Q473" s="179"/>
      <c r="R473" s="179"/>
      <c r="S473" s="165"/>
      <c r="T473" s="305"/>
      <c r="U473" s="165"/>
      <c r="V473" s="165"/>
      <c r="W473" s="165"/>
      <c r="X473" s="165"/>
      <c r="Y473" s="165"/>
      <c r="Z473" s="179"/>
      <c r="AA473" s="179"/>
      <c r="AB473" s="165"/>
      <c r="AC473" s="305"/>
      <c r="AD473" s="179"/>
      <c r="AE473" s="165"/>
    </row>
    <row r="474" spans="1:31" x14ac:dyDescent="0.2">
      <c r="A474" s="179"/>
      <c r="B474" s="179"/>
      <c r="C474" s="165"/>
      <c r="D474" s="165"/>
      <c r="E474" s="165"/>
      <c r="F474" s="165"/>
      <c r="G474" s="165"/>
      <c r="H474" s="182"/>
      <c r="I474" s="182"/>
      <c r="J474" s="183"/>
      <c r="K474" s="182"/>
      <c r="L474" s="182"/>
      <c r="M474" s="182"/>
      <c r="N474" s="182"/>
      <c r="O474" s="182"/>
      <c r="P474" s="183"/>
      <c r="Q474" s="179"/>
      <c r="R474" s="179"/>
      <c r="S474" s="165"/>
      <c r="T474" s="305"/>
      <c r="U474" s="165"/>
      <c r="V474" s="165"/>
      <c r="W474" s="165"/>
      <c r="X474" s="165"/>
      <c r="Y474" s="165"/>
      <c r="Z474" s="179"/>
      <c r="AA474" s="179"/>
      <c r="AB474" s="165"/>
      <c r="AC474" s="305"/>
      <c r="AD474" s="179"/>
      <c r="AE474" s="165"/>
    </row>
    <row r="475" spans="1:31" x14ac:dyDescent="0.2">
      <c r="A475" s="179"/>
      <c r="B475" s="179"/>
      <c r="C475" s="165"/>
      <c r="D475" s="165"/>
      <c r="E475" s="165"/>
      <c r="F475" s="165"/>
      <c r="G475" s="165"/>
      <c r="H475" s="182"/>
      <c r="I475" s="182"/>
      <c r="J475" s="183"/>
      <c r="K475" s="182"/>
      <c r="L475" s="182"/>
      <c r="M475" s="182"/>
      <c r="N475" s="182"/>
      <c r="O475" s="182"/>
      <c r="P475" s="183"/>
      <c r="Q475" s="179"/>
      <c r="R475" s="179"/>
      <c r="S475" s="165"/>
      <c r="T475" s="305"/>
      <c r="U475" s="165"/>
      <c r="V475" s="165"/>
      <c r="W475" s="165"/>
      <c r="X475" s="165"/>
      <c r="Y475" s="165"/>
      <c r="Z475" s="179"/>
      <c r="AA475" s="179"/>
      <c r="AB475" s="165"/>
      <c r="AC475" s="305"/>
      <c r="AD475" s="179"/>
      <c r="AE475" s="165"/>
    </row>
    <row r="476" spans="1:31" x14ac:dyDescent="0.2">
      <c r="A476" s="179"/>
      <c r="B476" s="179"/>
      <c r="C476" s="165"/>
      <c r="D476" s="165"/>
      <c r="E476" s="165"/>
      <c r="F476" s="165"/>
      <c r="G476" s="165"/>
      <c r="H476" s="182"/>
      <c r="I476" s="182"/>
      <c r="J476" s="183"/>
      <c r="K476" s="182"/>
      <c r="L476" s="182"/>
      <c r="M476" s="182"/>
      <c r="N476" s="182"/>
      <c r="O476" s="182"/>
      <c r="P476" s="183"/>
      <c r="Q476" s="179"/>
      <c r="R476" s="179"/>
      <c r="S476" s="165"/>
      <c r="T476" s="305"/>
      <c r="U476" s="165"/>
      <c r="V476" s="165"/>
      <c r="W476" s="165"/>
      <c r="X476" s="165"/>
      <c r="Y476" s="165"/>
      <c r="Z476" s="179"/>
      <c r="AA476" s="179"/>
      <c r="AB476" s="165"/>
      <c r="AC476" s="305"/>
      <c r="AD476" s="179"/>
      <c r="AE476" s="165"/>
    </row>
    <row r="477" spans="1:31" x14ac:dyDescent="0.2">
      <c r="A477" s="179"/>
      <c r="B477" s="179"/>
      <c r="C477" s="165"/>
      <c r="D477" s="165"/>
      <c r="E477" s="165"/>
      <c r="F477" s="165"/>
      <c r="G477" s="165"/>
      <c r="H477" s="182"/>
      <c r="I477" s="182"/>
      <c r="J477" s="183"/>
      <c r="K477" s="182"/>
      <c r="L477" s="182"/>
      <c r="M477" s="182"/>
      <c r="N477" s="182"/>
      <c r="O477" s="182"/>
      <c r="P477" s="183"/>
      <c r="Q477" s="179"/>
      <c r="R477" s="179"/>
      <c r="S477" s="165"/>
      <c r="T477" s="305"/>
      <c r="U477" s="165"/>
      <c r="V477" s="165"/>
      <c r="W477" s="165"/>
      <c r="X477" s="165"/>
      <c r="Y477" s="165"/>
      <c r="Z477" s="179"/>
      <c r="AA477" s="179"/>
      <c r="AB477" s="165"/>
      <c r="AC477" s="305"/>
      <c r="AD477" s="179"/>
      <c r="AE477" s="165"/>
    </row>
    <row r="478" spans="1:31" x14ac:dyDescent="0.2">
      <c r="A478" s="179"/>
      <c r="B478" s="179"/>
      <c r="C478" s="165"/>
      <c r="D478" s="165"/>
      <c r="E478" s="165"/>
      <c r="F478" s="165"/>
      <c r="G478" s="165"/>
      <c r="H478" s="182"/>
      <c r="I478" s="182"/>
      <c r="J478" s="183"/>
      <c r="K478" s="182"/>
      <c r="L478" s="182"/>
      <c r="M478" s="182"/>
      <c r="N478" s="182"/>
      <c r="O478" s="182"/>
      <c r="P478" s="183"/>
      <c r="Q478" s="179"/>
      <c r="R478" s="179"/>
      <c r="S478" s="165"/>
      <c r="T478" s="305"/>
      <c r="U478" s="165"/>
      <c r="V478" s="165"/>
      <c r="W478" s="165"/>
      <c r="X478" s="165"/>
      <c r="Y478" s="165"/>
      <c r="Z478" s="179"/>
      <c r="AA478" s="179"/>
      <c r="AB478" s="165"/>
      <c r="AC478" s="305"/>
      <c r="AD478" s="179"/>
      <c r="AE478" s="165"/>
    </row>
    <row r="479" spans="1:31" x14ac:dyDescent="0.2">
      <c r="A479" s="179"/>
      <c r="B479" s="179"/>
      <c r="C479" s="165"/>
      <c r="D479" s="165"/>
      <c r="E479" s="165"/>
      <c r="F479" s="165"/>
      <c r="G479" s="165"/>
      <c r="H479" s="182"/>
      <c r="I479" s="182"/>
      <c r="J479" s="183"/>
      <c r="K479" s="182"/>
      <c r="L479" s="182"/>
      <c r="M479" s="182"/>
      <c r="N479" s="182"/>
      <c r="O479" s="182"/>
      <c r="P479" s="183"/>
      <c r="Q479" s="179"/>
      <c r="R479" s="179"/>
      <c r="S479" s="165"/>
      <c r="T479" s="305"/>
      <c r="U479" s="165"/>
      <c r="V479" s="165"/>
      <c r="W479" s="165"/>
      <c r="X479" s="165"/>
      <c r="Y479" s="165"/>
      <c r="Z479" s="179"/>
      <c r="AA479" s="179"/>
      <c r="AB479" s="165"/>
      <c r="AC479" s="305"/>
      <c r="AD479" s="179"/>
      <c r="AE479" s="165"/>
    </row>
    <row r="480" spans="1:31" x14ac:dyDescent="0.2">
      <c r="A480" s="179"/>
      <c r="B480" s="179"/>
      <c r="C480" s="165"/>
      <c r="D480" s="165"/>
      <c r="E480" s="165"/>
      <c r="F480" s="165"/>
      <c r="G480" s="165"/>
      <c r="H480" s="182"/>
      <c r="I480" s="182"/>
      <c r="J480" s="183"/>
      <c r="K480" s="182"/>
      <c r="L480" s="182"/>
      <c r="M480" s="182"/>
      <c r="N480" s="182"/>
      <c r="O480" s="182"/>
      <c r="P480" s="183"/>
      <c r="Q480" s="179"/>
      <c r="R480" s="179"/>
      <c r="S480" s="165"/>
      <c r="T480" s="305"/>
      <c r="U480" s="165"/>
      <c r="V480" s="165"/>
      <c r="W480" s="165"/>
      <c r="X480" s="165"/>
      <c r="Y480" s="165"/>
      <c r="Z480" s="179"/>
      <c r="AA480" s="179"/>
      <c r="AB480" s="165"/>
      <c r="AC480" s="305"/>
      <c r="AD480" s="179"/>
      <c r="AE480" s="165"/>
    </row>
    <row r="481" spans="1:31" x14ac:dyDescent="0.2">
      <c r="A481" s="179"/>
      <c r="B481" s="179"/>
      <c r="C481" s="165"/>
      <c r="D481" s="165"/>
      <c r="E481" s="165"/>
      <c r="F481" s="165"/>
      <c r="G481" s="165"/>
      <c r="H481" s="182"/>
      <c r="I481" s="182"/>
      <c r="J481" s="183"/>
      <c r="K481" s="182"/>
      <c r="L481" s="182"/>
      <c r="M481" s="182"/>
      <c r="N481" s="182"/>
      <c r="O481" s="182"/>
      <c r="P481" s="183"/>
      <c r="Q481" s="179"/>
      <c r="R481" s="179"/>
      <c r="S481" s="165"/>
      <c r="T481" s="305"/>
      <c r="U481" s="165"/>
      <c r="V481" s="165"/>
      <c r="W481" s="165"/>
      <c r="X481" s="165"/>
      <c r="Y481" s="165"/>
      <c r="Z481" s="179"/>
      <c r="AA481" s="179"/>
      <c r="AB481" s="165"/>
      <c r="AC481" s="305"/>
      <c r="AD481" s="179"/>
      <c r="AE481" s="165"/>
    </row>
    <row r="482" spans="1:31" x14ac:dyDescent="0.2">
      <c r="A482" s="179"/>
      <c r="B482" s="179"/>
      <c r="C482" s="165"/>
      <c r="D482" s="165"/>
      <c r="E482" s="165"/>
      <c r="F482" s="165"/>
      <c r="G482" s="165"/>
      <c r="H482" s="182"/>
      <c r="I482" s="182"/>
      <c r="J482" s="183"/>
      <c r="K482" s="182"/>
      <c r="L482" s="182"/>
      <c r="M482" s="182"/>
      <c r="N482" s="182"/>
      <c r="O482" s="182"/>
      <c r="P482" s="183"/>
      <c r="Q482" s="179"/>
      <c r="R482" s="179"/>
      <c r="S482" s="165"/>
      <c r="T482" s="305"/>
      <c r="U482" s="165"/>
      <c r="V482" s="165"/>
      <c r="W482" s="165"/>
      <c r="X482" s="165"/>
      <c r="Y482" s="165"/>
      <c r="Z482" s="179"/>
      <c r="AA482" s="179"/>
      <c r="AB482" s="165"/>
      <c r="AC482" s="305"/>
      <c r="AD482" s="179"/>
      <c r="AE482" s="165"/>
    </row>
    <row r="483" spans="1:31" x14ac:dyDescent="0.2">
      <c r="A483" s="179"/>
      <c r="B483" s="179"/>
      <c r="C483" s="165"/>
      <c r="D483" s="165"/>
      <c r="E483" s="165"/>
      <c r="F483" s="165"/>
      <c r="G483" s="165"/>
      <c r="H483" s="182"/>
      <c r="I483" s="182"/>
      <c r="J483" s="183"/>
      <c r="K483" s="182"/>
      <c r="L483" s="182"/>
      <c r="M483" s="182"/>
      <c r="N483" s="182"/>
      <c r="O483" s="182"/>
      <c r="P483" s="183"/>
      <c r="Q483" s="179"/>
      <c r="R483" s="179"/>
      <c r="S483" s="165"/>
      <c r="T483" s="305"/>
      <c r="U483" s="165"/>
      <c r="V483" s="165"/>
      <c r="W483" s="165"/>
      <c r="X483" s="165"/>
      <c r="Y483" s="165"/>
      <c r="Z483" s="179"/>
      <c r="AA483" s="179"/>
      <c r="AB483" s="165"/>
      <c r="AC483" s="305"/>
      <c r="AD483" s="179"/>
      <c r="AE483" s="165"/>
    </row>
    <row r="484" spans="1:31" x14ac:dyDescent="0.2">
      <c r="A484" s="179"/>
      <c r="B484" s="179"/>
      <c r="C484" s="165"/>
      <c r="D484" s="165"/>
      <c r="E484" s="165"/>
      <c r="F484" s="165"/>
      <c r="G484" s="165"/>
      <c r="H484" s="182"/>
      <c r="I484" s="182"/>
      <c r="J484" s="183"/>
      <c r="K484" s="182"/>
      <c r="L484" s="182"/>
      <c r="M484" s="182"/>
      <c r="N484" s="182"/>
      <c r="O484" s="182"/>
      <c r="P484" s="183"/>
      <c r="Q484" s="179"/>
      <c r="R484" s="179"/>
      <c r="S484" s="165"/>
      <c r="T484" s="305"/>
      <c r="U484" s="165"/>
      <c r="V484" s="165"/>
      <c r="W484" s="165"/>
      <c r="X484" s="165"/>
      <c r="Y484" s="165"/>
      <c r="Z484" s="179"/>
      <c r="AA484" s="179"/>
      <c r="AB484" s="165"/>
      <c r="AC484" s="305"/>
      <c r="AD484" s="179"/>
      <c r="AE484" s="165"/>
    </row>
    <row r="485" spans="1:31" x14ac:dyDescent="0.2">
      <c r="A485" s="179"/>
      <c r="B485" s="179"/>
      <c r="C485" s="165"/>
      <c r="D485" s="165"/>
      <c r="E485" s="165"/>
      <c r="F485" s="165"/>
      <c r="G485" s="165"/>
      <c r="H485" s="182"/>
      <c r="I485" s="182"/>
      <c r="J485" s="183"/>
      <c r="K485" s="182"/>
      <c r="L485" s="182"/>
      <c r="M485" s="182"/>
      <c r="N485" s="182"/>
      <c r="O485" s="182"/>
      <c r="P485" s="183"/>
      <c r="Q485" s="179"/>
      <c r="R485" s="179"/>
      <c r="S485" s="165"/>
      <c r="T485" s="305"/>
      <c r="U485" s="165"/>
      <c r="V485" s="165"/>
      <c r="W485" s="165"/>
      <c r="X485" s="165"/>
      <c r="Y485" s="165"/>
      <c r="Z485" s="179"/>
      <c r="AA485" s="179"/>
      <c r="AB485" s="165"/>
      <c r="AC485" s="305"/>
      <c r="AD485" s="179"/>
      <c r="AE485" s="165"/>
    </row>
    <row r="486" spans="1:31" x14ac:dyDescent="0.2">
      <c r="A486" s="179"/>
      <c r="B486" s="179"/>
      <c r="C486" s="165"/>
      <c r="D486" s="165"/>
      <c r="E486" s="165"/>
      <c r="F486" s="165"/>
      <c r="G486" s="165"/>
      <c r="H486" s="182"/>
      <c r="I486" s="182"/>
      <c r="J486" s="183"/>
      <c r="K486" s="182"/>
      <c r="L486" s="182"/>
      <c r="M486" s="182"/>
      <c r="N486" s="182"/>
      <c r="O486" s="182"/>
      <c r="P486" s="183"/>
      <c r="Q486" s="179"/>
      <c r="R486" s="179"/>
      <c r="S486" s="165"/>
      <c r="T486" s="305"/>
      <c r="U486" s="165"/>
      <c r="V486" s="165"/>
      <c r="W486" s="165"/>
      <c r="X486" s="165"/>
      <c r="Y486" s="165"/>
      <c r="Z486" s="179"/>
      <c r="AA486" s="179"/>
      <c r="AB486" s="165"/>
      <c r="AC486" s="305"/>
      <c r="AD486" s="179"/>
      <c r="AE486" s="165"/>
    </row>
    <row r="487" spans="1:31" x14ac:dyDescent="0.2">
      <c r="A487" s="179"/>
      <c r="B487" s="179"/>
      <c r="C487" s="165"/>
      <c r="D487" s="165"/>
      <c r="E487" s="165"/>
      <c r="F487" s="165"/>
      <c r="G487" s="165"/>
      <c r="H487" s="182"/>
      <c r="I487" s="182"/>
      <c r="J487" s="183"/>
      <c r="K487" s="182"/>
      <c r="L487" s="182"/>
      <c r="M487" s="182"/>
      <c r="N487" s="182"/>
      <c r="O487" s="182"/>
      <c r="P487" s="183"/>
      <c r="Q487" s="179"/>
      <c r="R487" s="179"/>
      <c r="S487" s="165"/>
      <c r="T487" s="305"/>
      <c r="U487" s="165"/>
      <c r="V487" s="165"/>
      <c r="W487" s="165"/>
      <c r="X487" s="165"/>
      <c r="Y487" s="165"/>
      <c r="Z487" s="179"/>
      <c r="AA487" s="179"/>
      <c r="AB487" s="165"/>
      <c r="AC487" s="305"/>
      <c r="AD487" s="179"/>
      <c r="AE487" s="165"/>
    </row>
    <row r="488" spans="1:31" x14ac:dyDescent="0.2">
      <c r="A488" s="179"/>
      <c r="B488" s="179"/>
      <c r="C488" s="165"/>
      <c r="D488" s="165"/>
      <c r="E488" s="165"/>
      <c r="F488" s="165"/>
      <c r="G488" s="165"/>
      <c r="H488" s="182"/>
      <c r="I488" s="182"/>
      <c r="J488" s="183"/>
      <c r="K488" s="182"/>
      <c r="L488" s="182"/>
      <c r="M488" s="182"/>
      <c r="N488" s="182"/>
      <c r="O488" s="182"/>
      <c r="P488" s="183"/>
      <c r="Q488" s="179"/>
      <c r="R488" s="179"/>
      <c r="S488" s="165"/>
      <c r="T488" s="305"/>
      <c r="U488" s="165"/>
      <c r="V488" s="165"/>
      <c r="W488" s="165"/>
      <c r="X488" s="165"/>
      <c r="Y488" s="165"/>
      <c r="Z488" s="179"/>
      <c r="AA488" s="179"/>
      <c r="AB488" s="165"/>
      <c r="AC488" s="305"/>
      <c r="AD488" s="179"/>
      <c r="AE488" s="165"/>
    </row>
    <row r="489" spans="1:31" x14ac:dyDescent="0.2">
      <c r="A489" s="179"/>
      <c r="B489" s="179"/>
      <c r="C489" s="165"/>
      <c r="D489" s="165"/>
      <c r="E489" s="165"/>
      <c r="F489" s="165"/>
      <c r="G489" s="165"/>
      <c r="H489" s="182"/>
      <c r="I489" s="182"/>
      <c r="J489" s="183"/>
      <c r="K489" s="182"/>
      <c r="L489" s="182"/>
      <c r="M489" s="182"/>
      <c r="N489" s="182"/>
      <c r="O489" s="182"/>
      <c r="P489" s="183"/>
      <c r="Q489" s="179"/>
      <c r="R489" s="179"/>
      <c r="S489" s="165"/>
      <c r="T489" s="305"/>
      <c r="U489" s="165"/>
      <c r="V489" s="165"/>
      <c r="W489" s="165"/>
      <c r="X489" s="165"/>
      <c r="Y489" s="165"/>
      <c r="Z489" s="179"/>
      <c r="AA489" s="179"/>
      <c r="AB489" s="165"/>
      <c r="AC489" s="305"/>
      <c r="AD489" s="179"/>
      <c r="AE489" s="165"/>
    </row>
    <row r="490" spans="1:31" x14ac:dyDescent="0.2">
      <c r="A490" s="179"/>
      <c r="B490" s="179"/>
      <c r="C490" s="165"/>
      <c r="D490" s="165"/>
      <c r="E490" s="165"/>
      <c r="F490" s="165"/>
      <c r="G490" s="165"/>
      <c r="H490" s="182"/>
      <c r="I490" s="182"/>
      <c r="J490" s="183"/>
      <c r="K490" s="182"/>
      <c r="L490" s="182"/>
      <c r="M490" s="182"/>
      <c r="N490" s="182"/>
      <c r="O490" s="182"/>
      <c r="P490" s="183"/>
      <c r="Q490" s="179"/>
      <c r="R490" s="179"/>
      <c r="S490" s="165"/>
      <c r="T490" s="305"/>
      <c r="U490" s="165"/>
      <c r="V490" s="165"/>
      <c r="W490" s="165"/>
      <c r="X490" s="165"/>
      <c r="Y490" s="165"/>
      <c r="Z490" s="179"/>
      <c r="AA490" s="179"/>
      <c r="AB490" s="165"/>
      <c r="AC490" s="305"/>
      <c r="AD490" s="179"/>
      <c r="AE490" s="165"/>
    </row>
    <row r="491" spans="1:31" x14ac:dyDescent="0.2">
      <c r="A491" s="179"/>
      <c r="B491" s="179"/>
      <c r="C491" s="165"/>
      <c r="D491" s="165"/>
      <c r="E491" s="165"/>
      <c r="F491" s="165"/>
      <c r="G491" s="165"/>
      <c r="H491" s="182"/>
      <c r="I491" s="182"/>
      <c r="J491" s="183"/>
      <c r="K491" s="182"/>
      <c r="L491" s="182"/>
      <c r="M491" s="182"/>
      <c r="N491" s="182"/>
      <c r="O491" s="182"/>
      <c r="P491" s="183"/>
      <c r="Q491" s="179"/>
      <c r="R491" s="179"/>
      <c r="S491" s="165"/>
      <c r="T491" s="305"/>
      <c r="U491" s="165"/>
      <c r="V491" s="165"/>
      <c r="W491" s="165"/>
      <c r="X491" s="165"/>
      <c r="Y491" s="165"/>
      <c r="Z491" s="179"/>
      <c r="AA491" s="179"/>
      <c r="AB491" s="165"/>
      <c r="AC491" s="305"/>
      <c r="AD491" s="179"/>
      <c r="AE491" s="165"/>
    </row>
    <row r="492" spans="1:31" x14ac:dyDescent="0.2">
      <c r="A492" s="179"/>
      <c r="B492" s="179"/>
      <c r="C492" s="165"/>
      <c r="D492" s="165"/>
      <c r="E492" s="165"/>
      <c r="F492" s="165"/>
      <c r="G492" s="165"/>
      <c r="H492" s="182"/>
      <c r="I492" s="182"/>
      <c r="J492" s="183"/>
      <c r="K492" s="182"/>
      <c r="L492" s="182"/>
      <c r="M492" s="182"/>
      <c r="N492" s="182"/>
      <c r="O492" s="182"/>
      <c r="P492" s="183"/>
      <c r="Q492" s="179"/>
      <c r="R492" s="179"/>
      <c r="S492" s="165"/>
      <c r="T492" s="305"/>
      <c r="U492" s="165"/>
      <c r="V492" s="165"/>
      <c r="W492" s="165"/>
      <c r="X492" s="165"/>
      <c r="Y492" s="165"/>
      <c r="Z492" s="179"/>
      <c r="AA492" s="179"/>
      <c r="AB492" s="165"/>
      <c r="AC492" s="305"/>
      <c r="AD492" s="179"/>
      <c r="AE492" s="165"/>
    </row>
    <row r="493" spans="1:31" x14ac:dyDescent="0.2">
      <c r="A493" s="179"/>
      <c r="B493" s="179"/>
      <c r="C493" s="165"/>
      <c r="D493" s="165"/>
      <c r="E493" s="165"/>
      <c r="F493" s="165"/>
      <c r="G493" s="165"/>
      <c r="H493" s="182"/>
      <c r="I493" s="182"/>
      <c r="J493" s="183"/>
      <c r="K493" s="182"/>
      <c r="L493" s="182"/>
      <c r="M493" s="182"/>
      <c r="N493" s="182"/>
      <c r="O493" s="182"/>
      <c r="P493" s="183"/>
      <c r="Q493" s="179"/>
      <c r="R493" s="179"/>
      <c r="S493" s="165"/>
      <c r="T493" s="305"/>
      <c r="U493" s="165"/>
      <c r="V493" s="165"/>
      <c r="W493" s="165"/>
      <c r="X493" s="165"/>
      <c r="Y493" s="165"/>
      <c r="Z493" s="179"/>
      <c r="AA493" s="179"/>
      <c r="AB493" s="165"/>
      <c r="AC493" s="305"/>
      <c r="AD493" s="179"/>
      <c r="AE493" s="165"/>
    </row>
    <row r="494" spans="1:31" x14ac:dyDescent="0.2">
      <c r="A494" s="179"/>
      <c r="B494" s="179"/>
      <c r="C494" s="165"/>
      <c r="D494" s="165"/>
      <c r="E494" s="165"/>
      <c r="F494" s="165"/>
      <c r="G494" s="165"/>
      <c r="H494" s="182"/>
      <c r="I494" s="182"/>
      <c r="J494" s="183"/>
      <c r="K494" s="182"/>
      <c r="L494" s="182"/>
      <c r="M494" s="182"/>
      <c r="N494" s="182"/>
      <c r="O494" s="182"/>
      <c r="P494" s="183"/>
      <c r="Q494" s="179"/>
      <c r="R494" s="179"/>
      <c r="S494" s="165"/>
      <c r="T494" s="305"/>
      <c r="U494" s="165"/>
      <c r="V494" s="165"/>
      <c r="W494" s="165"/>
      <c r="X494" s="165"/>
      <c r="Y494" s="165"/>
      <c r="Z494" s="179"/>
      <c r="AA494" s="179"/>
      <c r="AB494" s="165"/>
      <c r="AC494" s="305"/>
      <c r="AD494" s="179"/>
      <c r="AE494" s="165"/>
    </row>
    <row r="495" spans="1:31" x14ac:dyDescent="0.2">
      <c r="A495" s="179"/>
      <c r="B495" s="179"/>
      <c r="C495" s="165"/>
      <c r="D495" s="165"/>
      <c r="E495" s="165"/>
      <c r="F495" s="165"/>
      <c r="G495" s="165"/>
      <c r="H495" s="182"/>
      <c r="I495" s="182"/>
      <c r="J495" s="183"/>
      <c r="K495" s="182"/>
      <c r="L495" s="182"/>
      <c r="M495" s="182"/>
      <c r="N495" s="182"/>
      <c r="O495" s="182"/>
      <c r="P495" s="183"/>
      <c r="Q495" s="179"/>
      <c r="R495" s="179"/>
      <c r="S495" s="165"/>
      <c r="T495" s="305"/>
      <c r="U495" s="165"/>
      <c r="V495" s="165"/>
      <c r="W495" s="165"/>
      <c r="X495" s="165"/>
      <c r="Y495" s="165"/>
      <c r="Z495" s="179"/>
      <c r="AA495" s="179"/>
      <c r="AB495" s="165"/>
      <c r="AC495" s="305"/>
      <c r="AD495" s="179"/>
      <c r="AE495" s="165"/>
    </row>
    <row r="496" spans="1:31" x14ac:dyDescent="0.2">
      <c r="A496" s="179"/>
      <c r="B496" s="179"/>
      <c r="C496" s="165"/>
      <c r="D496" s="165"/>
      <c r="E496" s="165"/>
      <c r="F496" s="165"/>
      <c r="G496" s="165"/>
      <c r="H496" s="182"/>
      <c r="I496" s="182"/>
      <c r="J496" s="183"/>
      <c r="K496" s="182"/>
      <c r="L496" s="182"/>
      <c r="M496" s="182"/>
      <c r="N496" s="182"/>
      <c r="O496" s="182"/>
      <c r="P496" s="183"/>
      <c r="Q496" s="179"/>
      <c r="R496" s="179"/>
      <c r="S496" s="165"/>
      <c r="T496" s="305"/>
      <c r="U496" s="165"/>
      <c r="V496" s="165"/>
      <c r="W496" s="165"/>
      <c r="X496" s="165"/>
      <c r="Y496" s="165"/>
      <c r="Z496" s="179"/>
      <c r="AA496" s="179"/>
      <c r="AB496" s="165"/>
      <c r="AC496" s="305"/>
      <c r="AD496" s="179"/>
      <c r="AE496" s="165"/>
    </row>
    <row r="497" spans="1:31" x14ac:dyDescent="0.2">
      <c r="A497" s="179"/>
      <c r="B497" s="179"/>
      <c r="C497" s="165"/>
      <c r="D497" s="165"/>
      <c r="E497" s="165"/>
      <c r="F497" s="165"/>
      <c r="G497" s="165"/>
      <c r="H497" s="182"/>
      <c r="I497" s="182"/>
      <c r="J497" s="183"/>
      <c r="K497" s="182"/>
      <c r="L497" s="182"/>
      <c r="M497" s="182"/>
      <c r="N497" s="182"/>
      <c r="O497" s="182"/>
      <c r="P497" s="183"/>
      <c r="Q497" s="179"/>
      <c r="R497" s="179"/>
      <c r="S497" s="165"/>
      <c r="T497" s="305"/>
      <c r="U497" s="165"/>
      <c r="V497" s="165"/>
      <c r="W497" s="165"/>
      <c r="X497" s="165"/>
      <c r="Y497" s="165"/>
      <c r="Z497" s="179"/>
      <c r="AA497" s="179"/>
      <c r="AB497" s="165"/>
      <c r="AC497" s="305"/>
      <c r="AD497" s="179"/>
      <c r="AE497" s="165"/>
    </row>
    <row r="498" spans="1:31" x14ac:dyDescent="0.2">
      <c r="A498" s="179"/>
      <c r="B498" s="179"/>
      <c r="C498" s="165"/>
      <c r="D498" s="165"/>
      <c r="E498" s="165"/>
      <c r="F498" s="165"/>
      <c r="G498" s="165"/>
      <c r="H498" s="182"/>
      <c r="I498" s="182"/>
      <c r="J498" s="183"/>
      <c r="K498" s="182"/>
      <c r="L498" s="182"/>
      <c r="M498" s="182"/>
      <c r="N498" s="182"/>
      <c r="O498" s="182"/>
      <c r="P498" s="183"/>
      <c r="Q498" s="179"/>
      <c r="R498" s="179"/>
      <c r="S498" s="165"/>
      <c r="T498" s="305"/>
      <c r="U498" s="165"/>
      <c r="V498" s="165"/>
      <c r="W498" s="165"/>
      <c r="X498" s="165"/>
      <c r="Y498" s="165"/>
      <c r="Z498" s="179"/>
      <c r="AA498" s="179"/>
      <c r="AB498" s="165"/>
      <c r="AC498" s="305"/>
      <c r="AD498" s="179"/>
      <c r="AE498" s="165"/>
    </row>
    <row r="499" spans="1:31" x14ac:dyDescent="0.2">
      <c r="A499" s="179"/>
      <c r="B499" s="179"/>
      <c r="C499" s="165"/>
      <c r="D499" s="165"/>
      <c r="E499" s="165"/>
      <c r="F499" s="165"/>
      <c r="G499" s="165"/>
      <c r="H499" s="182"/>
      <c r="I499" s="182"/>
      <c r="J499" s="183"/>
      <c r="K499" s="182"/>
      <c r="L499" s="182"/>
      <c r="M499" s="182"/>
      <c r="N499" s="182"/>
      <c r="O499" s="182"/>
      <c r="P499" s="183"/>
      <c r="Q499" s="179"/>
      <c r="R499" s="179"/>
      <c r="S499" s="165"/>
      <c r="T499" s="305"/>
      <c r="U499" s="165"/>
      <c r="V499" s="165"/>
      <c r="W499" s="165"/>
      <c r="X499" s="165"/>
      <c r="Y499" s="165"/>
      <c r="Z499" s="179"/>
      <c r="AA499" s="179"/>
      <c r="AB499" s="165"/>
      <c r="AC499" s="305"/>
      <c r="AD499" s="179"/>
      <c r="AE499" s="165"/>
    </row>
    <row r="500" spans="1:31" x14ac:dyDescent="0.2">
      <c r="A500" s="179"/>
      <c r="B500" s="179"/>
      <c r="C500" s="165"/>
      <c r="D500" s="165"/>
      <c r="E500" s="165"/>
      <c r="F500" s="165"/>
      <c r="G500" s="165"/>
      <c r="H500" s="182"/>
      <c r="I500" s="182"/>
      <c r="J500" s="183"/>
      <c r="K500" s="182"/>
      <c r="L500" s="182"/>
      <c r="M500" s="182"/>
      <c r="N500" s="182"/>
      <c r="O500" s="182"/>
      <c r="P500" s="183"/>
      <c r="Q500" s="179"/>
      <c r="R500" s="179"/>
      <c r="S500" s="165"/>
      <c r="T500" s="305"/>
      <c r="U500" s="165"/>
      <c r="V500" s="165"/>
      <c r="W500" s="165"/>
      <c r="X500" s="165"/>
      <c r="Y500" s="165"/>
      <c r="Z500" s="179"/>
      <c r="AA500" s="179"/>
      <c r="AB500" s="165"/>
      <c r="AC500" s="305"/>
      <c r="AD500" s="179"/>
      <c r="AE500" s="165"/>
    </row>
    <row r="501" spans="1:31" x14ac:dyDescent="0.2">
      <c r="A501" s="179"/>
      <c r="B501" s="179"/>
      <c r="C501" s="165"/>
      <c r="D501" s="165"/>
      <c r="E501" s="165"/>
      <c r="F501" s="165"/>
      <c r="G501" s="165"/>
      <c r="H501" s="182"/>
      <c r="I501" s="182"/>
      <c r="J501" s="183"/>
      <c r="K501" s="182"/>
      <c r="L501" s="182"/>
      <c r="M501" s="182"/>
      <c r="N501" s="182"/>
      <c r="O501" s="182"/>
      <c r="P501" s="183"/>
      <c r="Q501" s="179"/>
      <c r="R501" s="179"/>
      <c r="S501" s="165"/>
      <c r="T501" s="305"/>
      <c r="U501" s="165"/>
      <c r="V501" s="165"/>
      <c r="W501" s="165"/>
      <c r="X501" s="165"/>
      <c r="Y501" s="165"/>
      <c r="Z501" s="179"/>
      <c r="AA501" s="179"/>
      <c r="AB501" s="165"/>
      <c r="AC501" s="305"/>
      <c r="AD501" s="179"/>
      <c r="AE501" s="165"/>
    </row>
    <row r="502" spans="1:31" x14ac:dyDescent="0.2">
      <c r="A502" s="179"/>
      <c r="B502" s="179"/>
      <c r="C502" s="165"/>
      <c r="D502" s="165"/>
      <c r="E502" s="165"/>
      <c r="F502" s="165"/>
      <c r="G502" s="165"/>
      <c r="H502" s="182"/>
      <c r="I502" s="182"/>
      <c r="J502" s="183"/>
      <c r="K502" s="182"/>
      <c r="L502" s="182"/>
      <c r="M502" s="182"/>
      <c r="N502" s="182"/>
      <c r="O502" s="182"/>
      <c r="P502" s="183"/>
      <c r="Q502" s="179"/>
      <c r="R502" s="179"/>
      <c r="S502" s="165"/>
      <c r="T502" s="305"/>
      <c r="U502" s="165"/>
      <c r="V502" s="165"/>
      <c r="W502" s="165"/>
      <c r="X502" s="165"/>
      <c r="Y502" s="165"/>
      <c r="Z502" s="179"/>
      <c r="AA502" s="179"/>
      <c r="AB502" s="165"/>
      <c r="AC502" s="305"/>
      <c r="AD502" s="179"/>
      <c r="AE502" s="165"/>
    </row>
    <row r="503" spans="1:31" x14ac:dyDescent="0.2">
      <c r="A503" s="179"/>
      <c r="B503" s="179"/>
      <c r="C503" s="165"/>
      <c r="D503" s="165"/>
      <c r="E503" s="165"/>
      <c r="F503" s="165"/>
      <c r="G503" s="165"/>
      <c r="H503" s="182"/>
      <c r="I503" s="182"/>
      <c r="J503" s="183"/>
      <c r="K503" s="182"/>
      <c r="L503" s="182"/>
      <c r="M503" s="182"/>
      <c r="N503" s="182"/>
      <c r="O503" s="182"/>
      <c r="P503" s="183"/>
      <c r="Q503" s="179"/>
      <c r="R503" s="179"/>
      <c r="S503" s="165"/>
      <c r="T503" s="305"/>
      <c r="U503" s="165"/>
      <c r="V503" s="165"/>
      <c r="W503" s="165"/>
      <c r="X503" s="165"/>
      <c r="Y503" s="165"/>
      <c r="Z503" s="179"/>
      <c r="AA503" s="179"/>
      <c r="AB503" s="165"/>
      <c r="AC503" s="305"/>
      <c r="AD503" s="179"/>
      <c r="AE503" s="165"/>
    </row>
    <row r="504" spans="1:31" x14ac:dyDescent="0.2">
      <c r="A504" s="179"/>
      <c r="B504" s="179"/>
      <c r="C504" s="165"/>
      <c r="D504" s="165"/>
      <c r="E504" s="165"/>
      <c r="F504" s="165"/>
      <c r="G504" s="165"/>
      <c r="H504" s="182"/>
      <c r="I504" s="182"/>
      <c r="J504" s="183"/>
      <c r="K504" s="182"/>
      <c r="L504" s="182"/>
      <c r="M504" s="182"/>
      <c r="N504" s="182"/>
      <c r="O504" s="182"/>
      <c r="P504" s="183"/>
      <c r="Q504" s="179"/>
      <c r="R504" s="179"/>
      <c r="S504" s="165"/>
      <c r="T504" s="305"/>
      <c r="U504" s="165"/>
      <c r="V504" s="165"/>
      <c r="W504" s="165"/>
      <c r="X504" s="165"/>
      <c r="Y504" s="165"/>
      <c r="Z504" s="179"/>
      <c r="AA504" s="179"/>
      <c r="AB504" s="165"/>
      <c r="AC504" s="305"/>
      <c r="AD504" s="179"/>
      <c r="AE504" s="165"/>
    </row>
    <row r="505" spans="1:31" x14ac:dyDescent="0.2">
      <c r="A505" s="179"/>
      <c r="B505" s="179"/>
      <c r="C505" s="165"/>
      <c r="D505" s="165"/>
      <c r="E505" s="165"/>
      <c r="F505" s="165"/>
      <c r="G505" s="165"/>
      <c r="H505" s="182"/>
      <c r="I505" s="182"/>
      <c r="J505" s="183"/>
      <c r="K505" s="182"/>
      <c r="L505" s="182"/>
      <c r="M505" s="182"/>
      <c r="N505" s="182"/>
      <c r="O505" s="182"/>
      <c r="P505" s="183"/>
      <c r="Q505" s="179"/>
      <c r="R505" s="179"/>
      <c r="S505" s="165"/>
      <c r="T505" s="305"/>
      <c r="U505" s="165"/>
      <c r="V505" s="165"/>
      <c r="W505" s="165"/>
      <c r="X505" s="165"/>
      <c r="Y505" s="165"/>
      <c r="Z505" s="179"/>
      <c r="AA505" s="179"/>
      <c r="AB505" s="165"/>
      <c r="AC505" s="305"/>
      <c r="AD505" s="179"/>
      <c r="AE505" s="165"/>
    </row>
    <row r="506" spans="1:31" x14ac:dyDescent="0.2">
      <c r="A506" s="179"/>
      <c r="B506" s="179"/>
      <c r="C506" s="165"/>
      <c r="D506" s="165"/>
      <c r="E506" s="165"/>
      <c r="F506" s="165"/>
      <c r="G506" s="165"/>
      <c r="H506" s="182"/>
      <c r="I506" s="182"/>
      <c r="J506" s="183"/>
      <c r="K506" s="182"/>
      <c r="L506" s="182"/>
      <c r="M506" s="182"/>
      <c r="N506" s="182"/>
      <c r="O506" s="182"/>
      <c r="P506" s="183"/>
      <c r="Q506" s="179"/>
      <c r="R506" s="179"/>
      <c r="S506" s="165"/>
      <c r="T506" s="305"/>
      <c r="U506" s="165"/>
      <c r="V506" s="165"/>
      <c r="W506" s="165"/>
      <c r="X506" s="165"/>
      <c r="Y506" s="165"/>
      <c r="Z506" s="179"/>
      <c r="AA506" s="179"/>
      <c r="AB506" s="165"/>
      <c r="AC506" s="305"/>
      <c r="AD506" s="179"/>
      <c r="AE506" s="165"/>
    </row>
    <row r="507" spans="1:31" x14ac:dyDescent="0.2">
      <c r="A507" s="179"/>
      <c r="B507" s="179"/>
      <c r="C507" s="165"/>
      <c r="D507" s="165"/>
      <c r="E507" s="165"/>
      <c r="F507" s="165"/>
      <c r="G507" s="165"/>
      <c r="H507" s="182"/>
      <c r="I507" s="182"/>
      <c r="J507" s="183"/>
      <c r="K507" s="182"/>
      <c r="L507" s="182"/>
      <c r="M507" s="182"/>
      <c r="N507" s="182"/>
      <c r="O507" s="182"/>
      <c r="P507" s="183"/>
      <c r="Q507" s="179"/>
      <c r="R507" s="179"/>
      <c r="S507" s="165"/>
      <c r="T507" s="305"/>
      <c r="U507" s="165"/>
      <c r="V507" s="165"/>
      <c r="W507" s="165"/>
      <c r="X507" s="165"/>
      <c r="Y507" s="165"/>
      <c r="Z507" s="179"/>
      <c r="AA507" s="179"/>
      <c r="AB507" s="165"/>
      <c r="AC507" s="305"/>
      <c r="AD507" s="179"/>
      <c r="AE507" s="165"/>
    </row>
    <row r="508" spans="1:31" x14ac:dyDescent="0.2">
      <c r="A508" s="179"/>
      <c r="B508" s="179"/>
      <c r="C508" s="165"/>
      <c r="D508" s="165"/>
      <c r="E508" s="165"/>
      <c r="F508" s="165"/>
      <c r="G508" s="165"/>
      <c r="H508" s="182"/>
      <c r="I508" s="182"/>
      <c r="J508" s="183"/>
      <c r="K508" s="182"/>
      <c r="L508" s="182"/>
      <c r="M508" s="182"/>
      <c r="N508" s="182"/>
      <c r="O508" s="182"/>
      <c r="P508" s="183"/>
      <c r="Q508" s="179"/>
      <c r="R508" s="179"/>
      <c r="S508" s="165"/>
      <c r="T508" s="305"/>
      <c r="U508" s="165"/>
      <c r="V508" s="165"/>
      <c r="W508" s="165"/>
      <c r="X508" s="165"/>
      <c r="Y508" s="165"/>
      <c r="Z508" s="179"/>
      <c r="AA508" s="179"/>
      <c r="AB508" s="165"/>
      <c r="AC508" s="305"/>
      <c r="AD508" s="179"/>
      <c r="AE508" s="165"/>
    </row>
    <row r="509" spans="1:31" x14ac:dyDescent="0.2">
      <c r="A509" s="179"/>
      <c r="B509" s="179"/>
      <c r="C509" s="165"/>
      <c r="D509" s="165"/>
      <c r="E509" s="165"/>
      <c r="F509" s="165"/>
      <c r="G509" s="165"/>
      <c r="H509" s="182"/>
      <c r="I509" s="182"/>
      <c r="J509" s="183"/>
      <c r="K509" s="182"/>
      <c r="L509" s="182"/>
      <c r="M509" s="182"/>
      <c r="N509" s="182"/>
      <c r="O509" s="182"/>
      <c r="P509" s="183"/>
      <c r="Q509" s="179"/>
      <c r="R509" s="179"/>
      <c r="S509" s="165"/>
      <c r="T509" s="305"/>
      <c r="U509" s="165"/>
      <c r="V509" s="165"/>
      <c r="W509" s="165"/>
      <c r="X509" s="165"/>
      <c r="Y509" s="165"/>
      <c r="Z509" s="179"/>
      <c r="AA509" s="179"/>
      <c r="AB509" s="165"/>
      <c r="AC509" s="305"/>
      <c r="AD509" s="179"/>
      <c r="AE509" s="165"/>
    </row>
    <row r="510" spans="1:31" x14ac:dyDescent="0.2">
      <c r="A510" s="179"/>
      <c r="B510" s="179"/>
      <c r="C510" s="165"/>
      <c r="D510" s="165"/>
      <c r="E510" s="165"/>
      <c r="F510" s="165"/>
      <c r="G510" s="165"/>
      <c r="H510" s="182"/>
      <c r="I510" s="182"/>
      <c r="J510" s="183"/>
      <c r="K510" s="182"/>
      <c r="L510" s="182"/>
      <c r="M510" s="182"/>
      <c r="N510" s="182"/>
      <c r="O510" s="182"/>
      <c r="P510" s="183"/>
      <c r="Q510" s="179"/>
      <c r="R510" s="179"/>
      <c r="S510" s="165"/>
      <c r="T510" s="305"/>
      <c r="U510" s="165"/>
      <c r="V510" s="165"/>
      <c r="W510" s="165"/>
      <c r="X510" s="165"/>
      <c r="Y510" s="165"/>
      <c r="Z510" s="179"/>
      <c r="AA510" s="179"/>
      <c r="AB510" s="165"/>
      <c r="AC510" s="305"/>
      <c r="AD510" s="179"/>
      <c r="AE510" s="165"/>
    </row>
    <row r="511" spans="1:31" x14ac:dyDescent="0.2">
      <c r="A511" s="179"/>
      <c r="B511" s="179"/>
      <c r="C511" s="165"/>
      <c r="D511" s="165"/>
      <c r="E511" s="165"/>
      <c r="F511" s="165"/>
      <c r="G511" s="165"/>
      <c r="H511" s="182"/>
      <c r="I511" s="182"/>
      <c r="J511" s="183"/>
      <c r="K511" s="182"/>
      <c r="L511" s="182"/>
      <c r="M511" s="182"/>
      <c r="N511" s="182"/>
      <c r="O511" s="182"/>
      <c r="P511" s="183"/>
      <c r="Q511" s="179"/>
      <c r="R511" s="179"/>
      <c r="S511" s="165"/>
      <c r="T511" s="305"/>
      <c r="U511" s="165"/>
      <c r="V511" s="165"/>
      <c r="W511" s="165"/>
      <c r="X511" s="165"/>
      <c r="Y511" s="165"/>
      <c r="Z511" s="179"/>
      <c r="AA511" s="179"/>
      <c r="AB511" s="165"/>
      <c r="AC511" s="305"/>
      <c r="AD511" s="179"/>
      <c r="AE511" s="165"/>
    </row>
    <row r="512" spans="1:31" x14ac:dyDescent="0.2">
      <c r="A512" s="179"/>
      <c r="B512" s="179"/>
      <c r="C512" s="165"/>
      <c r="D512" s="165"/>
      <c r="E512" s="165"/>
      <c r="F512" s="165"/>
      <c r="G512" s="165"/>
      <c r="H512" s="182"/>
      <c r="I512" s="182"/>
      <c r="J512" s="183"/>
      <c r="K512" s="182"/>
      <c r="L512" s="182"/>
      <c r="M512" s="182"/>
      <c r="N512" s="182"/>
      <c r="O512" s="182"/>
      <c r="P512" s="183"/>
      <c r="Q512" s="179"/>
      <c r="R512" s="179"/>
      <c r="S512" s="165"/>
      <c r="T512" s="305"/>
      <c r="U512" s="165"/>
      <c r="V512" s="165"/>
      <c r="W512" s="165"/>
      <c r="X512" s="165"/>
      <c r="Y512" s="165"/>
      <c r="Z512" s="179"/>
      <c r="AA512" s="179"/>
      <c r="AB512" s="165"/>
      <c r="AC512" s="305"/>
      <c r="AD512" s="179"/>
      <c r="AE512" s="165"/>
    </row>
    <row r="513" spans="1:31" x14ac:dyDescent="0.2">
      <c r="A513" s="179"/>
      <c r="B513" s="179"/>
      <c r="C513" s="165"/>
      <c r="D513" s="165"/>
      <c r="E513" s="165"/>
      <c r="F513" s="165"/>
      <c r="G513" s="165"/>
      <c r="H513" s="182"/>
      <c r="I513" s="182"/>
      <c r="J513" s="183"/>
      <c r="K513" s="182"/>
      <c r="L513" s="182"/>
      <c r="M513" s="182"/>
      <c r="N513" s="182"/>
      <c r="O513" s="182"/>
      <c r="P513" s="183"/>
      <c r="Q513" s="179"/>
      <c r="R513" s="179"/>
      <c r="S513" s="165"/>
      <c r="T513" s="305"/>
      <c r="U513" s="165"/>
      <c r="V513" s="165"/>
      <c r="W513" s="165"/>
      <c r="X513" s="165"/>
      <c r="Y513" s="165"/>
      <c r="Z513" s="179"/>
      <c r="AA513" s="179"/>
      <c r="AB513" s="165"/>
      <c r="AC513" s="305"/>
      <c r="AD513" s="179"/>
      <c r="AE513" s="165"/>
    </row>
    <row r="514" spans="1:31" x14ac:dyDescent="0.2">
      <c r="A514" s="179"/>
      <c r="B514" s="179"/>
      <c r="C514" s="165"/>
      <c r="D514" s="165"/>
      <c r="E514" s="165"/>
      <c r="F514" s="165"/>
      <c r="G514" s="165"/>
      <c r="H514" s="182"/>
      <c r="I514" s="182"/>
      <c r="J514" s="183"/>
      <c r="K514" s="182"/>
      <c r="L514" s="182"/>
      <c r="M514" s="182"/>
      <c r="N514" s="182"/>
      <c r="O514" s="182"/>
      <c r="P514" s="183"/>
      <c r="Q514" s="179"/>
      <c r="R514" s="179"/>
      <c r="S514" s="165"/>
      <c r="T514" s="305"/>
      <c r="U514" s="165"/>
      <c r="V514" s="165"/>
      <c r="W514" s="165"/>
      <c r="X514" s="165"/>
      <c r="Y514" s="165"/>
      <c r="Z514" s="179"/>
      <c r="AA514" s="179"/>
      <c r="AB514" s="165"/>
      <c r="AC514" s="305"/>
      <c r="AD514" s="179"/>
      <c r="AE514" s="165"/>
    </row>
    <row r="515" spans="1:31" x14ac:dyDescent="0.2">
      <c r="A515" s="179"/>
      <c r="B515" s="179"/>
      <c r="C515" s="165"/>
      <c r="D515" s="165"/>
      <c r="E515" s="165"/>
      <c r="F515" s="165"/>
      <c r="G515" s="165"/>
      <c r="H515" s="182"/>
      <c r="I515" s="182"/>
      <c r="J515" s="183"/>
      <c r="K515" s="182"/>
      <c r="L515" s="182"/>
      <c r="M515" s="182"/>
      <c r="N515" s="182"/>
      <c r="O515" s="182"/>
      <c r="P515" s="183"/>
      <c r="Q515" s="179"/>
      <c r="R515" s="179"/>
      <c r="S515" s="165"/>
      <c r="T515" s="305"/>
      <c r="U515" s="165"/>
      <c r="V515" s="165"/>
      <c r="W515" s="165"/>
      <c r="X515" s="165"/>
      <c r="Y515" s="165"/>
      <c r="Z515" s="179"/>
      <c r="AA515" s="179"/>
      <c r="AB515" s="165"/>
      <c r="AC515" s="305"/>
      <c r="AD515" s="179"/>
      <c r="AE515" s="165"/>
    </row>
    <row r="516" spans="1:31" x14ac:dyDescent="0.2">
      <c r="A516" s="179"/>
      <c r="B516" s="179"/>
      <c r="C516" s="165"/>
      <c r="D516" s="165"/>
      <c r="E516" s="165"/>
      <c r="F516" s="165"/>
      <c r="G516" s="165"/>
      <c r="H516" s="182"/>
      <c r="I516" s="182"/>
      <c r="J516" s="183"/>
      <c r="K516" s="182"/>
      <c r="L516" s="182"/>
      <c r="M516" s="182"/>
      <c r="N516" s="182"/>
      <c r="O516" s="182"/>
      <c r="P516" s="183"/>
      <c r="Q516" s="179"/>
      <c r="R516" s="179"/>
      <c r="S516" s="165"/>
      <c r="T516" s="305"/>
      <c r="U516" s="165"/>
      <c r="V516" s="165"/>
      <c r="W516" s="165"/>
      <c r="X516" s="165"/>
      <c r="Y516" s="165"/>
      <c r="Z516" s="179"/>
      <c r="AA516" s="179"/>
      <c r="AB516" s="165"/>
      <c r="AC516" s="305"/>
      <c r="AD516" s="179"/>
      <c r="AE516" s="165"/>
    </row>
    <row r="517" spans="1:31" x14ac:dyDescent="0.2">
      <c r="A517" s="179"/>
      <c r="B517" s="179"/>
      <c r="C517" s="165"/>
      <c r="D517" s="165"/>
      <c r="E517" s="165"/>
      <c r="F517" s="165"/>
      <c r="G517" s="165"/>
      <c r="H517" s="182"/>
      <c r="I517" s="182"/>
      <c r="J517" s="183"/>
      <c r="K517" s="182"/>
      <c r="L517" s="182"/>
      <c r="M517" s="182"/>
      <c r="N517" s="182"/>
      <c r="O517" s="182"/>
      <c r="P517" s="183"/>
      <c r="Q517" s="179"/>
      <c r="R517" s="179"/>
      <c r="S517" s="165"/>
      <c r="T517" s="305"/>
      <c r="U517" s="165"/>
      <c r="V517" s="165"/>
      <c r="W517" s="165"/>
      <c r="X517" s="165"/>
      <c r="Y517" s="165"/>
      <c r="Z517" s="179"/>
      <c r="AA517" s="179"/>
      <c r="AB517" s="165"/>
      <c r="AC517" s="305"/>
      <c r="AD517" s="179"/>
      <c r="AE517" s="165"/>
    </row>
    <row r="518" spans="1:31" x14ac:dyDescent="0.2">
      <c r="A518" s="179"/>
      <c r="B518" s="179"/>
      <c r="C518" s="165"/>
      <c r="D518" s="165"/>
      <c r="E518" s="165"/>
      <c r="F518" s="165"/>
      <c r="G518" s="165"/>
      <c r="H518" s="182"/>
      <c r="I518" s="182"/>
      <c r="J518" s="183"/>
      <c r="K518" s="182"/>
      <c r="L518" s="182"/>
      <c r="M518" s="182"/>
      <c r="N518" s="182"/>
      <c r="O518" s="182"/>
      <c r="P518" s="183"/>
      <c r="Q518" s="179"/>
      <c r="R518" s="179"/>
      <c r="S518" s="165"/>
      <c r="T518" s="305"/>
      <c r="U518" s="165"/>
      <c r="V518" s="165"/>
      <c r="W518" s="165"/>
      <c r="X518" s="165"/>
      <c r="Y518" s="165"/>
      <c r="Z518" s="179"/>
      <c r="AA518" s="179"/>
      <c r="AB518" s="165"/>
      <c r="AC518" s="305"/>
      <c r="AD518" s="179"/>
      <c r="AE518" s="165"/>
    </row>
    <row r="519" spans="1:31" x14ac:dyDescent="0.2">
      <c r="A519" s="179"/>
      <c r="B519" s="179"/>
      <c r="C519" s="165"/>
      <c r="D519" s="165"/>
      <c r="E519" s="165"/>
      <c r="F519" s="165"/>
      <c r="G519" s="165"/>
      <c r="H519" s="182"/>
      <c r="I519" s="182"/>
      <c r="J519" s="183"/>
      <c r="K519" s="182"/>
      <c r="L519" s="182"/>
      <c r="M519" s="182"/>
      <c r="N519" s="182"/>
      <c r="O519" s="182"/>
      <c r="P519" s="183"/>
      <c r="Q519" s="179"/>
      <c r="R519" s="179"/>
      <c r="S519" s="165"/>
      <c r="T519" s="305"/>
      <c r="U519" s="165"/>
      <c r="V519" s="165"/>
      <c r="W519" s="165"/>
      <c r="X519" s="165"/>
      <c r="Y519" s="165"/>
      <c r="Z519" s="179"/>
      <c r="AA519" s="179"/>
      <c r="AB519" s="165"/>
      <c r="AC519" s="305"/>
      <c r="AD519" s="179"/>
      <c r="AE519" s="165"/>
    </row>
    <row r="520" spans="1:31" x14ac:dyDescent="0.2">
      <c r="A520" s="179"/>
      <c r="B520" s="179"/>
      <c r="C520" s="165"/>
      <c r="D520" s="165"/>
      <c r="E520" s="165"/>
      <c r="F520" s="165"/>
      <c r="G520" s="165"/>
      <c r="H520" s="182"/>
      <c r="I520" s="182"/>
      <c r="J520" s="183"/>
      <c r="K520" s="182"/>
      <c r="L520" s="182"/>
      <c r="M520" s="182"/>
      <c r="N520" s="182"/>
      <c r="O520" s="182"/>
      <c r="P520" s="183"/>
      <c r="Q520" s="179"/>
      <c r="R520" s="179"/>
      <c r="S520" s="165"/>
      <c r="T520" s="305"/>
      <c r="U520" s="165"/>
      <c r="V520" s="165"/>
      <c r="W520" s="165"/>
      <c r="X520" s="165"/>
      <c r="Y520" s="165"/>
      <c r="Z520" s="179"/>
      <c r="AA520" s="179"/>
      <c r="AB520" s="165"/>
      <c r="AC520" s="305"/>
      <c r="AD520" s="179"/>
      <c r="AE520" s="165"/>
    </row>
    <row r="521" spans="1:31" x14ac:dyDescent="0.2">
      <c r="A521" s="179"/>
      <c r="B521" s="179"/>
      <c r="C521" s="165"/>
      <c r="D521" s="165"/>
      <c r="E521" s="165"/>
      <c r="F521" s="165"/>
      <c r="G521" s="165"/>
      <c r="H521" s="182"/>
      <c r="I521" s="182"/>
      <c r="J521" s="183"/>
      <c r="K521" s="182"/>
      <c r="L521" s="182"/>
      <c r="M521" s="182"/>
      <c r="N521" s="182"/>
      <c r="O521" s="182"/>
      <c r="P521" s="183"/>
      <c r="Q521" s="179"/>
      <c r="R521" s="179"/>
      <c r="S521" s="165"/>
      <c r="T521" s="305"/>
      <c r="U521" s="165"/>
      <c r="V521" s="165"/>
      <c r="W521" s="165"/>
      <c r="X521" s="165"/>
      <c r="Y521" s="165"/>
      <c r="Z521" s="179"/>
      <c r="AA521" s="179"/>
      <c r="AB521" s="165"/>
      <c r="AC521" s="305"/>
      <c r="AD521" s="179"/>
      <c r="AE521" s="165"/>
    </row>
    <row r="522" spans="1:31" x14ac:dyDescent="0.2">
      <c r="A522" s="179"/>
      <c r="B522" s="179"/>
      <c r="C522" s="165"/>
      <c r="D522" s="165"/>
      <c r="E522" s="165"/>
      <c r="F522" s="165"/>
      <c r="G522" s="165"/>
      <c r="H522" s="182"/>
      <c r="I522" s="182"/>
      <c r="J522" s="183"/>
      <c r="K522" s="182"/>
      <c r="L522" s="182"/>
      <c r="M522" s="182"/>
      <c r="N522" s="182"/>
      <c r="O522" s="182"/>
      <c r="P522" s="183"/>
      <c r="Q522" s="179"/>
      <c r="R522" s="179"/>
      <c r="S522" s="165"/>
      <c r="T522" s="305"/>
      <c r="U522" s="165"/>
      <c r="V522" s="165"/>
      <c r="W522" s="165"/>
      <c r="X522" s="165"/>
      <c r="Y522" s="165"/>
      <c r="Z522" s="179"/>
      <c r="AA522" s="179"/>
      <c r="AB522" s="165"/>
      <c r="AC522" s="305"/>
      <c r="AD522" s="179"/>
      <c r="AE522" s="165"/>
    </row>
    <row r="523" spans="1:31" x14ac:dyDescent="0.2">
      <c r="A523" s="179"/>
      <c r="B523" s="179"/>
      <c r="C523" s="165"/>
      <c r="D523" s="165"/>
      <c r="E523" s="165"/>
      <c r="F523" s="165"/>
      <c r="G523" s="165"/>
      <c r="H523" s="182"/>
      <c r="I523" s="182"/>
      <c r="J523" s="183"/>
      <c r="K523" s="182"/>
      <c r="L523" s="182"/>
      <c r="M523" s="182"/>
      <c r="N523" s="182"/>
      <c r="O523" s="182"/>
      <c r="P523" s="183"/>
      <c r="Q523" s="179"/>
      <c r="R523" s="179"/>
      <c r="S523" s="165"/>
      <c r="T523" s="305"/>
      <c r="U523" s="165"/>
      <c r="V523" s="165"/>
      <c r="W523" s="165"/>
      <c r="X523" s="165"/>
      <c r="Y523" s="165"/>
      <c r="Z523" s="179"/>
      <c r="AA523" s="179"/>
      <c r="AB523" s="165"/>
      <c r="AC523" s="305"/>
      <c r="AD523" s="179"/>
      <c r="AE523" s="165"/>
    </row>
    <row r="524" spans="1:31" x14ac:dyDescent="0.2">
      <c r="A524" s="179"/>
      <c r="B524" s="179"/>
      <c r="C524" s="165"/>
      <c r="D524" s="165"/>
      <c r="E524" s="165"/>
      <c r="F524" s="165"/>
      <c r="G524" s="165"/>
      <c r="H524" s="182"/>
      <c r="I524" s="182"/>
      <c r="J524" s="183"/>
      <c r="K524" s="182"/>
      <c r="L524" s="182"/>
      <c r="M524" s="182"/>
      <c r="N524" s="182"/>
      <c r="O524" s="182"/>
      <c r="P524" s="183"/>
      <c r="Q524" s="179"/>
      <c r="R524" s="179"/>
      <c r="S524" s="165"/>
      <c r="T524" s="305"/>
      <c r="U524" s="165"/>
      <c r="V524" s="165"/>
      <c r="W524" s="165"/>
      <c r="X524" s="165"/>
      <c r="Y524" s="165"/>
      <c r="Z524" s="179"/>
      <c r="AA524" s="179"/>
      <c r="AB524" s="165"/>
      <c r="AC524" s="305"/>
      <c r="AD524" s="179"/>
      <c r="AE524" s="165"/>
    </row>
    <row r="525" spans="1:31" x14ac:dyDescent="0.2">
      <c r="A525" s="179"/>
      <c r="B525" s="179"/>
      <c r="C525" s="165"/>
      <c r="D525" s="165"/>
      <c r="E525" s="165"/>
      <c r="F525" s="165"/>
      <c r="G525" s="165"/>
      <c r="H525" s="182"/>
      <c r="I525" s="182"/>
      <c r="J525" s="183"/>
      <c r="K525" s="182"/>
      <c r="L525" s="182"/>
      <c r="M525" s="182"/>
      <c r="N525" s="182"/>
      <c r="O525" s="182"/>
      <c r="P525" s="183"/>
      <c r="Q525" s="179"/>
      <c r="R525" s="179"/>
      <c r="S525" s="165"/>
      <c r="T525" s="305"/>
      <c r="U525" s="165"/>
      <c r="V525" s="165"/>
      <c r="W525" s="165"/>
      <c r="X525" s="165"/>
      <c r="Y525" s="165"/>
      <c r="Z525" s="179"/>
      <c r="AA525" s="179"/>
      <c r="AB525" s="165"/>
      <c r="AC525" s="305"/>
      <c r="AD525" s="179"/>
      <c r="AE525" s="165"/>
    </row>
    <row r="526" spans="1:31" x14ac:dyDescent="0.2">
      <c r="A526" s="179"/>
      <c r="B526" s="179"/>
      <c r="C526" s="165"/>
      <c r="D526" s="165"/>
      <c r="E526" s="165"/>
      <c r="F526" s="165"/>
      <c r="G526" s="165"/>
      <c r="H526" s="182"/>
      <c r="I526" s="182"/>
      <c r="J526" s="183"/>
      <c r="K526" s="182"/>
      <c r="L526" s="182"/>
      <c r="M526" s="182"/>
      <c r="N526" s="182"/>
      <c r="O526" s="182"/>
      <c r="P526" s="183"/>
      <c r="Q526" s="179"/>
      <c r="R526" s="179"/>
      <c r="S526" s="165"/>
      <c r="T526" s="305"/>
      <c r="U526" s="165"/>
      <c r="V526" s="165"/>
      <c r="W526" s="165"/>
      <c r="X526" s="165"/>
      <c r="Y526" s="165"/>
      <c r="Z526" s="179"/>
      <c r="AA526" s="179"/>
      <c r="AB526" s="165"/>
      <c r="AC526" s="305"/>
      <c r="AD526" s="179"/>
      <c r="AE526" s="165"/>
    </row>
    <row r="527" spans="1:31" x14ac:dyDescent="0.2">
      <c r="A527" s="179"/>
      <c r="B527" s="179"/>
      <c r="C527" s="165"/>
      <c r="D527" s="165"/>
      <c r="E527" s="165"/>
      <c r="F527" s="165"/>
      <c r="G527" s="165"/>
      <c r="H527" s="182"/>
      <c r="I527" s="182"/>
      <c r="J527" s="183"/>
      <c r="K527" s="182"/>
      <c r="L527" s="182"/>
      <c r="M527" s="182"/>
      <c r="N527" s="182"/>
      <c r="O527" s="182"/>
      <c r="P527" s="183"/>
      <c r="Q527" s="179"/>
      <c r="R527" s="179"/>
      <c r="S527" s="165"/>
      <c r="T527" s="305"/>
      <c r="U527" s="165"/>
      <c r="V527" s="165"/>
      <c r="W527" s="165"/>
      <c r="X527" s="165"/>
      <c r="Y527" s="165"/>
      <c r="Z527" s="179"/>
      <c r="AA527" s="179"/>
      <c r="AB527" s="165"/>
      <c r="AC527" s="305"/>
      <c r="AD527" s="179"/>
      <c r="AE527" s="165"/>
    </row>
    <row r="528" spans="1:31" x14ac:dyDescent="0.2">
      <c r="A528" s="179"/>
      <c r="B528" s="179"/>
      <c r="C528" s="165"/>
      <c r="D528" s="165"/>
      <c r="E528" s="165"/>
      <c r="F528" s="165"/>
      <c r="G528" s="165"/>
      <c r="H528" s="182"/>
      <c r="I528" s="182"/>
      <c r="J528" s="183"/>
      <c r="K528" s="182"/>
      <c r="L528" s="182"/>
      <c r="M528" s="182"/>
      <c r="N528" s="182"/>
      <c r="O528" s="182"/>
      <c r="P528" s="183"/>
      <c r="Q528" s="179"/>
      <c r="R528" s="179"/>
      <c r="S528" s="165"/>
      <c r="T528" s="305"/>
      <c r="U528" s="165"/>
      <c r="V528" s="165"/>
      <c r="W528" s="165"/>
      <c r="X528" s="165"/>
      <c r="Y528" s="165"/>
      <c r="Z528" s="179"/>
      <c r="AA528" s="179"/>
      <c r="AB528" s="165"/>
      <c r="AC528" s="305"/>
      <c r="AD528" s="179"/>
      <c r="AE528" s="165"/>
    </row>
    <row r="529" spans="1:31" x14ac:dyDescent="0.2">
      <c r="A529" s="179"/>
      <c r="B529" s="179"/>
      <c r="C529" s="165"/>
      <c r="D529" s="165"/>
      <c r="E529" s="165"/>
      <c r="F529" s="165"/>
      <c r="G529" s="165"/>
      <c r="H529" s="182"/>
      <c r="I529" s="182"/>
      <c r="J529" s="183"/>
      <c r="K529" s="182"/>
      <c r="L529" s="182"/>
      <c r="M529" s="182"/>
      <c r="N529" s="182"/>
      <c r="O529" s="182"/>
      <c r="P529" s="183"/>
      <c r="Q529" s="179"/>
      <c r="R529" s="179"/>
      <c r="S529" s="165"/>
      <c r="T529" s="305"/>
      <c r="U529" s="165"/>
      <c r="V529" s="165"/>
      <c r="W529" s="165"/>
      <c r="X529" s="165"/>
      <c r="Y529" s="165"/>
      <c r="Z529" s="179"/>
      <c r="AA529" s="179"/>
      <c r="AB529" s="165"/>
      <c r="AC529" s="305"/>
      <c r="AD529" s="179"/>
      <c r="AE529" s="165"/>
    </row>
    <row r="530" spans="1:31" x14ac:dyDescent="0.2">
      <c r="A530" s="179"/>
      <c r="B530" s="179"/>
      <c r="C530" s="165"/>
      <c r="D530" s="165"/>
      <c r="E530" s="165"/>
      <c r="F530" s="165"/>
      <c r="G530" s="165"/>
      <c r="H530" s="182"/>
      <c r="I530" s="182"/>
      <c r="J530" s="183"/>
      <c r="K530" s="182"/>
      <c r="L530" s="182"/>
      <c r="M530" s="182"/>
      <c r="N530" s="182"/>
      <c r="O530" s="182"/>
      <c r="P530" s="183"/>
      <c r="Q530" s="179"/>
      <c r="R530" s="179"/>
      <c r="S530" s="165"/>
      <c r="T530" s="305"/>
      <c r="U530" s="165"/>
      <c r="V530" s="165"/>
      <c r="W530" s="165"/>
      <c r="X530" s="165"/>
      <c r="Y530" s="165"/>
      <c r="Z530" s="179"/>
      <c r="AA530" s="179"/>
      <c r="AB530" s="165"/>
      <c r="AC530" s="305"/>
      <c r="AD530" s="179"/>
      <c r="AE530" s="165"/>
    </row>
    <row r="531" spans="1:31" x14ac:dyDescent="0.2">
      <c r="A531" s="179"/>
      <c r="B531" s="179"/>
      <c r="C531" s="165"/>
      <c r="D531" s="165"/>
      <c r="E531" s="165"/>
      <c r="F531" s="165"/>
      <c r="G531" s="165"/>
      <c r="H531" s="182"/>
      <c r="I531" s="182"/>
      <c r="J531" s="183"/>
      <c r="K531" s="182"/>
      <c r="L531" s="182"/>
      <c r="M531" s="182"/>
      <c r="N531" s="182"/>
      <c r="O531" s="182"/>
      <c r="P531" s="183"/>
      <c r="Q531" s="179"/>
      <c r="R531" s="179"/>
      <c r="S531" s="165"/>
      <c r="T531" s="305"/>
      <c r="U531" s="165"/>
      <c r="V531" s="165"/>
      <c r="W531" s="165"/>
      <c r="X531" s="165"/>
      <c r="Y531" s="165"/>
      <c r="Z531" s="179"/>
      <c r="AA531" s="179"/>
      <c r="AB531" s="165"/>
      <c r="AC531" s="305"/>
      <c r="AD531" s="179"/>
      <c r="AE531" s="165"/>
    </row>
    <row r="532" spans="1:31" x14ac:dyDescent="0.2">
      <c r="A532" s="179"/>
      <c r="B532" s="179"/>
      <c r="C532" s="165"/>
      <c r="D532" s="165"/>
      <c r="E532" s="165"/>
      <c r="F532" s="165"/>
      <c r="G532" s="165"/>
      <c r="H532" s="182"/>
      <c r="I532" s="182"/>
      <c r="J532" s="183"/>
      <c r="K532" s="182"/>
      <c r="L532" s="182"/>
      <c r="M532" s="182"/>
      <c r="N532" s="182"/>
      <c r="O532" s="182"/>
      <c r="P532" s="183"/>
      <c r="Q532" s="179"/>
      <c r="R532" s="179"/>
      <c r="S532" s="165"/>
      <c r="T532" s="305"/>
      <c r="U532" s="165"/>
      <c r="V532" s="165"/>
      <c r="W532" s="165"/>
      <c r="X532" s="165"/>
      <c r="Y532" s="165"/>
      <c r="Z532" s="179"/>
      <c r="AA532" s="179"/>
      <c r="AB532" s="165"/>
      <c r="AC532" s="305"/>
      <c r="AD532" s="179"/>
      <c r="AE532" s="165"/>
    </row>
    <row r="533" spans="1:31" x14ac:dyDescent="0.2">
      <c r="A533" s="179"/>
      <c r="B533" s="179"/>
      <c r="C533" s="165"/>
      <c r="D533" s="165"/>
      <c r="E533" s="165"/>
      <c r="F533" s="165"/>
      <c r="G533" s="165"/>
      <c r="H533" s="182"/>
      <c r="I533" s="182"/>
      <c r="J533" s="183"/>
      <c r="K533" s="182"/>
      <c r="L533" s="182"/>
      <c r="M533" s="182"/>
      <c r="N533" s="182"/>
      <c r="O533" s="182"/>
      <c r="P533" s="183"/>
      <c r="Q533" s="179"/>
      <c r="R533" s="179"/>
      <c r="S533" s="165"/>
      <c r="T533" s="305"/>
      <c r="U533" s="165"/>
      <c r="V533" s="165"/>
      <c r="W533" s="165"/>
      <c r="X533" s="165"/>
      <c r="Y533" s="165"/>
      <c r="Z533" s="179"/>
      <c r="AA533" s="179"/>
      <c r="AB533" s="165"/>
      <c r="AC533" s="305"/>
      <c r="AD533" s="179"/>
      <c r="AE533" s="165"/>
    </row>
    <row r="534" spans="1:31" x14ac:dyDescent="0.2">
      <c r="A534" s="179"/>
      <c r="B534" s="179"/>
      <c r="C534" s="165"/>
      <c r="D534" s="165"/>
      <c r="E534" s="165"/>
      <c r="F534" s="165"/>
      <c r="G534" s="165"/>
      <c r="H534" s="182"/>
      <c r="I534" s="182"/>
      <c r="J534" s="183"/>
      <c r="K534" s="182"/>
      <c r="L534" s="182"/>
      <c r="M534" s="182"/>
      <c r="N534" s="182"/>
      <c r="O534" s="182"/>
      <c r="P534" s="183"/>
      <c r="Q534" s="179"/>
      <c r="R534" s="179"/>
      <c r="S534" s="165"/>
      <c r="T534" s="305"/>
      <c r="U534" s="165"/>
      <c r="V534" s="165"/>
      <c r="W534" s="165"/>
      <c r="X534" s="165"/>
      <c r="Y534" s="165"/>
      <c r="Z534" s="179"/>
      <c r="AA534" s="179"/>
      <c r="AB534" s="165"/>
      <c r="AC534" s="305"/>
      <c r="AD534" s="179"/>
      <c r="AE534" s="165"/>
    </row>
    <row r="535" spans="1:31" x14ac:dyDescent="0.2">
      <c r="A535" s="179"/>
      <c r="B535" s="179"/>
      <c r="C535" s="165"/>
      <c r="D535" s="165"/>
      <c r="E535" s="165"/>
      <c r="F535" s="165"/>
      <c r="G535" s="165"/>
      <c r="H535" s="182"/>
      <c r="I535" s="182"/>
      <c r="J535" s="183"/>
      <c r="K535" s="182"/>
      <c r="L535" s="182"/>
      <c r="M535" s="182"/>
      <c r="N535" s="182"/>
      <c r="O535" s="182"/>
      <c r="P535" s="183"/>
      <c r="Q535" s="179"/>
      <c r="R535" s="179"/>
      <c r="S535" s="165"/>
      <c r="T535" s="305"/>
      <c r="U535" s="165"/>
      <c r="V535" s="165"/>
      <c r="W535" s="165"/>
      <c r="X535" s="165"/>
      <c r="Y535" s="165"/>
      <c r="Z535" s="179"/>
      <c r="AA535" s="179"/>
      <c r="AB535" s="165"/>
      <c r="AC535" s="305"/>
      <c r="AD535" s="179"/>
      <c r="AE535" s="165"/>
    </row>
    <row r="536" spans="1:31" x14ac:dyDescent="0.2">
      <c r="A536" s="179"/>
      <c r="B536" s="179"/>
      <c r="C536" s="165"/>
      <c r="D536" s="165"/>
      <c r="E536" s="165"/>
      <c r="F536" s="165"/>
      <c r="G536" s="165"/>
      <c r="H536" s="182"/>
      <c r="I536" s="182"/>
      <c r="J536" s="183"/>
      <c r="K536" s="182"/>
      <c r="L536" s="182"/>
      <c r="M536" s="182"/>
      <c r="N536" s="182"/>
      <c r="O536" s="182"/>
      <c r="P536" s="183"/>
      <c r="Q536" s="179"/>
      <c r="R536" s="179"/>
      <c r="S536" s="165"/>
      <c r="T536" s="305"/>
      <c r="U536" s="165"/>
      <c r="V536" s="165"/>
      <c r="W536" s="165"/>
      <c r="X536" s="165"/>
      <c r="Y536" s="165"/>
      <c r="Z536" s="179"/>
      <c r="AA536" s="179"/>
      <c r="AB536" s="165"/>
      <c r="AC536" s="305"/>
      <c r="AD536" s="179"/>
      <c r="AE536" s="165"/>
    </row>
    <row r="537" spans="1:31" x14ac:dyDescent="0.2">
      <c r="A537" s="179"/>
      <c r="B537" s="179"/>
      <c r="C537" s="165"/>
      <c r="D537" s="165"/>
      <c r="E537" s="165"/>
      <c r="F537" s="165"/>
      <c r="G537" s="165"/>
      <c r="H537" s="182"/>
      <c r="I537" s="182"/>
      <c r="J537" s="183"/>
      <c r="K537" s="182"/>
      <c r="L537" s="182"/>
      <c r="M537" s="182"/>
      <c r="N537" s="182"/>
      <c r="O537" s="182"/>
      <c r="P537" s="183"/>
      <c r="Q537" s="179"/>
      <c r="R537" s="179"/>
      <c r="S537" s="165"/>
      <c r="T537" s="305"/>
      <c r="U537" s="165"/>
      <c r="V537" s="165"/>
      <c r="W537" s="165"/>
      <c r="X537" s="165"/>
      <c r="Y537" s="165"/>
      <c r="Z537" s="179"/>
      <c r="AA537" s="179"/>
      <c r="AB537" s="165"/>
      <c r="AC537" s="305"/>
      <c r="AD537" s="179"/>
      <c r="AE537" s="165"/>
    </row>
    <row r="538" spans="1:31" x14ac:dyDescent="0.2">
      <c r="A538" s="179"/>
      <c r="B538" s="179"/>
      <c r="C538" s="165"/>
      <c r="D538" s="165"/>
      <c r="E538" s="165"/>
      <c r="F538" s="165"/>
      <c r="G538" s="165"/>
      <c r="H538" s="182"/>
      <c r="I538" s="182"/>
      <c r="J538" s="183"/>
      <c r="K538" s="182"/>
      <c r="L538" s="182"/>
      <c r="M538" s="182"/>
      <c r="N538" s="182"/>
      <c r="O538" s="182"/>
      <c r="P538" s="183"/>
      <c r="Q538" s="179"/>
      <c r="R538" s="179"/>
      <c r="S538" s="165"/>
      <c r="T538" s="305"/>
      <c r="U538" s="165"/>
      <c r="V538" s="165"/>
      <c r="W538" s="165"/>
      <c r="X538" s="165"/>
      <c r="Y538" s="165"/>
      <c r="Z538" s="179"/>
      <c r="AA538" s="179"/>
      <c r="AB538" s="165"/>
      <c r="AC538" s="305"/>
      <c r="AD538" s="179"/>
      <c r="AE538" s="165"/>
    </row>
    <row r="539" spans="1:31" x14ac:dyDescent="0.2">
      <c r="A539" s="179"/>
      <c r="B539" s="179"/>
      <c r="C539" s="165"/>
      <c r="D539" s="165"/>
      <c r="E539" s="165"/>
      <c r="F539" s="165"/>
      <c r="G539" s="165"/>
      <c r="H539" s="182"/>
      <c r="I539" s="182"/>
      <c r="J539" s="183"/>
      <c r="K539" s="182"/>
      <c r="L539" s="182"/>
      <c r="M539" s="182"/>
      <c r="N539" s="182"/>
      <c r="O539" s="182"/>
      <c r="P539" s="183"/>
      <c r="Q539" s="179"/>
      <c r="R539" s="179"/>
      <c r="S539" s="165"/>
      <c r="T539" s="305"/>
      <c r="U539" s="165"/>
      <c r="V539" s="165"/>
      <c r="W539" s="165"/>
      <c r="X539" s="165"/>
      <c r="Y539" s="165"/>
      <c r="Z539" s="179"/>
      <c r="AA539" s="179"/>
      <c r="AB539" s="165"/>
      <c r="AC539" s="305"/>
      <c r="AD539" s="179"/>
      <c r="AE539" s="165"/>
    </row>
    <row r="540" spans="1:31" x14ac:dyDescent="0.2">
      <c r="A540" s="179"/>
      <c r="B540" s="179"/>
      <c r="C540" s="165"/>
      <c r="D540" s="165"/>
      <c r="E540" s="165"/>
      <c r="F540" s="165"/>
      <c r="G540" s="165"/>
      <c r="H540" s="182"/>
      <c r="I540" s="182"/>
      <c r="J540" s="183"/>
      <c r="K540" s="182"/>
      <c r="L540" s="182"/>
      <c r="M540" s="182"/>
      <c r="N540" s="182"/>
      <c r="O540" s="182"/>
      <c r="P540" s="183"/>
      <c r="Q540" s="179"/>
      <c r="R540" s="179"/>
      <c r="S540" s="165"/>
      <c r="T540" s="305"/>
      <c r="U540" s="165"/>
      <c r="V540" s="165"/>
      <c r="W540" s="165"/>
      <c r="X540" s="165"/>
      <c r="Y540" s="165"/>
      <c r="Z540" s="179"/>
      <c r="AA540" s="179"/>
      <c r="AB540" s="165"/>
      <c r="AC540" s="305"/>
      <c r="AD540" s="179"/>
      <c r="AE540" s="165"/>
    </row>
    <row r="541" spans="1:31" x14ac:dyDescent="0.2">
      <c r="A541" s="179"/>
      <c r="B541" s="179"/>
      <c r="C541" s="165"/>
      <c r="D541" s="165"/>
      <c r="E541" s="165"/>
      <c r="F541" s="165"/>
      <c r="G541" s="165"/>
      <c r="H541" s="182"/>
      <c r="I541" s="182"/>
      <c r="J541" s="183"/>
      <c r="K541" s="182"/>
      <c r="L541" s="182"/>
      <c r="M541" s="182"/>
      <c r="N541" s="182"/>
      <c r="O541" s="182"/>
      <c r="P541" s="183"/>
      <c r="Q541" s="179"/>
      <c r="R541" s="179"/>
      <c r="S541" s="165"/>
      <c r="T541" s="305"/>
      <c r="U541" s="165"/>
      <c r="V541" s="165"/>
      <c r="W541" s="165"/>
      <c r="X541" s="165"/>
      <c r="Y541" s="165"/>
      <c r="Z541" s="179"/>
      <c r="AA541" s="179"/>
      <c r="AB541" s="165"/>
      <c r="AC541" s="305"/>
      <c r="AD541" s="179"/>
      <c r="AE541" s="165"/>
    </row>
    <row r="542" spans="1:31" x14ac:dyDescent="0.2">
      <c r="A542" s="179"/>
      <c r="B542" s="179"/>
      <c r="C542" s="165"/>
      <c r="D542" s="165"/>
      <c r="E542" s="165"/>
      <c r="F542" s="165"/>
      <c r="G542" s="165"/>
      <c r="H542" s="182"/>
      <c r="I542" s="182"/>
      <c r="J542" s="183"/>
      <c r="K542" s="182"/>
      <c r="L542" s="182"/>
      <c r="M542" s="182"/>
      <c r="N542" s="182"/>
      <c r="O542" s="182"/>
      <c r="P542" s="183"/>
      <c r="Q542" s="179"/>
      <c r="R542" s="179"/>
      <c r="S542" s="165"/>
      <c r="T542" s="305"/>
      <c r="U542" s="165"/>
      <c r="V542" s="165"/>
      <c r="W542" s="165"/>
      <c r="X542" s="165"/>
      <c r="Y542" s="165"/>
      <c r="Z542" s="179"/>
      <c r="AA542" s="179"/>
      <c r="AB542" s="165"/>
      <c r="AC542" s="305"/>
      <c r="AD542" s="179"/>
      <c r="AE542" s="165"/>
    </row>
    <row r="543" spans="1:31" x14ac:dyDescent="0.2">
      <c r="A543" s="179"/>
      <c r="B543" s="179"/>
      <c r="C543" s="165"/>
      <c r="D543" s="165"/>
      <c r="E543" s="165"/>
      <c r="F543" s="165"/>
      <c r="G543" s="165"/>
      <c r="H543" s="182"/>
      <c r="I543" s="182"/>
      <c r="J543" s="183"/>
      <c r="K543" s="182"/>
      <c r="L543" s="182"/>
      <c r="M543" s="182"/>
      <c r="N543" s="182"/>
      <c r="O543" s="182"/>
      <c r="P543" s="183"/>
      <c r="Q543" s="179"/>
      <c r="R543" s="179"/>
      <c r="S543" s="165"/>
      <c r="T543" s="305"/>
      <c r="U543" s="165"/>
      <c r="V543" s="165"/>
      <c r="W543" s="165"/>
      <c r="X543" s="165"/>
      <c r="Y543" s="165"/>
      <c r="Z543" s="179"/>
      <c r="AA543" s="179"/>
      <c r="AB543" s="165"/>
      <c r="AC543" s="305"/>
      <c r="AD543" s="179"/>
      <c r="AE543" s="165"/>
    </row>
    <row r="544" spans="1:31" x14ac:dyDescent="0.2">
      <c r="A544" s="179"/>
      <c r="B544" s="179"/>
      <c r="C544" s="165"/>
      <c r="D544" s="165"/>
      <c r="E544" s="165"/>
      <c r="F544" s="165"/>
      <c r="G544" s="165"/>
      <c r="H544" s="182"/>
      <c r="I544" s="182"/>
      <c r="J544" s="183"/>
      <c r="K544" s="182"/>
      <c r="L544" s="182"/>
      <c r="M544" s="182"/>
      <c r="N544" s="182"/>
      <c r="O544" s="182"/>
      <c r="P544" s="183"/>
      <c r="Q544" s="179"/>
      <c r="R544" s="179"/>
      <c r="S544" s="165"/>
      <c r="T544" s="305"/>
      <c r="U544" s="165"/>
      <c r="V544" s="165"/>
      <c r="W544" s="165"/>
      <c r="X544" s="165"/>
      <c r="Y544" s="165"/>
      <c r="Z544" s="179"/>
      <c r="AA544" s="179"/>
      <c r="AB544" s="165"/>
      <c r="AC544" s="305"/>
      <c r="AD544" s="179"/>
      <c r="AE544" s="165"/>
    </row>
    <row r="545" spans="1:31" x14ac:dyDescent="0.2">
      <c r="A545" s="179"/>
      <c r="B545" s="179"/>
      <c r="C545" s="165"/>
      <c r="D545" s="165"/>
      <c r="E545" s="165"/>
      <c r="F545" s="165"/>
      <c r="G545" s="165"/>
      <c r="H545" s="182"/>
      <c r="I545" s="182"/>
      <c r="J545" s="183"/>
      <c r="K545" s="182"/>
      <c r="L545" s="182"/>
      <c r="M545" s="182"/>
      <c r="N545" s="182"/>
      <c r="O545" s="182"/>
      <c r="P545" s="183"/>
      <c r="Q545" s="179"/>
      <c r="R545" s="179"/>
      <c r="S545" s="165"/>
      <c r="T545" s="305"/>
      <c r="U545" s="165"/>
      <c r="V545" s="165"/>
      <c r="W545" s="165"/>
      <c r="X545" s="165"/>
      <c r="Y545" s="165"/>
      <c r="Z545" s="179"/>
      <c r="AA545" s="179"/>
      <c r="AB545" s="165"/>
      <c r="AC545" s="305"/>
      <c r="AD545" s="179"/>
      <c r="AE545" s="165"/>
    </row>
    <row r="546" spans="1:31" x14ac:dyDescent="0.2">
      <c r="A546" s="179"/>
      <c r="B546" s="179"/>
      <c r="C546" s="165"/>
      <c r="D546" s="165"/>
      <c r="E546" s="165"/>
      <c r="F546" s="165"/>
      <c r="G546" s="165"/>
      <c r="H546" s="182"/>
      <c r="I546" s="182"/>
      <c r="J546" s="183"/>
      <c r="K546" s="182"/>
      <c r="L546" s="182"/>
      <c r="M546" s="182"/>
      <c r="N546" s="182"/>
      <c r="O546" s="182"/>
      <c r="P546" s="183"/>
      <c r="Q546" s="179"/>
      <c r="R546" s="179"/>
      <c r="S546" s="165"/>
      <c r="T546" s="305"/>
      <c r="U546" s="165"/>
      <c r="V546" s="165"/>
      <c r="W546" s="165"/>
      <c r="X546" s="165"/>
      <c r="Y546" s="165"/>
      <c r="Z546" s="179"/>
      <c r="AA546" s="179"/>
      <c r="AB546" s="165"/>
      <c r="AC546" s="305"/>
      <c r="AD546" s="179"/>
      <c r="AE546" s="165"/>
    </row>
    <row r="547" spans="1:31" x14ac:dyDescent="0.2">
      <c r="A547" s="179"/>
      <c r="B547" s="179"/>
      <c r="C547" s="165"/>
      <c r="D547" s="165"/>
      <c r="E547" s="165"/>
      <c r="F547" s="165"/>
      <c r="G547" s="165"/>
      <c r="H547" s="182"/>
      <c r="I547" s="182"/>
      <c r="J547" s="183"/>
      <c r="K547" s="182"/>
      <c r="L547" s="182"/>
      <c r="M547" s="182"/>
      <c r="N547" s="182"/>
      <c r="O547" s="182"/>
      <c r="P547" s="183"/>
      <c r="Q547" s="179"/>
      <c r="R547" s="179"/>
      <c r="S547" s="165"/>
      <c r="T547" s="305"/>
      <c r="U547" s="165"/>
      <c r="V547" s="165"/>
      <c r="W547" s="165"/>
      <c r="X547" s="165"/>
      <c r="Y547" s="165"/>
      <c r="Z547" s="179"/>
      <c r="AA547" s="179"/>
      <c r="AB547" s="165"/>
      <c r="AC547" s="305"/>
      <c r="AD547" s="179"/>
      <c r="AE547" s="165"/>
    </row>
    <row r="548" spans="1:31" x14ac:dyDescent="0.2">
      <c r="A548" s="179"/>
      <c r="B548" s="179"/>
      <c r="C548" s="165"/>
      <c r="D548" s="165"/>
      <c r="E548" s="165"/>
      <c r="F548" s="165"/>
      <c r="G548" s="165"/>
      <c r="H548" s="182"/>
      <c r="I548" s="182"/>
      <c r="J548" s="183"/>
      <c r="K548" s="182"/>
      <c r="L548" s="182"/>
      <c r="M548" s="182"/>
      <c r="N548" s="182"/>
      <c r="O548" s="182"/>
      <c r="P548" s="183"/>
      <c r="Q548" s="179"/>
      <c r="R548" s="179"/>
      <c r="S548" s="165"/>
      <c r="T548" s="305"/>
      <c r="U548" s="165"/>
      <c r="V548" s="165"/>
      <c r="W548" s="165"/>
      <c r="X548" s="165"/>
      <c r="Y548" s="165"/>
      <c r="Z548" s="179"/>
      <c r="AA548" s="179"/>
      <c r="AB548" s="165"/>
      <c r="AC548" s="305"/>
      <c r="AD548" s="179"/>
      <c r="AE548" s="165"/>
    </row>
    <row r="549" spans="1:31" x14ac:dyDescent="0.2">
      <c r="A549" s="179"/>
      <c r="B549" s="179"/>
      <c r="C549" s="165"/>
      <c r="D549" s="165"/>
      <c r="E549" s="165"/>
      <c r="F549" s="165"/>
      <c r="G549" s="165"/>
      <c r="H549" s="182"/>
      <c r="I549" s="182"/>
      <c r="J549" s="183"/>
      <c r="K549" s="182"/>
      <c r="L549" s="182"/>
      <c r="M549" s="182"/>
      <c r="N549" s="182"/>
      <c r="O549" s="182"/>
      <c r="P549" s="183"/>
      <c r="Q549" s="179"/>
      <c r="R549" s="179"/>
      <c r="S549" s="165"/>
      <c r="T549" s="305"/>
      <c r="U549" s="165"/>
      <c r="V549" s="165"/>
      <c r="W549" s="165"/>
      <c r="X549" s="165"/>
      <c r="Y549" s="165"/>
      <c r="Z549" s="179"/>
      <c r="AA549" s="179"/>
      <c r="AB549" s="165"/>
      <c r="AC549" s="305"/>
      <c r="AD549" s="179"/>
      <c r="AE549" s="165"/>
    </row>
    <row r="550" spans="1:31" x14ac:dyDescent="0.2">
      <c r="A550" s="179"/>
      <c r="B550" s="179"/>
      <c r="C550" s="165"/>
      <c r="D550" s="165"/>
      <c r="E550" s="165"/>
      <c r="F550" s="165"/>
      <c r="G550" s="165"/>
      <c r="H550" s="182"/>
      <c r="I550" s="182"/>
      <c r="J550" s="183"/>
      <c r="K550" s="182"/>
      <c r="L550" s="182"/>
      <c r="M550" s="182"/>
      <c r="N550" s="182"/>
      <c r="O550" s="182"/>
      <c r="P550" s="183"/>
      <c r="Q550" s="179"/>
      <c r="R550" s="179"/>
      <c r="S550" s="165"/>
      <c r="T550" s="305"/>
      <c r="U550" s="165"/>
      <c r="V550" s="165"/>
      <c r="W550" s="165"/>
      <c r="X550" s="165"/>
      <c r="Y550" s="165"/>
      <c r="Z550" s="179"/>
      <c r="AA550" s="179"/>
      <c r="AB550" s="165"/>
      <c r="AC550" s="305"/>
      <c r="AD550" s="179"/>
      <c r="AE550" s="165"/>
    </row>
    <row r="551" spans="1:31" x14ac:dyDescent="0.2">
      <c r="A551" s="179"/>
      <c r="B551" s="179"/>
      <c r="C551" s="165"/>
      <c r="D551" s="165"/>
      <c r="E551" s="165"/>
      <c r="F551" s="165"/>
      <c r="G551" s="165"/>
      <c r="H551" s="182"/>
      <c r="I551" s="182"/>
      <c r="J551" s="183"/>
      <c r="K551" s="182"/>
      <c r="L551" s="182"/>
      <c r="M551" s="182"/>
      <c r="N551" s="182"/>
      <c r="O551" s="182"/>
      <c r="P551" s="183"/>
      <c r="Q551" s="179"/>
      <c r="R551" s="179"/>
      <c r="S551" s="165"/>
      <c r="T551" s="305"/>
      <c r="U551" s="165"/>
      <c r="V551" s="165"/>
      <c r="W551" s="165"/>
      <c r="X551" s="165"/>
      <c r="Y551" s="165"/>
      <c r="Z551" s="179"/>
      <c r="AA551" s="179"/>
      <c r="AB551" s="165"/>
      <c r="AC551" s="305"/>
      <c r="AD551" s="179"/>
      <c r="AE551" s="165"/>
    </row>
    <row r="552" spans="1:31" x14ac:dyDescent="0.2">
      <c r="A552" s="179"/>
      <c r="B552" s="179"/>
      <c r="C552" s="165"/>
      <c r="D552" s="165"/>
      <c r="E552" s="165"/>
      <c r="F552" s="165"/>
      <c r="G552" s="165"/>
      <c r="H552" s="182"/>
      <c r="I552" s="182"/>
      <c r="J552" s="183"/>
      <c r="K552" s="182"/>
      <c r="L552" s="182"/>
      <c r="M552" s="182"/>
      <c r="N552" s="182"/>
      <c r="O552" s="182"/>
      <c r="P552" s="183"/>
      <c r="Q552" s="179"/>
      <c r="R552" s="179"/>
      <c r="S552" s="165"/>
      <c r="T552" s="305"/>
      <c r="U552" s="165"/>
      <c r="V552" s="165"/>
      <c r="W552" s="165"/>
      <c r="X552" s="165"/>
      <c r="Y552" s="165"/>
      <c r="Z552" s="179"/>
      <c r="AA552" s="179"/>
      <c r="AB552" s="165"/>
      <c r="AC552" s="305"/>
      <c r="AD552" s="179"/>
      <c r="AE552" s="165"/>
    </row>
    <row r="553" spans="1:31" x14ac:dyDescent="0.2">
      <c r="A553" s="179"/>
      <c r="B553" s="179"/>
      <c r="C553" s="165"/>
      <c r="D553" s="165"/>
      <c r="E553" s="165"/>
      <c r="F553" s="165"/>
      <c r="G553" s="165"/>
      <c r="H553" s="182"/>
      <c r="I553" s="182"/>
      <c r="J553" s="183"/>
      <c r="K553" s="182"/>
      <c r="L553" s="182"/>
      <c r="M553" s="182"/>
      <c r="N553" s="182"/>
      <c r="O553" s="182"/>
      <c r="P553" s="183"/>
      <c r="Q553" s="179"/>
      <c r="R553" s="179"/>
      <c r="S553" s="165"/>
      <c r="T553" s="305"/>
      <c r="U553" s="165"/>
      <c r="V553" s="165"/>
      <c r="W553" s="165"/>
      <c r="X553" s="165"/>
      <c r="Y553" s="165"/>
      <c r="Z553" s="179"/>
      <c r="AA553" s="179"/>
      <c r="AB553" s="165"/>
      <c r="AC553" s="305"/>
      <c r="AD553" s="179"/>
      <c r="AE553" s="165"/>
    </row>
    <row r="554" spans="1:31" x14ac:dyDescent="0.2">
      <c r="A554" s="179"/>
      <c r="B554" s="179"/>
      <c r="C554" s="165"/>
      <c r="D554" s="165"/>
      <c r="E554" s="165"/>
      <c r="F554" s="165"/>
      <c r="G554" s="165"/>
      <c r="H554" s="182"/>
      <c r="I554" s="182"/>
      <c r="J554" s="183"/>
      <c r="K554" s="182"/>
      <c r="L554" s="182"/>
      <c r="M554" s="182"/>
      <c r="N554" s="182"/>
      <c r="O554" s="182"/>
      <c r="P554" s="183"/>
      <c r="Q554" s="179"/>
      <c r="R554" s="179"/>
      <c r="S554" s="165"/>
      <c r="T554" s="305"/>
      <c r="U554" s="165"/>
      <c r="V554" s="165"/>
      <c r="W554" s="165"/>
      <c r="X554" s="165"/>
      <c r="Y554" s="165"/>
      <c r="Z554" s="179"/>
      <c r="AA554" s="179"/>
      <c r="AB554" s="165"/>
      <c r="AC554" s="305"/>
      <c r="AD554" s="179"/>
      <c r="AE554" s="165"/>
    </row>
    <row r="555" spans="1:31" x14ac:dyDescent="0.2">
      <c r="A555" s="179"/>
      <c r="B555" s="179"/>
      <c r="C555" s="165"/>
      <c r="D555" s="165"/>
      <c r="E555" s="165"/>
      <c r="F555" s="165"/>
      <c r="G555" s="165"/>
      <c r="H555" s="182"/>
      <c r="I555" s="182"/>
      <c r="J555" s="183"/>
      <c r="K555" s="182"/>
      <c r="L555" s="182"/>
      <c r="M555" s="182"/>
      <c r="N555" s="182"/>
      <c r="O555" s="182"/>
      <c r="P555" s="183"/>
      <c r="Q555" s="179"/>
      <c r="R555" s="179"/>
      <c r="S555" s="165"/>
      <c r="T555" s="305"/>
      <c r="U555" s="165"/>
      <c r="V555" s="165"/>
      <c r="W555" s="165"/>
      <c r="X555" s="165"/>
      <c r="Y555" s="165"/>
      <c r="Z555" s="179"/>
      <c r="AA555" s="179"/>
      <c r="AB555" s="165"/>
      <c r="AC555" s="305"/>
      <c r="AD555" s="179"/>
      <c r="AE555" s="165"/>
    </row>
    <row r="556" spans="1:31" x14ac:dyDescent="0.2">
      <c r="A556" s="179"/>
      <c r="B556" s="179"/>
      <c r="C556" s="165"/>
      <c r="D556" s="165"/>
      <c r="E556" s="165"/>
      <c r="F556" s="165"/>
      <c r="G556" s="165"/>
      <c r="H556" s="182"/>
      <c r="I556" s="182"/>
      <c r="J556" s="183"/>
      <c r="K556" s="182"/>
      <c r="L556" s="182"/>
      <c r="M556" s="182"/>
      <c r="N556" s="182"/>
      <c r="O556" s="182"/>
      <c r="P556" s="183"/>
      <c r="Q556" s="179"/>
      <c r="R556" s="179"/>
      <c r="S556" s="165"/>
      <c r="T556" s="305"/>
      <c r="U556" s="165"/>
      <c r="V556" s="165"/>
      <c r="W556" s="165"/>
      <c r="X556" s="165"/>
      <c r="Y556" s="165"/>
      <c r="Z556" s="179"/>
      <c r="AA556" s="179"/>
      <c r="AB556" s="165"/>
      <c r="AC556" s="305"/>
      <c r="AD556" s="179"/>
      <c r="AE556" s="165"/>
    </row>
    <row r="557" spans="1:31" x14ac:dyDescent="0.2">
      <c r="A557" s="179"/>
      <c r="B557" s="179"/>
      <c r="C557" s="165"/>
      <c r="D557" s="165"/>
      <c r="E557" s="165"/>
      <c r="F557" s="165"/>
      <c r="G557" s="165"/>
      <c r="H557" s="182"/>
      <c r="I557" s="182"/>
      <c r="J557" s="183"/>
      <c r="K557" s="182"/>
      <c r="L557" s="182"/>
      <c r="M557" s="182"/>
      <c r="N557" s="182"/>
      <c r="O557" s="182"/>
      <c r="P557" s="183"/>
      <c r="Q557" s="179"/>
      <c r="R557" s="179"/>
      <c r="S557" s="165"/>
      <c r="T557" s="305"/>
      <c r="U557" s="165"/>
      <c r="V557" s="165"/>
      <c r="W557" s="165"/>
      <c r="X557" s="165"/>
      <c r="Y557" s="165"/>
      <c r="Z557" s="179"/>
      <c r="AA557" s="179"/>
      <c r="AB557" s="165"/>
      <c r="AC557" s="305"/>
      <c r="AD557" s="179"/>
      <c r="AE557" s="165"/>
    </row>
    <row r="558" spans="1:31" x14ac:dyDescent="0.2">
      <c r="A558" s="179"/>
      <c r="B558" s="179"/>
      <c r="C558" s="165"/>
      <c r="D558" s="165"/>
      <c r="E558" s="165"/>
      <c r="F558" s="165"/>
      <c r="G558" s="165"/>
      <c r="H558" s="182"/>
      <c r="I558" s="182"/>
      <c r="J558" s="183"/>
      <c r="K558" s="182"/>
      <c r="L558" s="182"/>
      <c r="M558" s="182"/>
      <c r="N558" s="182"/>
      <c r="O558" s="182"/>
      <c r="P558" s="183"/>
      <c r="Q558" s="179"/>
      <c r="R558" s="179"/>
      <c r="S558" s="165"/>
      <c r="T558" s="305"/>
      <c r="U558" s="165"/>
      <c r="V558" s="165"/>
      <c r="W558" s="165"/>
      <c r="X558" s="165"/>
      <c r="Y558" s="165"/>
      <c r="Z558" s="179"/>
      <c r="AA558" s="179"/>
      <c r="AB558" s="165"/>
      <c r="AC558" s="305"/>
      <c r="AD558" s="179"/>
      <c r="AE558" s="165"/>
    </row>
    <row r="559" spans="1:31" x14ac:dyDescent="0.2">
      <c r="A559" s="179"/>
      <c r="B559" s="179"/>
      <c r="C559" s="165"/>
      <c r="D559" s="165"/>
      <c r="E559" s="165"/>
      <c r="F559" s="165"/>
      <c r="G559" s="165"/>
      <c r="H559" s="182"/>
      <c r="I559" s="182"/>
      <c r="J559" s="183"/>
      <c r="K559" s="182"/>
      <c r="L559" s="182"/>
      <c r="M559" s="182"/>
      <c r="N559" s="182"/>
      <c r="O559" s="182"/>
      <c r="P559" s="183"/>
      <c r="Q559" s="179"/>
      <c r="R559" s="179"/>
      <c r="S559" s="165"/>
      <c r="T559" s="305"/>
      <c r="U559" s="165"/>
      <c r="V559" s="165"/>
      <c r="W559" s="165"/>
      <c r="X559" s="165"/>
      <c r="Y559" s="165"/>
      <c r="Z559" s="179"/>
      <c r="AA559" s="179"/>
      <c r="AB559" s="165"/>
      <c r="AC559" s="305"/>
      <c r="AD559" s="179"/>
      <c r="AE559" s="165"/>
    </row>
    <row r="560" spans="1:31" x14ac:dyDescent="0.2">
      <c r="A560" s="179"/>
      <c r="B560" s="179"/>
      <c r="C560" s="165"/>
      <c r="D560" s="165"/>
      <c r="E560" s="165"/>
      <c r="F560" s="165"/>
      <c r="G560" s="165"/>
      <c r="H560" s="182"/>
      <c r="I560" s="182"/>
      <c r="J560" s="183"/>
      <c r="K560" s="182"/>
      <c r="L560" s="182"/>
      <c r="M560" s="182"/>
      <c r="N560" s="182"/>
      <c r="O560" s="182"/>
      <c r="P560" s="183"/>
      <c r="Q560" s="179"/>
      <c r="R560" s="179"/>
      <c r="S560" s="165"/>
      <c r="T560" s="305"/>
      <c r="U560" s="165"/>
      <c r="V560" s="165"/>
      <c r="W560" s="165"/>
      <c r="X560" s="165"/>
      <c r="Y560" s="165"/>
      <c r="Z560" s="179"/>
      <c r="AA560" s="179"/>
      <c r="AB560" s="165"/>
      <c r="AC560" s="305"/>
      <c r="AD560" s="179"/>
      <c r="AE560" s="165"/>
    </row>
    <row r="561" spans="1:31" x14ac:dyDescent="0.2">
      <c r="A561" s="179"/>
      <c r="B561" s="179"/>
      <c r="C561" s="165"/>
      <c r="D561" s="165"/>
      <c r="E561" s="165"/>
      <c r="F561" s="165"/>
      <c r="G561" s="165"/>
      <c r="H561" s="182"/>
      <c r="I561" s="182"/>
      <c r="J561" s="183"/>
      <c r="K561" s="182"/>
      <c r="L561" s="182"/>
      <c r="M561" s="182"/>
      <c r="N561" s="182"/>
      <c r="O561" s="182"/>
      <c r="P561" s="183"/>
      <c r="Q561" s="179"/>
      <c r="R561" s="179"/>
      <c r="S561" s="165"/>
      <c r="T561" s="305"/>
      <c r="U561" s="165"/>
      <c r="V561" s="165"/>
      <c r="W561" s="165"/>
      <c r="X561" s="165"/>
      <c r="Y561" s="165"/>
      <c r="Z561" s="179"/>
      <c r="AA561" s="179"/>
      <c r="AB561" s="165"/>
      <c r="AC561" s="305"/>
      <c r="AD561" s="179"/>
      <c r="AE561" s="165"/>
    </row>
    <row r="562" spans="1:31" x14ac:dyDescent="0.2">
      <c r="A562" s="179"/>
      <c r="B562" s="179"/>
      <c r="C562" s="165"/>
      <c r="D562" s="165"/>
      <c r="E562" s="165"/>
      <c r="F562" s="165"/>
      <c r="G562" s="165"/>
      <c r="H562" s="182"/>
      <c r="I562" s="182"/>
      <c r="J562" s="183"/>
      <c r="K562" s="182"/>
      <c r="L562" s="182"/>
      <c r="M562" s="182"/>
      <c r="N562" s="182"/>
      <c r="O562" s="182"/>
      <c r="P562" s="183"/>
      <c r="Q562" s="179"/>
      <c r="R562" s="179"/>
      <c r="S562" s="165"/>
      <c r="T562" s="305"/>
      <c r="U562" s="165"/>
      <c r="V562" s="165"/>
      <c r="W562" s="165"/>
      <c r="X562" s="165"/>
      <c r="Y562" s="165"/>
      <c r="Z562" s="179"/>
      <c r="AA562" s="179"/>
      <c r="AB562" s="165"/>
      <c r="AC562" s="305"/>
      <c r="AD562" s="179"/>
      <c r="AE562" s="165"/>
    </row>
    <row r="563" spans="1:31" x14ac:dyDescent="0.2">
      <c r="A563" s="179"/>
      <c r="B563" s="179"/>
      <c r="C563" s="165"/>
      <c r="D563" s="165"/>
      <c r="E563" s="165"/>
      <c r="F563" s="165"/>
      <c r="G563" s="165"/>
      <c r="H563" s="182"/>
      <c r="I563" s="182"/>
      <c r="J563" s="183"/>
      <c r="K563" s="182"/>
      <c r="L563" s="182"/>
      <c r="M563" s="182"/>
      <c r="N563" s="182"/>
      <c r="O563" s="182"/>
      <c r="P563" s="183"/>
      <c r="Q563" s="179"/>
      <c r="R563" s="179"/>
      <c r="S563" s="165"/>
      <c r="T563" s="305"/>
      <c r="U563" s="165"/>
      <c r="V563" s="165"/>
      <c r="W563" s="165"/>
      <c r="X563" s="165"/>
      <c r="Y563" s="165"/>
      <c r="Z563" s="179"/>
      <c r="AA563" s="179"/>
      <c r="AB563" s="165"/>
      <c r="AC563" s="305"/>
      <c r="AD563" s="179"/>
      <c r="AE563" s="165"/>
    </row>
    <row r="564" spans="1:31" x14ac:dyDescent="0.2">
      <c r="A564" s="179"/>
      <c r="B564" s="179"/>
      <c r="C564" s="165"/>
      <c r="D564" s="165"/>
      <c r="E564" s="165"/>
      <c r="F564" s="165"/>
      <c r="G564" s="165"/>
      <c r="H564" s="182"/>
      <c r="I564" s="182"/>
      <c r="J564" s="183"/>
      <c r="K564" s="182"/>
      <c r="L564" s="182"/>
      <c r="M564" s="182"/>
      <c r="N564" s="182"/>
      <c r="O564" s="182"/>
      <c r="P564" s="183"/>
      <c r="Q564" s="179"/>
      <c r="R564" s="179"/>
      <c r="S564" s="165"/>
      <c r="T564" s="305"/>
      <c r="U564" s="165"/>
      <c r="V564" s="165"/>
      <c r="W564" s="165"/>
      <c r="X564" s="165"/>
      <c r="Y564" s="165"/>
      <c r="Z564" s="179"/>
      <c r="AA564" s="179"/>
      <c r="AB564" s="165"/>
      <c r="AC564" s="305"/>
      <c r="AD564" s="179"/>
      <c r="AE564" s="165"/>
    </row>
    <row r="565" spans="1:31" x14ac:dyDescent="0.2">
      <c r="A565" s="179"/>
      <c r="B565" s="179"/>
      <c r="C565" s="165"/>
      <c r="D565" s="165"/>
      <c r="E565" s="165"/>
      <c r="F565" s="165"/>
      <c r="G565" s="165"/>
      <c r="H565" s="182"/>
      <c r="I565" s="182"/>
      <c r="J565" s="183"/>
      <c r="K565" s="182"/>
      <c r="L565" s="182"/>
      <c r="M565" s="182"/>
      <c r="N565" s="182"/>
      <c r="O565" s="182"/>
      <c r="P565" s="183"/>
      <c r="Q565" s="179"/>
      <c r="R565" s="179"/>
      <c r="S565" s="165"/>
      <c r="T565" s="305"/>
      <c r="U565" s="165"/>
      <c r="V565" s="165"/>
      <c r="W565" s="165"/>
      <c r="X565" s="165"/>
      <c r="Y565" s="165"/>
      <c r="Z565" s="179"/>
      <c r="AA565" s="179"/>
      <c r="AB565" s="165"/>
      <c r="AC565" s="305"/>
      <c r="AD565" s="179"/>
      <c r="AE565" s="165"/>
    </row>
    <row r="566" spans="1:31" x14ac:dyDescent="0.2">
      <c r="A566" s="179"/>
      <c r="B566" s="179"/>
      <c r="C566" s="165"/>
      <c r="D566" s="165"/>
      <c r="E566" s="165"/>
      <c r="F566" s="165"/>
      <c r="G566" s="165"/>
      <c r="H566" s="182"/>
      <c r="I566" s="182"/>
      <c r="J566" s="183"/>
      <c r="K566" s="182"/>
      <c r="L566" s="182"/>
      <c r="M566" s="182"/>
      <c r="N566" s="182"/>
      <c r="O566" s="182"/>
      <c r="P566" s="183"/>
      <c r="Q566" s="179"/>
      <c r="R566" s="179"/>
      <c r="S566" s="165"/>
      <c r="T566" s="305"/>
      <c r="U566" s="165"/>
      <c r="V566" s="165"/>
      <c r="W566" s="165"/>
      <c r="X566" s="165"/>
      <c r="Y566" s="165"/>
      <c r="Z566" s="179"/>
      <c r="AA566" s="179"/>
      <c r="AB566" s="165"/>
      <c r="AC566" s="305"/>
      <c r="AD566" s="179"/>
      <c r="AE566" s="165"/>
    </row>
    <row r="567" spans="1:31" x14ac:dyDescent="0.2">
      <c r="A567" s="179"/>
      <c r="B567" s="179"/>
      <c r="C567" s="165"/>
      <c r="D567" s="165"/>
      <c r="E567" s="165"/>
      <c r="F567" s="165"/>
      <c r="G567" s="165"/>
      <c r="H567" s="182"/>
      <c r="I567" s="182"/>
      <c r="J567" s="183"/>
      <c r="K567" s="182"/>
      <c r="L567" s="182"/>
      <c r="M567" s="182"/>
      <c r="N567" s="182"/>
      <c r="O567" s="182"/>
      <c r="P567" s="183"/>
      <c r="Q567" s="179"/>
      <c r="R567" s="179"/>
      <c r="S567" s="165"/>
      <c r="T567" s="305"/>
      <c r="U567" s="165"/>
      <c r="V567" s="165"/>
      <c r="W567" s="165"/>
      <c r="X567" s="165"/>
      <c r="Y567" s="165"/>
      <c r="Z567" s="179"/>
      <c r="AA567" s="179"/>
      <c r="AB567" s="165"/>
      <c r="AC567" s="305"/>
      <c r="AD567" s="179"/>
      <c r="AE567" s="165"/>
    </row>
    <row r="568" spans="1:31" x14ac:dyDescent="0.2">
      <c r="A568" s="179"/>
      <c r="B568" s="179"/>
      <c r="C568" s="165"/>
      <c r="D568" s="165"/>
      <c r="E568" s="165"/>
      <c r="F568" s="165"/>
      <c r="G568" s="165"/>
      <c r="H568" s="182"/>
      <c r="I568" s="182"/>
      <c r="J568" s="183"/>
      <c r="K568" s="182"/>
      <c r="L568" s="182"/>
      <c r="M568" s="182"/>
      <c r="N568" s="182"/>
      <c r="O568" s="182"/>
      <c r="P568" s="183"/>
      <c r="Q568" s="179"/>
      <c r="R568" s="179"/>
      <c r="S568" s="165"/>
      <c r="T568" s="305"/>
      <c r="U568" s="165"/>
      <c r="V568" s="165"/>
      <c r="W568" s="165"/>
      <c r="X568" s="165"/>
      <c r="Y568" s="165"/>
      <c r="Z568" s="179"/>
      <c r="AA568" s="179"/>
      <c r="AB568" s="165"/>
      <c r="AC568" s="305"/>
      <c r="AD568" s="179"/>
      <c r="AE568" s="165"/>
    </row>
    <row r="569" spans="1:31" x14ac:dyDescent="0.2">
      <c r="A569" s="179"/>
      <c r="B569" s="179"/>
      <c r="C569" s="165"/>
      <c r="D569" s="165"/>
      <c r="E569" s="165"/>
      <c r="F569" s="165"/>
      <c r="G569" s="165"/>
      <c r="H569" s="182"/>
      <c r="I569" s="182"/>
      <c r="J569" s="183"/>
      <c r="K569" s="182"/>
      <c r="L569" s="182"/>
      <c r="M569" s="182"/>
      <c r="N569" s="182"/>
      <c r="O569" s="182"/>
      <c r="P569" s="183"/>
      <c r="Q569" s="179"/>
      <c r="R569" s="179"/>
      <c r="S569" s="165"/>
      <c r="T569" s="305"/>
      <c r="U569" s="165"/>
      <c r="V569" s="165"/>
      <c r="W569" s="165"/>
      <c r="X569" s="165"/>
      <c r="Y569" s="165"/>
      <c r="Z569" s="179"/>
      <c r="AA569" s="179"/>
      <c r="AB569" s="165"/>
      <c r="AC569" s="305"/>
      <c r="AD569" s="179"/>
      <c r="AE569" s="165"/>
    </row>
    <row r="570" spans="1:31" x14ac:dyDescent="0.2">
      <c r="A570" s="179"/>
      <c r="B570" s="179"/>
      <c r="C570" s="165"/>
      <c r="D570" s="165"/>
      <c r="E570" s="165"/>
      <c r="F570" s="165"/>
      <c r="G570" s="165"/>
      <c r="H570" s="182"/>
      <c r="I570" s="182"/>
      <c r="J570" s="183"/>
      <c r="K570" s="182"/>
      <c r="L570" s="182"/>
      <c r="M570" s="182"/>
      <c r="N570" s="182"/>
      <c r="O570" s="182"/>
      <c r="P570" s="183"/>
      <c r="Q570" s="179"/>
      <c r="R570" s="179"/>
      <c r="S570" s="165"/>
      <c r="T570" s="305"/>
      <c r="U570" s="165"/>
      <c r="V570" s="165"/>
      <c r="W570" s="165"/>
      <c r="X570" s="165"/>
      <c r="Y570" s="165"/>
      <c r="Z570" s="179"/>
      <c r="AA570" s="179"/>
      <c r="AB570" s="165"/>
      <c r="AC570" s="305"/>
      <c r="AD570" s="179"/>
      <c r="AE570" s="165"/>
    </row>
    <row r="571" spans="1:31" x14ac:dyDescent="0.2">
      <c r="A571" s="179"/>
      <c r="B571" s="179"/>
      <c r="C571" s="165"/>
      <c r="D571" s="165"/>
      <c r="E571" s="165"/>
      <c r="F571" s="165"/>
      <c r="G571" s="165"/>
      <c r="H571" s="182"/>
      <c r="I571" s="182"/>
      <c r="J571" s="183"/>
      <c r="K571" s="182"/>
      <c r="L571" s="182"/>
      <c r="M571" s="182"/>
      <c r="N571" s="182"/>
      <c r="O571" s="182"/>
      <c r="P571" s="183"/>
      <c r="Q571" s="179"/>
      <c r="R571" s="179"/>
      <c r="S571" s="165"/>
      <c r="T571" s="305"/>
      <c r="U571" s="165"/>
      <c r="V571" s="165"/>
      <c r="W571" s="165"/>
      <c r="X571" s="165"/>
      <c r="Y571" s="165"/>
      <c r="Z571" s="179"/>
      <c r="AA571" s="179"/>
      <c r="AB571" s="165"/>
      <c r="AC571" s="305"/>
      <c r="AD571" s="179"/>
      <c r="AE571" s="165"/>
    </row>
    <row r="572" spans="1:31" x14ac:dyDescent="0.2">
      <c r="A572" s="179"/>
      <c r="B572" s="179"/>
      <c r="C572" s="165"/>
      <c r="D572" s="165"/>
      <c r="E572" s="165"/>
      <c r="F572" s="165"/>
      <c r="G572" s="165"/>
      <c r="H572" s="182"/>
      <c r="I572" s="182"/>
      <c r="J572" s="183"/>
      <c r="K572" s="182"/>
      <c r="L572" s="182"/>
      <c r="M572" s="182"/>
      <c r="N572" s="182"/>
      <c r="O572" s="182"/>
      <c r="P572" s="183"/>
      <c r="Q572" s="179"/>
      <c r="R572" s="179"/>
      <c r="S572" s="165"/>
      <c r="T572" s="305"/>
      <c r="U572" s="165"/>
      <c r="V572" s="165"/>
      <c r="W572" s="165"/>
      <c r="X572" s="165"/>
      <c r="Y572" s="165"/>
      <c r="Z572" s="179"/>
      <c r="AA572" s="179"/>
      <c r="AB572" s="165"/>
      <c r="AC572" s="305"/>
      <c r="AD572" s="179"/>
      <c r="AE572" s="165"/>
    </row>
    <row r="573" spans="1:31" x14ac:dyDescent="0.2">
      <c r="A573" s="179"/>
      <c r="B573" s="179"/>
      <c r="C573" s="165"/>
      <c r="D573" s="165"/>
      <c r="E573" s="165"/>
      <c r="F573" s="165"/>
      <c r="G573" s="165"/>
      <c r="H573" s="182"/>
      <c r="I573" s="182"/>
      <c r="J573" s="183"/>
      <c r="K573" s="182"/>
      <c r="L573" s="182"/>
      <c r="M573" s="182"/>
      <c r="N573" s="182"/>
      <c r="O573" s="182"/>
      <c r="P573" s="183"/>
      <c r="Q573" s="179"/>
      <c r="R573" s="179"/>
      <c r="S573" s="165"/>
      <c r="T573" s="305"/>
      <c r="U573" s="165"/>
      <c r="V573" s="165"/>
      <c r="W573" s="165"/>
      <c r="X573" s="165"/>
      <c r="Y573" s="165"/>
      <c r="Z573" s="179"/>
      <c r="AA573" s="179"/>
      <c r="AB573" s="165"/>
      <c r="AC573" s="305"/>
      <c r="AD573" s="179"/>
      <c r="AE573" s="165"/>
    </row>
    <row r="574" spans="1:31" x14ac:dyDescent="0.2">
      <c r="A574" s="179"/>
      <c r="B574" s="179"/>
      <c r="C574" s="165"/>
      <c r="D574" s="165"/>
      <c r="E574" s="165"/>
      <c r="F574" s="165"/>
      <c r="G574" s="165"/>
      <c r="H574" s="182"/>
      <c r="I574" s="182"/>
      <c r="J574" s="183"/>
      <c r="K574" s="182"/>
      <c r="L574" s="182"/>
      <c r="M574" s="182"/>
      <c r="N574" s="182"/>
      <c r="O574" s="182"/>
      <c r="P574" s="183"/>
      <c r="Q574" s="179"/>
      <c r="R574" s="179"/>
      <c r="S574" s="165"/>
      <c r="T574" s="305"/>
      <c r="U574" s="165"/>
      <c r="V574" s="165"/>
      <c r="W574" s="165"/>
      <c r="X574" s="165"/>
      <c r="Y574" s="165"/>
      <c r="Z574" s="179"/>
      <c r="AA574" s="179"/>
      <c r="AB574" s="165"/>
      <c r="AC574" s="305"/>
      <c r="AD574" s="179"/>
      <c r="AE574" s="165"/>
    </row>
    <row r="575" spans="1:31" x14ac:dyDescent="0.2">
      <c r="A575" s="179"/>
      <c r="B575" s="179"/>
      <c r="C575" s="165"/>
      <c r="D575" s="165"/>
      <c r="E575" s="165"/>
      <c r="F575" s="165"/>
      <c r="G575" s="165"/>
      <c r="H575" s="182"/>
      <c r="I575" s="182"/>
      <c r="J575" s="183"/>
      <c r="K575" s="182"/>
      <c r="L575" s="182"/>
      <c r="M575" s="182"/>
      <c r="N575" s="182"/>
      <c r="O575" s="182"/>
      <c r="P575" s="183"/>
      <c r="Q575" s="179"/>
      <c r="R575" s="179"/>
      <c r="S575" s="165"/>
      <c r="T575" s="305"/>
      <c r="U575" s="165"/>
      <c r="V575" s="165"/>
      <c r="W575" s="165"/>
      <c r="X575" s="165"/>
      <c r="Y575" s="165"/>
      <c r="Z575" s="179"/>
      <c r="AA575" s="179"/>
      <c r="AB575" s="165"/>
      <c r="AC575" s="305"/>
      <c r="AD575" s="179"/>
      <c r="AE575" s="165"/>
    </row>
    <row r="576" spans="1:31" x14ac:dyDescent="0.2">
      <c r="A576" s="179"/>
      <c r="B576" s="179"/>
      <c r="C576" s="165"/>
      <c r="D576" s="165"/>
      <c r="E576" s="165"/>
      <c r="F576" s="165"/>
      <c r="G576" s="165"/>
      <c r="H576" s="182"/>
      <c r="I576" s="182"/>
      <c r="J576" s="183"/>
      <c r="K576" s="182"/>
      <c r="L576" s="182"/>
      <c r="M576" s="182"/>
      <c r="N576" s="182"/>
      <c r="O576" s="182"/>
      <c r="P576" s="183"/>
      <c r="Q576" s="179"/>
      <c r="R576" s="179"/>
      <c r="S576" s="165"/>
      <c r="T576" s="305"/>
      <c r="U576" s="165"/>
      <c r="V576" s="165"/>
      <c r="W576" s="165"/>
      <c r="X576" s="165"/>
      <c r="Y576" s="165"/>
      <c r="Z576" s="179"/>
      <c r="AA576" s="179"/>
      <c r="AB576" s="165"/>
      <c r="AC576" s="305"/>
      <c r="AD576" s="179"/>
      <c r="AE576" s="165"/>
    </row>
    <row r="577" spans="1:31" x14ac:dyDescent="0.2">
      <c r="A577" s="179"/>
      <c r="B577" s="179"/>
      <c r="C577" s="165"/>
      <c r="D577" s="165"/>
      <c r="E577" s="165"/>
      <c r="F577" s="165"/>
      <c r="G577" s="165"/>
      <c r="H577" s="182"/>
      <c r="I577" s="182"/>
      <c r="J577" s="183"/>
      <c r="K577" s="182"/>
      <c r="L577" s="182"/>
      <c r="M577" s="182"/>
      <c r="N577" s="182"/>
      <c r="O577" s="182"/>
      <c r="P577" s="183"/>
      <c r="Q577" s="179"/>
      <c r="R577" s="179"/>
      <c r="S577" s="165"/>
      <c r="T577" s="305"/>
      <c r="U577" s="165"/>
      <c r="V577" s="165"/>
      <c r="W577" s="165"/>
      <c r="X577" s="165"/>
      <c r="Y577" s="165"/>
      <c r="Z577" s="179"/>
      <c r="AA577" s="179"/>
      <c r="AB577" s="165"/>
      <c r="AC577" s="305"/>
      <c r="AD577" s="179"/>
      <c r="AE577" s="165"/>
    </row>
    <row r="578" spans="1:31" x14ac:dyDescent="0.2">
      <c r="A578" s="179"/>
      <c r="B578" s="179"/>
      <c r="C578" s="165"/>
      <c r="D578" s="165"/>
      <c r="E578" s="165"/>
      <c r="F578" s="165"/>
      <c r="G578" s="165"/>
      <c r="H578" s="182"/>
      <c r="I578" s="182"/>
      <c r="J578" s="183"/>
      <c r="K578" s="182"/>
      <c r="L578" s="182"/>
      <c r="M578" s="182"/>
      <c r="N578" s="182"/>
      <c r="O578" s="182"/>
      <c r="P578" s="183"/>
      <c r="Q578" s="179"/>
      <c r="R578" s="179"/>
      <c r="S578" s="165"/>
      <c r="T578" s="305"/>
      <c r="U578" s="165"/>
      <c r="V578" s="165"/>
      <c r="W578" s="165"/>
      <c r="X578" s="165"/>
      <c r="Y578" s="165"/>
      <c r="Z578" s="179"/>
      <c r="AA578" s="179"/>
      <c r="AB578" s="165"/>
      <c r="AC578" s="305"/>
      <c r="AD578" s="179"/>
      <c r="AE578" s="165"/>
    </row>
    <row r="579" spans="1:31" x14ac:dyDescent="0.2">
      <c r="A579" s="179"/>
      <c r="B579" s="179"/>
      <c r="C579" s="165"/>
      <c r="D579" s="165"/>
      <c r="E579" s="165"/>
      <c r="F579" s="165"/>
      <c r="G579" s="165"/>
      <c r="H579" s="182"/>
      <c r="I579" s="182"/>
      <c r="J579" s="183"/>
      <c r="K579" s="182"/>
      <c r="L579" s="182"/>
      <c r="M579" s="182"/>
      <c r="N579" s="182"/>
      <c r="O579" s="182"/>
      <c r="P579" s="183"/>
      <c r="Q579" s="179"/>
      <c r="R579" s="179"/>
      <c r="S579" s="165"/>
      <c r="T579" s="305"/>
      <c r="U579" s="165"/>
      <c r="V579" s="165"/>
      <c r="W579" s="165"/>
      <c r="X579" s="165"/>
      <c r="Y579" s="165"/>
      <c r="Z579" s="179"/>
      <c r="AA579" s="179"/>
      <c r="AB579" s="165"/>
      <c r="AC579" s="305"/>
      <c r="AD579" s="179"/>
      <c r="AE579" s="165"/>
    </row>
    <row r="580" spans="1:31" x14ac:dyDescent="0.2">
      <c r="A580" s="179"/>
      <c r="B580" s="179"/>
      <c r="C580" s="165"/>
      <c r="D580" s="165"/>
      <c r="E580" s="165"/>
      <c r="F580" s="165"/>
      <c r="G580" s="165"/>
      <c r="H580" s="182"/>
      <c r="I580" s="182"/>
      <c r="J580" s="183"/>
      <c r="K580" s="182"/>
      <c r="L580" s="182"/>
      <c r="M580" s="182"/>
      <c r="N580" s="182"/>
      <c r="O580" s="182"/>
      <c r="P580" s="183"/>
      <c r="Q580" s="179"/>
      <c r="R580" s="179"/>
      <c r="S580" s="165"/>
      <c r="T580" s="305"/>
      <c r="U580" s="165"/>
      <c r="V580" s="165"/>
      <c r="W580" s="165"/>
      <c r="X580" s="165"/>
      <c r="Y580" s="165"/>
      <c r="Z580" s="179"/>
      <c r="AA580" s="179"/>
      <c r="AB580" s="165"/>
      <c r="AC580" s="305"/>
      <c r="AD580" s="179"/>
      <c r="AE580" s="165"/>
    </row>
    <row r="581" spans="1:31" x14ac:dyDescent="0.2">
      <c r="A581" s="179"/>
      <c r="B581" s="179"/>
      <c r="C581" s="165"/>
      <c r="D581" s="165"/>
      <c r="E581" s="165"/>
      <c r="F581" s="165"/>
      <c r="G581" s="165"/>
      <c r="H581" s="182"/>
      <c r="I581" s="182"/>
      <c r="J581" s="183"/>
      <c r="K581" s="182"/>
      <c r="L581" s="182"/>
      <c r="M581" s="182"/>
      <c r="N581" s="182"/>
      <c r="O581" s="182"/>
      <c r="P581" s="183"/>
      <c r="Q581" s="179"/>
      <c r="R581" s="179"/>
      <c r="S581" s="165"/>
      <c r="T581" s="305"/>
      <c r="U581" s="165"/>
      <c r="V581" s="165"/>
      <c r="W581" s="165"/>
      <c r="X581" s="165"/>
      <c r="Y581" s="165"/>
      <c r="Z581" s="179"/>
      <c r="AA581" s="179"/>
      <c r="AB581" s="165"/>
      <c r="AC581" s="305"/>
      <c r="AD581" s="179"/>
      <c r="AE581" s="165"/>
    </row>
    <row r="582" spans="1:31" x14ac:dyDescent="0.2">
      <c r="A582" s="179"/>
      <c r="B582" s="179"/>
      <c r="C582" s="165"/>
      <c r="D582" s="165"/>
      <c r="E582" s="165"/>
      <c r="F582" s="165"/>
      <c r="G582" s="165"/>
      <c r="H582" s="182"/>
      <c r="I582" s="182"/>
      <c r="J582" s="183"/>
      <c r="K582" s="182"/>
      <c r="L582" s="182"/>
      <c r="M582" s="182"/>
      <c r="N582" s="182"/>
      <c r="O582" s="182"/>
      <c r="P582" s="183"/>
      <c r="Q582" s="179"/>
      <c r="R582" s="179"/>
      <c r="S582" s="165"/>
      <c r="T582" s="305"/>
      <c r="U582" s="165"/>
      <c r="V582" s="165"/>
      <c r="W582" s="165"/>
      <c r="X582" s="165"/>
      <c r="Y582" s="165"/>
      <c r="Z582" s="179"/>
      <c r="AA582" s="179"/>
      <c r="AB582" s="165"/>
      <c r="AC582" s="305"/>
      <c r="AD582" s="179"/>
      <c r="AE582" s="165"/>
    </row>
    <row r="583" spans="1:31" x14ac:dyDescent="0.2">
      <c r="A583" s="179"/>
      <c r="B583" s="179"/>
      <c r="C583" s="165"/>
      <c r="D583" s="165"/>
      <c r="E583" s="165"/>
      <c r="F583" s="165"/>
      <c r="G583" s="165"/>
      <c r="H583" s="182"/>
      <c r="I583" s="182"/>
      <c r="J583" s="183"/>
      <c r="K583" s="182"/>
      <c r="L583" s="182"/>
      <c r="M583" s="182"/>
      <c r="N583" s="182"/>
      <c r="O583" s="182"/>
      <c r="P583" s="183"/>
      <c r="Q583" s="179"/>
      <c r="R583" s="179"/>
      <c r="S583" s="165"/>
      <c r="T583" s="305"/>
      <c r="U583" s="165"/>
      <c r="V583" s="165"/>
      <c r="W583" s="165"/>
      <c r="X583" s="165"/>
      <c r="Y583" s="165"/>
      <c r="Z583" s="179"/>
      <c r="AA583" s="179"/>
      <c r="AB583" s="165"/>
      <c r="AC583" s="305"/>
      <c r="AD583" s="179"/>
      <c r="AE583" s="165"/>
    </row>
    <row r="584" spans="1:31" x14ac:dyDescent="0.2">
      <c r="A584" s="179"/>
      <c r="B584" s="179"/>
      <c r="C584" s="165"/>
      <c r="D584" s="165"/>
      <c r="E584" s="165"/>
      <c r="F584" s="165"/>
      <c r="G584" s="165"/>
      <c r="H584" s="182"/>
      <c r="I584" s="182"/>
      <c r="J584" s="183"/>
      <c r="K584" s="182"/>
      <c r="L584" s="182"/>
      <c r="M584" s="182"/>
      <c r="N584" s="182"/>
      <c r="O584" s="182"/>
      <c r="P584" s="183"/>
      <c r="Q584" s="179"/>
      <c r="R584" s="179"/>
      <c r="S584" s="165"/>
      <c r="T584" s="305"/>
      <c r="U584" s="165"/>
      <c r="V584" s="165"/>
      <c r="W584" s="165"/>
      <c r="X584" s="165"/>
      <c r="Y584" s="165"/>
      <c r="Z584" s="179"/>
      <c r="AA584" s="179"/>
      <c r="AB584" s="165"/>
      <c r="AC584" s="305"/>
      <c r="AD584" s="179"/>
      <c r="AE584" s="165"/>
    </row>
    <row r="585" spans="1:31" x14ac:dyDescent="0.2">
      <c r="A585" s="179"/>
      <c r="B585" s="179"/>
      <c r="C585" s="165"/>
      <c r="D585" s="165"/>
      <c r="E585" s="165"/>
      <c r="F585" s="165"/>
      <c r="G585" s="165"/>
      <c r="H585" s="182"/>
      <c r="I585" s="182"/>
      <c r="J585" s="183"/>
      <c r="K585" s="182"/>
      <c r="L585" s="182"/>
      <c r="M585" s="182"/>
      <c r="N585" s="182"/>
      <c r="O585" s="182"/>
      <c r="P585" s="183"/>
      <c r="Q585" s="179"/>
      <c r="R585" s="179"/>
      <c r="S585" s="165"/>
      <c r="T585" s="305"/>
      <c r="U585" s="165"/>
      <c r="V585" s="165"/>
      <c r="W585" s="165"/>
      <c r="X585" s="165"/>
      <c r="Y585" s="165"/>
      <c r="Z585" s="179"/>
      <c r="AA585" s="179"/>
      <c r="AB585" s="165"/>
      <c r="AC585" s="305"/>
      <c r="AD585" s="179"/>
      <c r="AE585" s="165"/>
    </row>
    <row r="586" spans="1:31" x14ac:dyDescent="0.2">
      <c r="A586" s="179"/>
      <c r="B586" s="179"/>
      <c r="C586" s="165"/>
      <c r="D586" s="165"/>
      <c r="E586" s="165"/>
      <c r="F586" s="165"/>
      <c r="G586" s="165"/>
      <c r="H586" s="182"/>
      <c r="I586" s="182"/>
      <c r="J586" s="183"/>
      <c r="K586" s="182"/>
      <c r="L586" s="182"/>
      <c r="M586" s="182"/>
      <c r="N586" s="182"/>
      <c r="O586" s="182"/>
      <c r="P586" s="183"/>
      <c r="Q586" s="179"/>
      <c r="R586" s="179"/>
      <c r="S586" s="165"/>
      <c r="T586" s="305"/>
      <c r="U586" s="165"/>
      <c r="V586" s="165"/>
      <c r="W586" s="165"/>
      <c r="X586" s="165"/>
      <c r="Y586" s="165"/>
      <c r="Z586" s="179"/>
      <c r="AA586" s="179"/>
      <c r="AB586" s="165"/>
      <c r="AC586" s="305"/>
      <c r="AD586" s="179"/>
      <c r="AE586" s="165"/>
    </row>
    <row r="587" spans="1:31" x14ac:dyDescent="0.2">
      <c r="A587" s="179"/>
      <c r="B587" s="179"/>
      <c r="C587" s="165"/>
      <c r="D587" s="165"/>
      <c r="E587" s="165"/>
      <c r="F587" s="165"/>
      <c r="G587" s="165"/>
      <c r="H587" s="182"/>
      <c r="I587" s="182"/>
      <c r="J587" s="183"/>
      <c r="K587" s="182"/>
      <c r="L587" s="182"/>
      <c r="M587" s="182"/>
      <c r="N587" s="182"/>
      <c r="O587" s="182"/>
      <c r="P587" s="183"/>
      <c r="Q587" s="179"/>
      <c r="R587" s="179"/>
      <c r="S587" s="165"/>
      <c r="T587" s="305"/>
      <c r="U587" s="165"/>
      <c r="V587" s="165"/>
      <c r="W587" s="165"/>
      <c r="X587" s="165"/>
      <c r="Y587" s="165"/>
      <c r="Z587" s="179"/>
      <c r="AA587" s="179"/>
      <c r="AB587" s="165"/>
      <c r="AC587" s="305"/>
      <c r="AD587" s="179"/>
      <c r="AE587" s="165"/>
    </row>
    <row r="588" spans="1:31" x14ac:dyDescent="0.2">
      <c r="A588" s="179"/>
      <c r="B588" s="179"/>
      <c r="C588" s="165"/>
      <c r="D588" s="165"/>
      <c r="E588" s="165"/>
      <c r="F588" s="165"/>
      <c r="G588" s="165"/>
      <c r="H588" s="182"/>
      <c r="I588" s="182"/>
      <c r="J588" s="183"/>
      <c r="K588" s="182"/>
      <c r="L588" s="182"/>
      <c r="M588" s="182"/>
      <c r="N588" s="182"/>
      <c r="O588" s="182"/>
      <c r="P588" s="183"/>
      <c r="Q588" s="179"/>
      <c r="R588" s="179"/>
      <c r="S588" s="165"/>
      <c r="T588" s="305"/>
      <c r="U588" s="165"/>
      <c r="V588" s="165"/>
      <c r="W588" s="165"/>
      <c r="X588" s="165"/>
      <c r="Y588" s="165"/>
      <c r="Z588" s="179"/>
      <c r="AA588" s="179"/>
      <c r="AB588" s="165"/>
      <c r="AC588" s="305"/>
      <c r="AD588" s="179"/>
      <c r="AE588" s="165"/>
    </row>
    <row r="589" spans="1:31" x14ac:dyDescent="0.2">
      <c r="A589" s="179"/>
      <c r="B589" s="179"/>
      <c r="C589" s="165"/>
      <c r="D589" s="165"/>
      <c r="E589" s="165"/>
      <c r="F589" s="165"/>
      <c r="G589" s="165"/>
      <c r="H589" s="182"/>
      <c r="I589" s="182"/>
      <c r="J589" s="183"/>
      <c r="K589" s="182"/>
      <c r="L589" s="182"/>
      <c r="M589" s="182"/>
      <c r="N589" s="182"/>
      <c r="O589" s="182"/>
      <c r="P589" s="183"/>
      <c r="Q589" s="179"/>
      <c r="R589" s="179"/>
      <c r="S589" s="165"/>
      <c r="T589" s="305"/>
      <c r="U589" s="165"/>
      <c r="V589" s="165"/>
      <c r="W589" s="165"/>
      <c r="X589" s="165"/>
      <c r="Y589" s="165"/>
      <c r="Z589" s="179"/>
      <c r="AA589" s="179"/>
      <c r="AB589" s="165"/>
      <c r="AC589" s="305"/>
      <c r="AD589" s="179"/>
      <c r="AE589" s="165"/>
    </row>
    <row r="590" spans="1:31" x14ac:dyDescent="0.2">
      <c r="A590" s="179"/>
      <c r="B590" s="179"/>
      <c r="C590" s="165"/>
      <c r="D590" s="165"/>
      <c r="E590" s="165"/>
      <c r="F590" s="165"/>
      <c r="G590" s="165"/>
      <c r="H590" s="182"/>
      <c r="I590" s="182"/>
      <c r="J590" s="183"/>
      <c r="K590" s="182"/>
      <c r="L590" s="182"/>
      <c r="M590" s="182"/>
      <c r="N590" s="182"/>
      <c r="O590" s="182"/>
      <c r="P590" s="183"/>
      <c r="Q590" s="179"/>
      <c r="R590" s="179"/>
      <c r="S590" s="165"/>
      <c r="T590" s="305"/>
      <c r="U590" s="165"/>
      <c r="V590" s="165"/>
      <c r="W590" s="165"/>
      <c r="X590" s="165"/>
      <c r="Y590" s="165"/>
      <c r="Z590" s="179"/>
      <c r="AA590" s="179"/>
      <c r="AB590" s="165"/>
      <c r="AC590" s="305"/>
      <c r="AD590" s="179"/>
      <c r="AE590" s="165"/>
    </row>
    <row r="591" spans="1:31" x14ac:dyDescent="0.2">
      <c r="A591" s="179"/>
      <c r="B591" s="179"/>
      <c r="C591" s="165"/>
      <c r="D591" s="165"/>
      <c r="E591" s="165"/>
      <c r="F591" s="165"/>
      <c r="G591" s="165"/>
      <c r="H591" s="182"/>
      <c r="I591" s="182"/>
      <c r="J591" s="183"/>
      <c r="K591" s="182"/>
      <c r="L591" s="182"/>
      <c r="M591" s="182"/>
      <c r="N591" s="182"/>
      <c r="O591" s="182"/>
      <c r="P591" s="183"/>
      <c r="Q591" s="179"/>
      <c r="R591" s="179"/>
      <c r="S591" s="165"/>
      <c r="T591" s="305"/>
      <c r="U591" s="165"/>
      <c r="V591" s="165"/>
      <c r="W591" s="165"/>
      <c r="X591" s="165"/>
      <c r="Y591" s="165"/>
      <c r="Z591" s="179"/>
      <c r="AA591" s="179"/>
      <c r="AB591" s="165"/>
      <c r="AC591" s="305"/>
      <c r="AD591" s="179"/>
      <c r="AE591" s="165"/>
    </row>
    <row r="592" spans="1:31" x14ac:dyDescent="0.2">
      <c r="A592" s="179"/>
      <c r="B592" s="179"/>
      <c r="C592" s="165"/>
      <c r="D592" s="165"/>
      <c r="E592" s="165"/>
      <c r="F592" s="165"/>
      <c r="G592" s="165"/>
      <c r="H592" s="182"/>
      <c r="I592" s="182"/>
      <c r="J592" s="183"/>
      <c r="K592" s="182"/>
      <c r="L592" s="182"/>
      <c r="M592" s="182"/>
      <c r="N592" s="182"/>
      <c r="O592" s="182"/>
      <c r="P592" s="183"/>
      <c r="Q592" s="179"/>
      <c r="R592" s="179"/>
      <c r="S592" s="165"/>
      <c r="T592" s="305"/>
      <c r="U592" s="165"/>
      <c r="V592" s="165"/>
      <c r="W592" s="165"/>
      <c r="X592" s="165"/>
      <c r="Y592" s="165"/>
      <c r="Z592" s="179"/>
      <c r="AA592" s="179"/>
      <c r="AB592" s="165"/>
      <c r="AC592" s="305"/>
      <c r="AD592" s="179"/>
      <c r="AE592" s="165"/>
    </row>
    <row r="593" spans="1:31" x14ac:dyDescent="0.2">
      <c r="A593" s="179"/>
      <c r="B593" s="179"/>
      <c r="C593" s="165"/>
      <c r="D593" s="165"/>
      <c r="E593" s="165"/>
      <c r="F593" s="165"/>
      <c r="G593" s="165"/>
      <c r="H593" s="182"/>
      <c r="I593" s="182"/>
      <c r="J593" s="183"/>
      <c r="K593" s="182"/>
      <c r="L593" s="182"/>
      <c r="M593" s="182"/>
      <c r="N593" s="182"/>
      <c r="O593" s="182"/>
      <c r="P593" s="183"/>
      <c r="Q593" s="179"/>
      <c r="R593" s="179"/>
      <c r="S593" s="165"/>
      <c r="T593" s="305"/>
      <c r="U593" s="165"/>
      <c r="V593" s="165"/>
      <c r="W593" s="165"/>
      <c r="X593" s="165"/>
      <c r="Y593" s="165"/>
      <c r="Z593" s="179"/>
      <c r="AA593" s="179"/>
      <c r="AB593" s="165"/>
      <c r="AC593" s="305"/>
      <c r="AD593" s="179"/>
      <c r="AE593" s="165"/>
    </row>
    <row r="594" spans="1:31" x14ac:dyDescent="0.2">
      <c r="A594" s="179"/>
      <c r="B594" s="179"/>
      <c r="C594" s="165"/>
      <c r="D594" s="165"/>
      <c r="E594" s="165"/>
      <c r="F594" s="165"/>
      <c r="G594" s="165"/>
      <c r="H594" s="182"/>
      <c r="I594" s="182"/>
      <c r="J594" s="183"/>
      <c r="K594" s="182"/>
      <c r="L594" s="182"/>
      <c r="M594" s="182"/>
      <c r="N594" s="182"/>
      <c r="O594" s="182"/>
      <c r="P594" s="183"/>
      <c r="Q594" s="179"/>
      <c r="R594" s="179"/>
      <c r="S594" s="165"/>
      <c r="T594" s="305"/>
      <c r="U594" s="165"/>
      <c r="V594" s="165"/>
      <c r="W594" s="165"/>
      <c r="X594" s="165"/>
      <c r="Y594" s="165"/>
      <c r="Z594" s="179"/>
      <c r="AA594" s="179"/>
      <c r="AB594" s="165"/>
      <c r="AC594" s="305"/>
      <c r="AD594" s="179"/>
      <c r="AE594" s="165"/>
    </row>
    <row r="595" spans="1:31" x14ac:dyDescent="0.2">
      <c r="A595" s="179"/>
      <c r="B595" s="179"/>
      <c r="C595" s="165"/>
      <c r="D595" s="165"/>
      <c r="E595" s="165"/>
      <c r="F595" s="165"/>
      <c r="G595" s="165"/>
      <c r="H595" s="182"/>
      <c r="I595" s="182"/>
      <c r="J595" s="183"/>
      <c r="K595" s="182"/>
      <c r="L595" s="182"/>
      <c r="M595" s="182"/>
      <c r="N595" s="182"/>
      <c r="O595" s="182"/>
      <c r="P595" s="183"/>
      <c r="Q595" s="179"/>
      <c r="R595" s="179"/>
      <c r="S595" s="165"/>
      <c r="T595" s="305"/>
      <c r="U595" s="165"/>
      <c r="V595" s="165"/>
      <c r="W595" s="165"/>
      <c r="X595" s="165"/>
      <c r="Y595" s="165"/>
      <c r="Z595" s="179"/>
      <c r="AA595" s="179"/>
      <c r="AB595" s="165"/>
      <c r="AC595" s="305"/>
      <c r="AD595" s="179"/>
      <c r="AE595" s="165"/>
    </row>
    <row r="596" spans="1:31" x14ac:dyDescent="0.2">
      <c r="A596" s="179"/>
      <c r="B596" s="179"/>
      <c r="C596" s="165"/>
      <c r="D596" s="165"/>
      <c r="E596" s="165"/>
      <c r="F596" s="165"/>
      <c r="G596" s="165"/>
      <c r="H596" s="182"/>
      <c r="I596" s="182"/>
      <c r="J596" s="183"/>
      <c r="K596" s="182"/>
      <c r="L596" s="182"/>
      <c r="M596" s="182"/>
      <c r="N596" s="182"/>
      <c r="O596" s="182"/>
      <c r="P596" s="183"/>
      <c r="Q596" s="179"/>
      <c r="R596" s="179"/>
      <c r="S596" s="165"/>
      <c r="T596" s="305"/>
      <c r="U596" s="165"/>
      <c r="V596" s="165"/>
      <c r="W596" s="165"/>
      <c r="X596" s="165"/>
      <c r="Y596" s="165"/>
      <c r="Z596" s="179"/>
      <c r="AA596" s="179"/>
      <c r="AB596" s="165"/>
      <c r="AC596" s="305"/>
      <c r="AD596" s="179"/>
      <c r="AE596" s="165"/>
    </row>
    <row r="597" spans="1:31" x14ac:dyDescent="0.2">
      <c r="A597" s="179"/>
      <c r="B597" s="179"/>
      <c r="C597" s="165"/>
      <c r="D597" s="165"/>
      <c r="E597" s="165"/>
      <c r="F597" s="165"/>
      <c r="G597" s="165"/>
      <c r="H597" s="182"/>
      <c r="I597" s="182"/>
      <c r="J597" s="183"/>
      <c r="K597" s="182"/>
      <c r="L597" s="182"/>
      <c r="M597" s="182"/>
      <c r="N597" s="182"/>
      <c r="O597" s="182"/>
      <c r="P597" s="183"/>
      <c r="Q597" s="179"/>
      <c r="R597" s="179"/>
      <c r="S597" s="165"/>
      <c r="T597" s="305"/>
      <c r="U597" s="165"/>
      <c r="V597" s="165"/>
      <c r="W597" s="165"/>
      <c r="X597" s="165"/>
      <c r="Y597" s="165"/>
      <c r="Z597" s="179"/>
      <c r="AA597" s="179"/>
      <c r="AB597" s="165"/>
      <c r="AC597" s="305"/>
      <c r="AD597" s="179"/>
      <c r="AE597" s="165"/>
    </row>
    <row r="598" spans="1:31" x14ac:dyDescent="0.2">
      <c r="A598" s="179"/>
      <c r="B598" s="179"/>
      <c r="C598" s="165"/>
      <c r="D598" s="165"/>
      <c r="E598" s="165"/>
      <c r="F598" s="165"/>
      <c r="G598" s="165"/>
      <c r="H598" s="182"/>
      <c r="I598" s="182"/>
      <c r="J598" s="183"/>
      <c r="K598" s="182"/>
      <c r="L598" s="182"/>
      <c r="M598" s="182"/>
      <c r="N598" s="182"/>
      <c r="O598" s="182"/>
      <c r="P598" s="183"/>
      <c r="Q598" s="179"/>
      <c r="R598" s="179"/>
      <c r="S598" s="165"/>
      <c r="T598" s="305"/>
      <c r="U598" s="165"/>
      <c r="V598" s="165"/>
      <c r="W598" s="165"/>
      <c r="X598" s="165"/>
      <c r="Y598" s="165"/>
      <c r="Z598" s="179"/>
      <c r="AA598" s="179"/>
      <c r="AB598" s="165"/>
      <c r="AC598" s="305"/>
      <c r="AD598" s="179"/>
      <c r="AE598" s="165"/>
    </row>
    <row r="599" spans="1:31" x14ac:dyDescent="0.2">
      <c r="A599" s="179"/>
      <c r="B599" s="179"/>
      <c r="C599" s="165"/>
      <c r="D599" s="165"/>
      <c r="E599" s="165"/>
      <c r="F599" s="165"/>
      <c r="G599" s="165"/>
      <c r="H599" s="182"/>
      <c r="I599" s="182"/>
      <c r="J599" s="183"/>
      <c r="K599" s="182"/>
      <c r="L599" s="182"/>
      <c r="M599" s="182"/>
      <c r="N599" s="182"/>
      <c r="O599" s="182"/>
      <c r="P599" s="183"/>
      <c r="Q599" s="179"/>
      <c r="R599" s="179"/>
      <c r="S599" s="165"/>
      <c r="T599" s="305"/>
      <c r="U599" s="165"/>
      <c r="V599" s="165"/>
      <c r="W599" s="165"/>
      <c r="X599" s="165"/>
      <c r="Y599" s="165"/>
      <c r="Z599" s="179"/>
      <c r="AA599" s="179"/>
      <c r="AB599" s="165"/>
      <c r="AC599" s="305"/>
      <c r="AD599" s="179"/>
      <c r="AE599" s="165"/>
    </row>
    <row r="600" spans="1:31" x14ac:dyDescent="0.2">
      <c r="A600" s="179"/>
      <c r="B600" s="179"/>
      <c r="C600" s="165"/>
      <c r="D600" s="165"/>
      <c r="E600" s="165"/>
      <c r="F600" s="165"/>
      <c r="G600" s="165"/>
      <c r="H600" s="182"/>
      <c r="I600" s="182"/>
      <c r="J600" s="183"/>
      <c r="K600" s="182"/>
      <c r="L600" s="182"/>
      <c r="M600" s="182"/>
      <c r="N600" s="182"/>
      <c r="O600" s="182"/>
      <c r="P600" s="183"/>
      <c r="Q600" s="179"/>
      <c r="R600" s="179"/>
      <c r="S600" s="165"/>
      <c r="T600" s="305"/>
      <c r="U600" s="165"/>
      <c r="V600" s="165"/>
      <c r="W600" s="165"/>
      <c r="X600" s="165"/>
      <c r="Y600" s="165"/>
      <c r="Z600" s="179"/>
      <c r="AA600" s="179"/>
      <c r="AB600" s="165"/>
      <c r="AC600" s="305"/>
      <c r="AD600" s="179"/>
      <c r="AE600" s="165"/>
    </row>
    <row r="601" spans="1:31" x14ac:dyDescent="0.2">
      <c r="A601" s="179"/>
      <c r="B601" s="179"/>
      <c r="C601" s="165"/>
      <c r="D601" s="165"/>
      <c r="E601" s="165"/>
      <c r="F601" s="165"/>
      <c r="G601" s="165"/>
      <c r="H601" s="182"/>
      <c r="I601" s="182"/>
      <c r="J601" s="183"/>
      <c r="K601" s="182"/>
      <c r="L601" s="182"/>
      <c r="M601" s="182"/>
      <c r="N601" s="182"/>
      <c r="O601" s="182"/>
      <c r="P601" s="183"/>
      <c r="Q601" s="179"/>
      <c r="R601" s="179"/>
      <c r="S601" s="165"/>
      <c r="T601" s="305"/>
      <c r="U601" s="165"/>
      <c r="V601" s="165"/>
      <c r="W601" s="165"/>
      <c r="X601" s="165"/>
      <c r="Y601" s="165"/>
      <c r="Z601" s="179"/>
      <c r="AA601" s="179"/>
      <c r="AB601" s="165"/>
      <c r="AC601" s="305"/>
      <c r="AD601" s="179"/>
      <c r="AE601" s="165"/>
    </row>
    <row r="602" spans="1:31" x14ac:dyDescent="0.2">
      <c r="A602" s="179"/>
      <c r="B602" s="179"/>
      <c r="C602" s="165"/>
      <c r="D602" s="165"/>
      <c r="E602" s="165"/>
      <c r="F602" s="165"/>
      <c r="G602" s="165"/>
      <c r="H602" s="182"/>
      <c r="I602" s="182"/>
      <c r="J602" s="183"/>
      <c r="K602" s="182"/>
      <c r="L602" s="182"/>
      <c r="M602" s="182"/>
      <c r="N602" s="182"/>
      <c r="O602" s="182"/>
      <c r="P602" s="183"/>
      <c r="Q602" s="179"/>
      <c r="R602" s="179"/>
      <c r="S602" s="165"/>
      <c r="T602" s="305"/>
      <c r="U602" s="165"/>
      <c r="V602" s="165"/>
      <c r="W602" s="165"/>
      <c r="X602" s="165"/>
      <c r="Y602" s="165"/>
      <c r="Z602" s="179"/>
      <c r="AA602" s="179"/>
      <c r="AB602" s="165"/>
      <c r="AC602" s="305"/>
      <c r="AD602" s="179"/>
      <c r="AE602" s="165"/>
    </row>
    <row r="603" spans="1:31" x14ac:dyDescent="0.2">
      <c r="A603" s="179"/>
      <c r="B603" s="179"/>
      <c r="C603" s="165"/>
      <c r="D603" s="165"/>
      <c r="E603" s="165"/>
      <c r="F603" s="165"/>
      <c r="G603" s="165"/>
      <c r="H603" s="182"/>
      <c r="I603" s="182"/>
      <c r="J603" s="183"/>
      <c r="K603" s="182"/>
      <c r="L603" s="182"/>
      <c r="M603" s="182"/>
      <c r="N603" s="182"/>
      <c r="O603" s="182"/>
      <c r="P603" s="183"/>
      <c r="Q603" s="179"/>
      <c r="R603" s="179"/>
      <c r="S603" s="165"/>
      <c r="T603" s="305"/>
      <c r="U603" s="165"/>
      <c r="V603" s="165"/>
      <c r="W603" s="165"/>
      <c r="X603" s="165"/>
      <c r="Y603" s="165"/>
      <c r="Z603" s="179"/>
      <c r="AA603" s="179"/>
      <c r="AB603" s="165"/>
      <c r="AC603" s="305"/>
      <c r="AD603" s="179"/>
      <c r="AE603" s="165"/>
    </row>
    <row r="604" spans="1:31" x14ac:dyDescent="0.2">
      <c r="A604" s="179"/>
      <c r="B604" s="179"/>
      <c r="C604" s="165"/>
      <c r="D604" s="165"/>
      <c r="E604" s="165"/>
      <c r="F604" s="165"/>
      <c r="G604" s="165"/>
      <c r="H604" s="182"/>
      <c r="I604" s="182"/>
      <c r="J604" s="183"/>
      <c r="K604" s="182"/>
      <c r="L604" s="182"/>
      <c r="M604" s="182"/>
      <c r="N604" s="182"/>
      <c r="O604" s="182"/>
      <c r="P604" s="183"/>
      <c r="Q604" s="179"/>
      <c r="R604" s="179"/>
      <c r="S604" s="165"/>
      <c r="T604" s="305"/>
      <c r="U604" s="165"/>
      <c r="V604" s="165"/>
      <c r="W604" s="165"/>
      <c r="X604" s="165"/>
      <c r="Y604" s="165"/>
      <c r="Z604" s="179"/>
      <c r="AA604" s="179"/>
      <c r="AB604" s="165"/>
      <c r="AC604" s="305"/>
      <c r="AD604" s="179"/>
      <c r="AE604" s="165"/>
    </row>
    <row r="605" spans="1:31" x14ac:dyDescent="0.2">
      <c r="A605" s="179"/>
      <c r="B605" s="179"/>
      <c r="C605" s="165"/>
      <c r="D605" s="165"/>
      <c r="E605" s="165"/>
      <c r="F605" s="165"/>
      <c r="G605" s="165"/>
      <c r="H605" s="182"/>
      <c r="I605" s="182"/>
      <c r="J605" s="183"/>
      <c r="K605" s="182"/>
      <c r="L605" s="182"/>
      <c r="M605" s="182"/>
      <c r="N605" s="182"/>
      <c r="O605" s="182"/>
      <c r="P605" s="183"/>
      <c r="Q605" s="179"/>
      <c r="R605" s="179"/>
      <c r="S605" s="165"/>
      <c r="T605" s="305"/>
      <c r="U605" s="165"/>
      <c r="V605" s="165"/>
      <c r="W605" s="165"/>
      <c r="X605" s="165"/>
      <c r="Y605" s="165"/>
      <c r="Z605" s="179"/>
      <c r="AA605" s="179"/>
      <c r="AB605" s="165"/>
      <c r="AC605" s="305"/>
      <c r="AD605" s="179"/>
      <c r="AE605" s="165"/>
    </row>
    <row r="606" spans="1:31" x14ac:dyDescent="0.2">
      <c r="A606" s="179"/>
      <c r="B606" s="179"/>
      <c r="C606" s="165"/>
      <c r="D606" s="165"/>
      <c r="E606" s="165"/>
      <c r="F606" s="165"/>
      <c r="G606" s="165"/>
      <c r="H606" s="182"/>
      <c r="I606" s="182"/>
      <c r="J606" s="183"/>
      <c r="K606" s="182"/>
      <c r="L606" s="182"/>
      <c r="M606" s="182"/>
      <c r="N606" s="182"/>
      <c r="O606" s="182"/>
      <c r="P606" s="183"/>
      <c r="Q606" s="179"/>
      <c r="R606" s="179"/>
      <c r="S606" s="165"/>
      <c r="T606" s="305"/>
      <c r="U606" s="165"/>
      <c r="V606" s="165"/>
      <c r="W606" s="165"/>
      <c r="X606" s="165"/>
      <c r="Y606" s="165"/>
      <c r="Z606" s="179"/>
      <c r="AA606" s="179"/>
      <c r="AB606" s="165"/>
      <c r="AC606" s="305"/>
      <c r="AD606" s="179"/>
      <c r="AE606" s="165"/>
    </row>
    <row r="607" spans="1:31" x14ac:dyDescent="0.2">
      <c r="A607" s="179"/>
      <c r="B607" s="179"/>
      <c r="C607" s="165"/>
      <c r="D607" s="165"/>
      <c r="E607" s="165"/>
      <c r="F607" s="165"/>
      <c r="G607" s="165"/>
      <c r="H607" s="182"/>
      <c r="I607" s="182"/>
      <c r="J607" s="183"/>
      <c r="K607" s="182"/>
      <c r="L607" s="182"/>
      <c r="M607" s="182"/>
      <c r="N607" s="182"/>
      <c r="O607" s="182"/>
      <c r="P607" s="183"/>
      <c r="Q607" s="179"/>
      <c r="R607" s="179"/>
      <c r="S607" s="165"/>
      <c r="T607" s="305"/>
      <c r="U607" s="165"/>
      <c r="V607" s="165"/>
      <c r="W607" s="165"/>
      <c r="X607" s="165"/>
      <c r="Y607" s="165"/>
      <c r="Z607" s="179"/>
      <c r="AA607" s="179"/>
      <c r="AB607" s="165"/>
      <c r="AC607" s="305"/>
      <c r="AD607" s="179"/>
      <c r="AE607" s="165"/>
    </row>
    <row r="608" spans="1:31" x14ac:dyDescent="0.2">
      <c r="A608" s="179"/>
      <c r="B608" s="179"/>
      <c r="C608" s="165"/>
      <c r="D608" s="165"/>
      <c r="E608" s="165"/>
      <c r="F608" s="165"/>
      <c r="G608" s="165"/>
      <c r="H608" s="182"/>
      <c r="I608" s="182"/>
      <c r="J608" s="183"/>
      <c r="K608" s="182"/>
      <c r="L608" s="182"/>
      <c r="M608" s="182"/>
      <c r="N608" s="182"/>
      <c r="O608" s="182"/>
      <c r="P608" s="183"/>
      <c r="Q608" s="179"/>
      <c r="R608" s="179"/>
      <c r="S608" s="165"/>
      <c r="T608" s="305"/>
      <c r="U608" s="165"/>
      <c r="V608" s="165"/>
      <c r="W608" s="165"/>
      <c r="X608" s="165"/>
      <c r="Y608" s="165"/>
      <c r="Z608" s="179"/>
      <c r="AA608" s="179"/>
      <c r="AB608" s="165"/>
      <c r="AC608" s="305"/>
      <c r="AD608" s="179"/>
      <c r="AE608" s="165"/>
    </row>
    <row r="609" spans="1:31" x14ac:dyDescent="0.2">
      <c r="A609" s="179"/>
      <c r="B609" s="179"/>
      <c r="C609" s="165"/>
      <c r="D609" s="165"/>
      <c r="E609" s="165"/>
      <c r="F609" s="165"/>
      <c r="G609" s="165"/>
      <c r="H609" s="182"/>
      <c r="I609" s="182"/>
      <c r="J609" s="183"/>
      <c r="K609" s="182"/>
      <c r="L609" s="182"/>
      <c r="M609" s="182"/>
      <c r="N609" s="182"/>
      <c r="O609" s="182"/>
      <c r="P609" s="183"/>
      <c r="Q609" s="179"/>
      <c r="R609" s="179"/>
      <c r="S609" s="165"/>
      <c r="T609" s="305"/>
      <c r="U609" s="165"/>
      <c r="V609" s="165"/>
      <c r="W609" s="165"/>
      <c r="X609" s="165"/>
      <c r="Y609" s="165"/>
      <c r="Z609" s="179"/>
      <c r="AA609" s="179"/>
      <c r="AB609" s="165"/>
      <c r="AC609" s="305"/>
      <c r="AD609" s="179"/>
      <c r="AE609" s="165"/>
    </row>
    <row r="610" spans="1:31" x14ac:dyDescent="0.2">
      <c r="A610" s="179"/>
      <c r="B610" s="179"/>
      <c r="C610" s="165"/>
      <c r="D610" s="165"/>
      <c r="E610" s="165"/>
      <c r="F610" s="165"/>
      <c r="G610" s="165"/>
      <c r="H610" s="182"/>
      <c r="I610" s="182"/>
      <c r="J610" s="183"/>
      <c r="K610" s="182"/>
      <c r="L610" s="182"/>
      <c r="M610" s="182"/>
      <c r="N610" s="182"/>
      <c r="O610" s="182"/>
      <c r="P610" s="183"/>
      <c r="Q610" s="179"/>
      <c r="R610" s="179"/>
      <c r="S610" s="165"/>
      <c r="T610" s="305"/>
      <c r="U610" s="165"/>
      <c r="V610" s="165"/>
      <c r="W610" s="165"/>
      <c r="X610" s="165"/>
      <c r="Y610" s="165"/>
      <c r="Z610" s="179"/>
      <c r="AA610" s="179"/>
      <c r="AB610" s="165"/>
      <c r="AC610" s="305"/>
      <c r="AD610" s="179"/>
      <c r="AE610" s="165"/>
    </row>
    <row r="611" spans="1:31" x14ac:dyDescent="0.2">
      <c r="A611" s="179"/>
      <c r="B611" s="179"/>
      <c r="C611" s="165"/>
      <c r="D611" s="165"/>
      <c r="E611" s="165"/>
      <c r="F611" s="165"/>
      <c r="G611" s="165"/>
      <c r="H611" s="182"/>
      <c r="I611" s="182"/>
      <c r="J611" s="183"/>
      <c r="K611" s="182"/>
      <c r="L611" s="182"/>
      <c r="M611" s="182"/>
      <c r="N611" s="182"/>
      <c r="O611" s="182"/>
      <c r="P611" s="183"/>
      <c r="Q611" s="179"/>
      <c r="R611" s="179"/>
      <c r="S611" s="165"/>
      <c r="T611" s="305"/>
      <c r="U611" s="165"/>
      <c r="V611" s="165"/>
      <c r="W611" s="165"/>
      <c r="X611" s="165"/>
      <c r="Y611" s="165"/>
      <c r="Z611" s="179"/>
      <c r="AA611" s="179"/>
      <c r="AB611" s="165"/>
      <c r="AC611" s="305"/>
      <c r="AD611" s="179"/>
      <c r="AE611" s="165"/>
    </row>
    <row r="612" spans="1:31" x14ac:dyDescent="0.2">
      <c r="A612" s="179"/>
      <c r="B612" s="179"/>
      <c r="C612" s="165"/>
      <c r="D612" s="165"/>
      <c r="E612" s="165"/>
      <c r="F612" s="165"/>
      <c r="G612" s="165"/>
      <c r="H612" s="182"/>
      <c r="I612" s="182"/>
      <c r="J612" s="183"/>
      <c r="K612" s="182"/>
      <c r="L612" s="182"/>
      <c r="M612" s="182"/>
      <c r="N612" s="182"/>
      <c r="O612" s="182"/>
      <c r="P612" s="183"/>
      <c r="Q612" s="179"/>
      <c r="R612" s="179"/>
      <c r="S612" s="165"/>
      <c r="T612" s="305"/>
      <c r="U612" s="165"/>
      <c r="V612" s="165"/>
      <c r="W612" s="165"/>
      <c r="X612" s="165"/>
      <c r="Y612" s="165"/>
      <c r="Z612" s="179"/>
      <c r="AA612" s="179"/>
      <c r="AB612" s="165"/>
      <c r="AC612" s="305"/>
      <c r="AD612" s="179"/>
      <c r="AE612" s="165"/>
    </row>
    <row r="613" spans="1:31" x14ac:dyDescent="0.2">
      <c r="A613" s="179"/>
      <c r="B613" s="179"/>
      <c r="C613" s="165"/>
      <c r="D613" s="165"/>
      <c r="E613" s="165"/>
      <c r="F613" s="165"/>
      <c r="G613" s="165"/>
      <c r="H613" s="182"/>
      <c r="I613" s="182"/>
      <c r="J613" s="183"/>
      <c r="K613" s="182"/>
      <c r="L613" s="182"/>
      <c r="M613" s="182"/>
      <c r="N613" s="182"/>
      <c r="O613" s="182"/>
      <c r="P613" s="183"/>
      <c r="Q613" s="179"/>
      <c r="R613" s="179"/>
      <c r="S613" s="165"/>
      <c r="T613" s="305"/>
      <c r="U613" s="165"/>
      <c r="V613" s="165"/>
      <c r="W613" s="165"/>
      <c r="X613" s="165"/>
      <c r="Y613" s="165"/>
      <c r="Z613" s="179"/>
      <c r="AA613" s="179"/>
      <c r="AB613" s="165"/>
      <c r="AC613" s="305"/>
      <c r="AD613" s="179"/>
      <c r="AE613" s="165"/>
    </row>
    <row r="614" spans="1:31" x14ac:dyDescent="0.2">
      <c r="A614" s="179"/>
      <c r="B614" s="179"/>
      <c r="C614" s="165"/>
      <c r="D614" s="165"/>
      <c r="E614" s="165"/>
      <c r="F614" s="165"/>
      <c r="G614" s="165"/>
      <c r="H614" s="182"/>
      <c r="I614" s="182"/>
      <c r="J614" s="183"/>
      <c r="K614" s="182"/>
      <c r="L614" s="182"/>
      <c r="M614" s="182"/>
      <c r="N614" s="182"/>
      <c r="O614" s="182"/>
      <c r="P614" s="183"/>
      <c r="Q614" s="179"/>
      <c r="R614" s="179"/>
      <c r="S614" s="165"/>
      <c r="T614" s="305"/>
      <c r="U614" s="165"/>
      <c r="V614" s="165"/>
      <c r="W614" s="165"/>
      <c r="X614" s="165"/>
      <c r="Y614" s="165"/>
      <c r="Z614" s="179"/>
      <c r="AA614" s="179"/>
      <c r="AB614" s="165"/>
      <c r="AC614" s="305"/>
      <c r="AD614" s="179"/>
      <c r="AE614" s="165"/>
    </row>
    <row r="615" spans="1:31" x14ac:dyDescent="0.2">
      <c r="A615" s="179"/>
      <c r="B615" s="179"/>
      <c r="C615" s="165"/>
      <c r="D615" s="165"/>
      <c r="E615" s="165"/>
      <c r="F615" s="165"/>
      <c r="G615" s="165"/>
      <c r="H615" s="182"/>
      <c r="I615" s="182"/>
      <c r="J615" s="183"/>
      <c r="K615" s="182"/>
      <c r="L615" s="182"/>
      <c r="M615" s="182"/>
      <c r="N615" s="182"/>
      <c r="O615" s="182"/>
      <c r="P615" s="183"/>
      <c r="Q615" s="179"/>
      <c r="R615" s="179"/>
      <c r="S615" s="165"/>
      <c r="T615" s="305"/>
      <c r="U615" s="165"/>
      <c r="V615" s="165"/>
      <c r="W615" s="165"/>
      <c r="X615" s="165"/>
      <c r="Y615" s="165"/>
      <c r="Z615" s="179"/>
      <c r="AA615" s="179"/>
      <c r="AB615" s="165"/>
      <c r="AC615" s="305"/>
      <c r="AD615" s="179"/>
      <c r="AE615" s="165"/>
    </row>
    <row r="616" spans="1:31" x14ac:dyDescent="0.2">
      <c r="A616" s="179"/>
      <c r="B616" s="179"/>
      <c r="C616" s="165"/>
      <c r="D616" s="165"/>
      <c r="E616" s="165"/>
      <c r="F616" s="165"/>
      <c r="G616" s="165"/>
      <c r="H616" s="182"/>
      <c r="I616" s="182"/>
      <c r="J616" s="183"/>
      <c r="K616" s="182"/>
      <c r="L616" s="182"/>
      <c r="M616" s="182"/>
      <c r="N616" s="182"/>
      <c r="O616" s="182"/>
      <c r="P616" s="183"/>
      <c r="Q616" s="179"/>
      <c r="R616" s="179"/>
      <c r="S616" s="165"/>
      <c r="T616" s="305"/>
      <c r="U616" s="165"/>
      <c r="V616" s="165"/>
      <c r="W616" s="165"/>
      <c r="X616" s="165"/>
      <c r="Y616" s="165"/>
      <c r="Z616" s="179"/>
      <c r="AA616" s="179"/>
      <c r="AB616" s="165"/>
      <c r="AC616" s="305"/>
      <c r="AD616" s="179"/>
      <c r="AE616" s="165"/>
    </row>
    <row r="617" spans="1:31" x14ac:dyDescent="0.2">
      <c r="A617" s="179"/>
      <c r="B617" s="179"/>
      <c r="C617" s="165"/>
      <c r="D617" s="165"/>
      <c r="E617" s="165"/>
      <c r="F617" s="165"/>
      <c r="G617" s="165"/>
      <c r="H617" s="182"/>
      <c r="I617" s="182"/>
      <c r="J617" s="183"/>
      <c r="K617" s="182"/>
      <c r="L617" s="182"/>
      <c r="M617" s="182"/>
      <c r="N617" s="182"/>
      <c r="O617" s="182"/>
      <c r="P617" s="183"/>
      <c r="Q617" s="179"/>
      <c r="R617" s="179"/>
      <c r="S617" s="165"/>
      <c r="T617" s="305"/>
      <c r="U617" s="165"/>
      <c r="V617" s="165"/>
      <c r="W617" s="165"/>
      <c r="X617" s="165"/>
      <c r="Y617" s="165"/>
      <c r="Z617" s="179"/>
      <c r="AA617" s="179"/>
      <c r="AB617" s="165"/>
      <c r="AC617" s="305"/>
      <c r="AD617" s="179"/>
      <c r="AE617" s="165"/>
    </row>
    <row r="618" spans="1:31" x14ac:dyDescent="0.2">
      <c r="A618" s="179"/>
      <c r="B618" s="179"/>
      <c r="C618" s="165"/>
      <c r="D618" s="165"/>
      <c r="E618" s="165"/>
      <c r="F618" s="165"/>
      <c r="G618" s="165"/>
      <c r="H618" s="182"/>
      <c r="I618" s="182"/>
      <c r="J618" s="183"/>
      <c r="K618" s="182"/>
      <c r="L618" s="182"/>
      <c r="M618" s="182"/>
      <c r="N618" s="182"/>
      <c r="O618" s="182"/>
      <c r="P618" s="183"/>
      <c r="Q618" s="179"/>
      <c r="R618" s="179"/>
      <c r="S618" s="165"/>
      <c r="T618" s="305"/>
      <c r="U618" s="165"/>
      <c r="V618" s="165"/>
      <c r="W618" s="165"/>
      <c r="X618" s="165"/>
      <c r="Y618" s="165"/>
      <c r="Z618" s="179"/>
      <c r="AA618" s="179"/>
      <c r="AB618" s="165"/>
      <c r="AC618" s="305"/>
      <c r="AD618" s="179"/>
      <c r="AE618" s="165"/>
    </row>
    <row r="619" spans="1:31" x14ac:dyDescent="0.2">
      <c r="A619" s="179"/>
      <c r="B619" s="179"/>
      <c r="C619" s="165"/>
      <c r="D619" s="165"/>
      <c r="E619" s="165"/>
      <c r="F619" s="165"/>
      <c r="G619" s="165"/>
      <c r="H619" s="182"/>
      <c r="I619" s="182"/>
      <c r="J619" s="183"/>
      <c r="K619" s="182"/>
      <c r="L619" s="182"/>
      <c r="M619" s="182"/>
      <c r="N619" s="182"/>
      <c r="O619" s="182"/>
      <c r="P619" s="183"/>
      <c r="Q619" s="179"/>
      <c r="R619" s="179"/>
      <c r="S619" s="165"/>
      <c r="T619" s="305"/>
      <c r="U619" s="165"/>
      <c r="V619" s="165"/>
      <c r="W619" s="165"/>
      <c r="X619" s="165"/>
      <c r="Y619" s="165"/>
      <c r="Z619" s="179"/>
      <c r="AA619" s="179"/>
      <c r="AB619" s="165"/>
      <c r="AC619" s="305"/>
      <c r="AD619" s="179"/>
      <c r="AE619" s="165"/>
    </row>
    <row r="620" spans="1:31" x14ac:dyDescent="0.2">
      <c r="A620" s="179"/>
      <c r="B620" s="179"/>
      <c r="C620" s="165"/>
      <c r="D620" s="165"/>
      <c r="E620" s="165"/>
      <c r="F620" s="165"/>
      <c r="G620" s="165"/>
      <c r="H620" s="182"/>
      <c r="I620" s="182"/>
      <c r="J620" s="183"/>
      <c r="K620" s="182"/>
      <c r="L620" s="182"/>
      <c r="M620" s="182"/>
      <c r="N620" s="182"/>
      <c r="O620" s="182"/>
      <c r="P620" s="183"/>
      <c r="Q620" s="179"/>
      <c r="R620" s="179"/>
      <c r="S620" s="165"/>
      <c r="T620" s="305"/>
      <c r="U620" s="165"/>
      <c r="V620" s="165"/>
      <c r="W620" s="165"/>
      <c r="X620" s="165"/>
      <c r="Y620" s="165"/>
      <c r="Z620" s="179"/>
      <c r="AA620" s="179"/>
      <c r="AB620" s="165"/>
      <c r="AC620" s="305"/>
      <c r="AD620" s="179"/>
      <c r="AE620" s="165"/>
    </row>
    <row r="621" spans="1:31" x14ac:dyDescent="0.2">
      <c r="A621" s="179"/>
      <c r="B621" s="179"/>
      <c r="C621" s="165"/>
      <c r="D621" s="165"/>
      <c r="E621" s="165"/>
      <c r="F621" s="165"/>
      <c r="G621" s="165"/>
      <c r="H621" s="182"/>
      <c r="I621" s="182"/>
      <c r="J621" s="183"/>
      <c r="K621" s="182"/>
      <c r="L621" s="182"/>
      <c r="M621" s="182"/>
      <c r="N621" s="182"/>
      <c r="O621" s="182"/>
      <c r="P621" s="183"/>
      <c r="Q621" s="179"/>
      <c r="R621" s="179"/>
      <c r="S621" s="165"/>
      <c r="T621" s="305"/>
      <c r="U621" s="165"/>
      <c r="V621" s="165"/>
      <c r="W621" s="165"/>
      <c r="X621" s="165"/>
      <c r="Y621" s="165"/>
      <c r="Z621" s="179"/>
      <c r="AA621" s="179"/>
      <c r="AB621" s="165"/>
      <c r="AC621" s="305"/>
      <c r="AD621" s="179"/>
      <c r="AE621" s="165"/>
    </row>
    <row r="622" spans="1:31" x14ac:dyDescent="0.2">
      <c r="A622" s="179"/>
      <c r="B622" s="179"/>
      <c r="C622" s="165"/>
      <c r="D622" s="165"/>
      <c r="E622" s="165"/>
      <c r="F622" s="165"/>
      <c r="G622" s="165"/>
      <c r="H622" s="182"/>
      <c r="I622" s="182"/>
      <c r="J622" s="183"/>
      <c r="K622" s="182"/>
      <c r="L622" s="182"/>
      <c r="M622" s="182"/>
      <c r="N622" s="182"/>
      <c r="O622" s="182"/>
      <c r="P622" s="183"/>
      <c r="Q622" s="179"/>
      <c r="R622" s="179"/>
      <c r="S622" s="165"/>
      <c r="T622" s="305"/>
      <c r="U622" s="165"/>
      <c r="V622" s="165"/>
      <c r="W622" s="165"/>
      <c r="X622" s="165"/>
      <c r="Y622" s="165"/>
      <c r="Z622" s="179"/>
      <c r="AA622" s="179"/>
      <c r="AB622" s="165"/>
      <c r="AC622" s="305"/>
      <c r="AD622" s="179"/>
      <c r="AE622" s="165"/>
    </row>
    <row r="623" spans="1:31" x14ac:dyDescent="0.2">
      <c r="A623" s="179"/>
      <c r="B623" s="179"/>
      <c r="C623" s="165"/>
      <c r="D623" s="165"/>
      <c r="E623" s="165"/>
      <c r="F623" s="165"/>
      <c r="G623" s="165"/>
      <c r="H623" s="182"/>
      <c r="I623" s="182"/>
      <c r="J623" s="183"/>
      <c r="K623" s="182"/>
      <c r="L623" s="182"/>
      <c r="M623" s="182"/>
      <c r="N623" s="182"/>
      <c r="O623" s="182"/>
      <c r="P623" s="183"/>
      <c r="Q623" s="179"/>
      <c r="R623" s="179"/>
      <c r="S623" s="165"/>
      <c r="T623" s="305"/>
      <c r="U623" s="165"/>
      <c r="V623" s="165"/>
      <c r="W623" s="165"/>
      <c r="X623" s="165"/>
      <c r="Y623" s="165"/>
      <c r="Z623" s="179"/>
      <c r="AA623" s="179"/>
      <c r="AB623" s="165"/>
      <c r="AC623" s="305"/>
      <c r="AD623" s="179"/>
      <c r="AE623" s="165"/>
    </row>
    <row r="624" spans="1:31" x14ac:dyDescent="0.2">
      <c r="A624" s="179"/>
      <c r="B624" s="179"/>
      <c r="C624" s="165"/>
      <c r="D624" s="165"/>
      <c r="E624" s="165"/>
      <c r="F624" s="165"/>
      <c r="G624" s="165"/>
      <c r="H624" s="182"/>
      <c r="I624" s="182"/>
      <c r="J624" s="183"/>
      <c r="K624" s="182"/>
      <c r="L624" s="182"/>
      <c r="M624" s="182"/>
      <c r="N624" s="182"/>
      <c r="O624" s="182"/>
      <c r="P624" s="183"/>
      <c r="Q624" s="179"/>
      <c r="R624" s="179"/>
      <c r="S624" s="165"/>
      <c r="T624" s="305"/>
      <c r="U624" s="165"/>
      <c r="V624" s="165"/>
      <c r="W624" s="165"/>
      <c r="X624" s="165"/>
      <c r="Y624" s="165"/>
      <c r="Z624" s="179"/>
      <c r="AA624" s="179"/>
      <c r="AB624" s="165"/>
      <c r="AC624" s="305"/>
      <c r="AD624" s="179"/>
      <c r="AE624" s="165"/>
    </row>
    <row r="625" spans="1:31" x14ac:dyDescent="0.2">
      <c r="A625" s="179"/>
      <c r="B625" s="179"/>
      <c r="C625" s="165"/>
      <c r="D625" s="165"/>
      <c r="E625" s="165"/>
      <c r="F625" s="165"/>
      <c r="G625" s="165"/>
      <c r="H625" s="182"/>
      <c r="I625" s="182"/>
      <c r="J625" s="183"/>
      <c r="K625" s="182"/>
      <c r="L625" s="182"/>
      <c r="M625" s="182"/>
      <c r="N625" s="182"/>
      <c r="O625" s="182"/>
      <c r="P625" s="183"/>
      <c r="Q625" s="179"/>
      <c r="R625" s="179"/>
      <c r="S625" s="165"/>
      <c r="T625" s="305"/>
      <c r="U625" s="165"/>
      <c r="V625" s="165"/>
      <c r="W625" s="165"/>
      <c r="X625" s="165"/>
      <c r="Y625" s="165"/>
      <c r="Z625" s="179"/>
      <c r="AA625" s="179"/>
      <c r="AB625" s="165"/>
      <c r="AC625" s="305"/>
      <c r="AD625" s="179"/>
      <c r="AE625" s="165"/>
    </row>
    <row r="626" spans="1:31" x14ac:dyDescent="0.2">
      <c r="A626" s="179"/>
      <c r="B626" s="179"/>
      <c r="C626" s="165"/>
      <c r="D626" s="165"/>
      <c r="E626" s="165"/>
      <c r="F626" s="165"/>
      <c r="G626" s="165"/>
      <c r="H626" s="182"/>
      <c r="I626" s="182"/>
      <c r="J626" s="183"/>
      <c r="K626" s="182"/>
      <c r="L626" s="182"/>
      <c r="M626" s="182"/>
      <c r="N626" s="182"/>
      <c r="O626" s="182"/>
      <c r="P626" s="183"/>
      <c r="Q626" s="179"/>
      <c r="R626" s="179"/>
      <c r="S626" s="165"/>
      <c r="T626" s="305"/>
      <c r="U626" s="165"/>
      <c r="V626" s="165"/>
      <c r="W626" s="165"/>
      <c r="X626" s="165"/>
      <c r="Y626" s="165"/>
      <c r="Z626" s="179"/>
      <c r="AA626" s="179"/>
      <c r="AB626" s="165"/>
      <c r="AC626" s="305"/>
      <c r="AD626" s="179"/>
      <c r="AE626" s="165"/>
    </row>
    <row r="627" spans="1:31" x14ac:dyDescent="0.2">
      <c r="A627" s="179"/>
      <c r="B627" s="179"/>
      <c r="C627" s="165"/>
      <c r="D627" s="165"/>
      <c r="E627" s="165"/>
      <c r="F627" s="165"/>
      <c r="G627" s="165"/>
      <c r="H627" s="182"/>
      <c r="I627" s="182"/>
      <c r="J627" s="183"/>
      <c r="K627" s="182"/>
      <c r="L627" s="182"/>
      <c r="M627" s="182"/>
      <c r="N627" s="182"/>
      <c r="O627" s="182"/>
      <c r="P627" s="183"/>
      <c r="Q627" s="179"/>
      <c r="R627" s="179"/>
      <c r="S627" s="165"/>
      <c r="T627" s="305"/>
      <c r="U627" s="165"/>
      <c r="V627" s="165"/>
      <c r="W627" s="165"/>
      <c r="X627" s="165"/>
      <c r="Y627" s="165"/>
      <c r="Z627" s="179"/>
      <c r="AA627" s="179"/>
      <c r="AB627" s="165"/>
      <c r="AC627" s="305"/>
      <c r="AD627" s="179"/>
      <c r="AE627" s="165"/>
    </row>
    <row r="628" spans="1:31" x14ac:dyDescent="0.2">
      <c r="A628" s="179"/>
      <c r="B628" s="179"/>
      <c r="C628" s="165"/>
      <c r="D628" s="165"/>
      <c r="E628" s="165"/>
      <c r="F628" s="165"/>
      <c r="G628" s="165"/>
      <c r="H628" s="182"/>
      <c r="I628" s="182"/>
      <c r="J628" s="183"/>
      <c r="K628" s="182"/>
      <c r="L628" s="182"/>
      <c r="M628" s="182"/>
      <c r="N628" s="182"/>
      <c r="O628" s="182"/>
      <c r="P628" s="183"/>
      <c r="Q628" s="179"/>
      <c r="R628" s="179"/>
      <c r="S628" s="165"/>
      <c r="T628" s="305"/>
      <c r="U628" s="165"/>
      <c r="V628" s="165"/>
      <c r="W628" s="165"/>
      <c r="X628" s="165"/>
      <c r="Y628" s="165"/>
      <c r="Z628" s="179"/>
      <c r="AA628" s="179"/>
      <c r="AB628" s="165"/>
      <c r="AC628" s="305"/>
      <c r="AD628" s="179"/>
      <c r="AE628" s="165"/>
    </row>
    <row r="629" spans="1:31" x14ac:dyDescent="0.2">
      <c r="A629" s="179"/>
      <c r="B629" s="179"/>
      <c r="C629" s="165"/>
      <c r="D629" s="165"/>
      <c r="E629" s="165"/>
      <c r="F629" s="165"/>
      <c r="G629" s="165"/>
      <c r="H629" s="182"/>
      <c r="I629" s="182"/>
      <c r="J629" s="183"/>
      <c r="K629" s="182"/>
      <c r="L629" s="182"/>
      <c r="M629" s="182"/>
      <c r="N629" s="182"/>
      <c r="O629" s="182"/>
      <c r="P629" s="183"/>
      <c r="Q629" s="179"/>
      <c r="R629" s="179"/>
      <c r="S629" s="165"/>
      <c r="T629" s="305"/>
      <c r="U629" s="165"/>
      <c r="V629" s="165"/>
      <c r="W629" s="165"/>
      <c r="X629" s="165"/>
      <c r="Y629" s="165"/>
      <c r="Z629" s="179"/>
      <c r="AA629" s="179"/>
      <c r="AB629" s="165"/>
      <c r="AC629" s="305"/>
      <c r="AD629" s="179"/>
      <c r="AE629" s="165"/>
    </row>
    <row r="630" spans="1:31" x14ac:dyDescent="0.2">
      <c r="A630" s="179"/>
      <c r="B630" s="179"/>
      <c r="C630" s="165"/>
      <c r="D630" s="165"/>
      <c r="E630" s="165"/>
      <c r="F630" s="165"/>
      <c r="G630" s="165"/>
      <c r="H630" s="182"/>
      <c r="I630" s="182"/>
      <c r="J630" s="183"/>
      <c r="K630" s="182"/>
      <c r="L630" s="182"/>
      <c r="M630" s="182"/>
      <c r="N630" s="182"/>
      <c r="O630" s="182"/>
      <c r="P630" s="183"/>
      <c r="Q630" s="179"/>
      <c r="R630" s="179"/>
      <c r="S630" s="165"/>
      <c r="T630" s="305"/>
      <c r="U630" s="165"/>
      <c r="V630" s="165"/>
      <c r="W630" s="165"/>
      <c r="X630" s="165"/>
      <c r="Y630" s="165"/>
      <c r="Z630" s="179"/>
      <c r="AA630" s="179"/>
      <c r="AB630" s="165"/>
      <c r="AC630" s="305"/>
      <c r="AD630" s="179"/>
      <c r="AE630" s="165"/>
    </row>
    <row r="631" spans="1:31" x14ac:dyDescent="0.2">
      <c r="A631" s="179"/>
      <c r="B631" s="179"/>
      <c r="C631" s="165"/>
      <c r="D631" s="165"/>
      <c r="E631" s="165"/>
      <c r="F631" s="165"/>
      <c r="G631" s="165"/>
      <c r="H631" s="182"/>
      <c r="I631" s="182"/>
      <c r="J631" s="183"/>
      <c r="K631" s="182"/>
      <c r="L631" s="182"/>
      <c r="M631" s="182"/>
      <c r="N631" s="182"/>
      <c r="O631" s="182"/>
      <c r="P631" s="183"/>
      <c r="Q631" s="179"/>
      <c r="R631" s="179"/>
      <c r="S631" s="165"/>
      <c r="T631" s="305"/>
      <c r="U631" s="165"/>
      <c r="V631" s="165"/>
      <c r="W631" s="165"/>
      <c r="X631" s="165"/>
      <c r="Y631" s="165"/>
      <c r="Z631" s="179"/>
      <c r="AA631" s="179"/>
      <c r="AB631" s="165"/>
      <c r="AC631" s="305"/>
      <c r="AD631" s="179"/>
      <c r="AE631" s="165"/>
    </row>
    <row r="632" spans="1:31" x14ac:dyDescent="0.2">
      <c r="A632" s="179"/>
      <c r="B632" s="179"/>
      <c r="C632" s="165"/>
      <c r="D632" s="165"/>
      <c r="E632" s="165"/>
      <c r="F632" s="165"/>
      <c r="G632" s="165"/>
      <c r="H632" s="182"/>
      <c r="I632" s="182"/>
      <c r="J632" s="183"/>
      <c r="K632" s="182"/>
      <c r="L632" s="182"/>
      <c r="M632" s="182"/>
      <c r="N632" s="182"/>
      <c r="O632" s="182"/>
      <c r="P632" s="183"/>
      <c r="Q632" s="179"/>
      <c r="R632" s="179"/>
      <c r="S632" s="165"/>
      <c r="T632" s="305"/>
      <c r="U632" s="165"/>
      <c r="V632" s="165"/>
      <c r="W632" s="165"/>
      <c r="X632" s="165"/>
      <c r="Y632" s="165"/>
      <c r="Z632" s="179"/>
      <c r="AA632" s="179"/>
      <c r="AB632" s="165"/>
      <c r="AC632" s="305"/>
      <c r="AD632" s="179"/>
      <c r="AE632" s="165"/>
    </row>
    <row r="633" spans="1:31" x14ac:dyDescent="0.2">
      <c r="A633" s="179"/>
      <c r="B633" s="179"/>
      <c r="C633" s="165"/>
      <c r="D633" s="165"/>
      <c r="E633" s="165"/>
      <c r="F633" s="165"/>
      <c r="G633" s="165"/>
      <c r="H633" s="182"/>
      <c r="I633" s="182"/>
      <c r="J633" s="183"/>
      <c r="K633" s="182"/>
      <c r="L633" s="182"/>
      <c r="M633" s="182"/>
      <c r="N633" s="182"/>
      <c r="O633" s="182"/>
      <c r="P633" s="183"/>
      <c r="Q633" s="179"/>
      <c r="R633" s="179"/>
      <c r="S633" s="165"/>
      <c r="T633" s="305"/>
      <c r="U633" s="165"/>
      <c r="V633" s="165"/>
      <c r="W633" s="165"/>
      <c r="X633" s="165"/>
      <c r="Y633" s="165"/>
      <c r="Z633" s="179"/>
      <c r="AA633" s="179"/>
      <c r="AB633" s="165"/>
      <c r="AC633" s="305"/>
      <c r="AD633" s="179"/>
      <c r="AE633" s="165"/>
    </row>
    <row r="634" spans="1:31" x14ac:dyDescent="0.2">
      <c r="A634" s="179"/>
      <c r="B634" s="179"/>
      <c r="C634" s="165"/>
      <c r="D634" s="165"/>
      <c r="E634" s="165"/>
      <c r="F634" s="165"/>
      <c r="G634" s="165"/>
      <c r="H634" s="182"/>
      <c r="I634" s="182"/>
      <c r="J634" s="183"/>
      <c r="K634" s="182"/>
      <c r="L634" s="182"/>
      <c r="M634" s="182"/>
      <c r="N634" s="182"/>
      <c r="O634" s="182"/>
      <c r="P634" s="183"/>
      <c r="Q634" s="179"/>
      <c r="R634" s="179"/>
      <c r="S634" s="165"/>
      <c r="T634" s="305"/>
      <c r="U634" s="165"/>
      <c r="V634" s="165"/>
      <c r="W634" s="165"/>
      <c r="X634" s="165"/>
      <c r="Y634" s="165"/>
      <c r="Z634" s="179"/>
      <c r="AA634" s="179"/>
      <c r="AB634" s="165"/>
      <c r="AC634" s="305"/>
      <c r="AD634" s="179"/>
      <c r="AE634" s="165"/>
    </row>
    <row r="635" spans="1:31" x14ac:dyDescent="0.2">
      <c r="A635" s="179"/>
      <c r="B635" s="179"/>
      <c r="C635" s="165"/>
      <c r="D635" s="165"/>
      <c r="E635" s="165"/>
      <c r="F635" s="165"/>
      <c r="G635" s="165"/>
      <c r="H635" s="182"/>
      <c r="I635" s="182"/>
      <c r="J635" s="183"/>
      <c r="K635" s="182"/>
      <c r="L635" s="182"/>
      <c r="M635" s="182"/>
      <c r="N635" s="182"/>
      <c r="O635" s="182"/>
      <c r="P635" s="183"/>
      <c r="Q635" s="179"/>
      <c r="R635" s="179"/>
      <c r="S635" s="165"/>
      <c r="T635" s="305"/>
      <c r="U635" s="165"/>
      <c r="V635" s="165"/>
      <c r="W635" s="165"/>
      <c r="X635" s="165"/>
      <c r="Y635" s="165"/>
      <c r="Z635" s="179"/>
      <c r="AA635" s="179"/>
      <c r="AB635" s="165"/>
      <c r="AC635" s="305"/>
      <c r="AD635" s="179"/>
      <c r="AE635" s="165"/>
    </row>
    <row r="636" spans="1:31" x14ac:dyDescent="0.2">
      <c r="A636" s="179"/>
      <c r="B636" s="179"/>
      <c r="C636" s="165"/>
      <c r="D636" s="165"/>
      <c r="E636" s="165"/>
      <c r="F636" s="165"/>
      <c r="G636" s="165"/>
      <c r="H636" s="182"/>
      <c r="I636" s="182"/>
      <c r="J636" s="183"/>
      <c r="K636" s="182"/>
      <c r="L636" s="182"/>
      <c r="M636" s="182"/>
      <c r="N636" s="182"/>
      <c r="O636" s="182"/>
      <c r="P636" s="183"/>
      <c r="Q636" s="179"/>
      <c r="R636" s="179"/>
      <c r="S636" s="165"/>
      <c r="T636" s="305"/>
      <c r="U636" s="165"/>
      <c r="V636" s="165"/>
      <c r="W636" s="165"/>
      <c r="X636" s="165"/>
      <c r="Y636" s="165"/>
      <c r="Z636" s="179"/>
      <c r="AA636" s="179"/>
      <c r="AB636" s="165"/>
      <c r="AC636" s="305"/>
      <c r="AD636" s="179"/>
      <c r="AE636" s="165"/>
    </row>
    <row r="637" spans="1:31" x14ac:dyDescent="0.2">
      <c r="A637" s="179"/>
      <c r="B637" s="179"/>
      <c r="C637" s="165"/>
      <c r="D637" s="165"/>
      <c r="E637" s="165"/>
      <c r="F637" s="165"/>
      <c r="G637" s="165"/>
      <c r="H637" s="182"/>
      <c r="I637" s="182"/>
      <c r="J637" s="183"/>
      <c r="K637" s="182"/>
      <c r="L637" s="182"/>
      <c r="M637" s="182"/>
      <c r="N637" s="182"/>
      <c r="O637" s="182"/>
      <c r="P637" s="183"/>
      <c r="Q637" s="179"/>
      <c r="R637" s="179"/>
      <c r="S637" s="165"/>
      <c r="T637" s="305"/>
      <c r="U637" s="165"/>
      <c r="V637" s="165"/>
      <c r="W637" s="165"/>
      <c r="X637" s="165"/>
      <c r="Y637" s="165"/>
      <c r="Z637" s="179"/>
      <c r="AA637" s="179"/>
      <c r="AB637" s="165"/>
      <c r="AC637" s="305"/>
      <c r="AD637" s="179"/>
      <c r="AE637" s="165"/>
    </row>
    <row r="638" spans="1:31" x14ac:dyDescent="0.2">
      <c r="A638" s="179"/>
      <c r="B638" s="179"/>
      <c r="C638" s="165"/>
      <c r="D638" s="165"/>
      <c r="E638" s="165"/>
      <c r="F638" s="165"/>
      <c r="G638" s="165"/>
      <c r="H638" s="182"/>
      <c r="I638" s="182"/>
      <c r="J638" s="183"/>
      <c r="K638" s="182"/>
      <c r="L638" s="182"/>
      <c r="M638" s="182"/>
      <c r="N638" s="182"/>
      <c r="O638" s="182"/>
      <c r="P638" s="183"/>
      <c r="Q638" s="179"/>
      <c r="R638" s="179"/>
      <c r="S638" s="165"/>
      <c r="T638" s="305"/>
      <c r="U638" s="165"/>
      <c r="V638" s="165"/>
      <c r="W638" s="165"/>
      <c r="X638" s="165"/>
      <c r="Y638" s="165"/>
      <c r="Z638" s="179"/>
      <c r="AA638" s="179"/>
      <c r="AB638" s="165"/>
      <c r="AC638" s="305"/>
      <c r="AD638" s="179"/>
      <c r="AE638" s="165"/>
    </row>
    <row r="639" spans="1:31" x14ac:dyDescent="0.2">
      <c r="A639" s="179"/>
      <c r="B639" s="179"/>
      <c r="C639" s="165"/>
      <c r="D639" s="165"/>
      <c r="E639" s="165"/>
      <c r="F639" s="165"/>
      <c r="G639" s="165"/>
      <c r="H639" s="182"/>
      <c r="I639" s="182"/>
      <c r="J639" s="183"/>
      <c r="K639" s="182"/>
      <c r="L639" s="182"/>
      <c r="M639" s="182"/>
      <c r="N639" s="182"/>
      <c r="O639" s="182"/>
      <c r="P639" s="183"/>
      <c r="Q639" s="179"/>
      <c r="R639" s="179"/>
      <c r="S639" s="165"/>
      <c r="T639" s="305"/>
      <c r="U639" s="165"/>
      <c r="V639" s="165"/>
      <c r="W639" s="165"/>
      <c r="X639" s="165"/>
      <c r="Y639" s="165"/>
      <c r="Z639" s="179"/>
      <c r="AA639" s="179"/>
      <c r="AB639" s="165"/>
      <c r="AC639" s="305"/>
      <c r="AD639" s="179"/>
      <c r="AE639" s="165"/>
    </row>
    <row r="640" spans="1:31" x14ac:dyDescent="0.2">
      <c r="A640" s="179"/>
      <c r="B640" s="179"/>
      <c r="C640" s="165"/>
      <c r="D640" s="165"/>
      <c r="E640" s="165"/>
      <c r="F640" s="165"/>
      <c r="G640" s="165"/>
      <c r="H640" s="182"/>
      <c r="I640" s="182"/>
      <c r="J640" s="183"/>
      <c r="K640" s="182"/>
      <c r="L640" s="182"/>
      <c r="M640" s="182"/>
      <c r="N640" s="182"/>
      <c r="O640" s="182"/>
      <c r="P640" s="183"/>
      <c r="Q640" s="179"/>
      <c r="R640" s="179"/>
      <c r="S640" s="165"/>
      <c r="T640" s="305"/>
      <c r="U640" s="165"/>
      <c r="V640" s="165"/>
      <c r="W640" s="165"/>
      <c r="X640" s="165"/>
      <c r="Y640" s="165"/>
      <c r="Z640" s="179"/>
      <c r="AA640" s="179"/>
      <c r="AB640" s="165"/>
      <c r="AC640" s="305"/>
      <c r="AD640" s="179"/>
      <c r="AE640" s="165"/>
    </row>
    <row r="641" spans="1:31" x14ac:dyDescent="0.2">
      <c r="A641" s="179"/>
      <c r="B641" s="179"/>
      <c r="C641" s="165"/>
      <c r="D641" s="165"/>
      <c r="E641" s="165"/>
      <c r="F641" s="165"/>
      <c r="G641" s="165"/>
      <c r="H641" s="182"/>
      <c r="I641" s="182"/>
      <c r="J641" s="183"/>
      <c r="K641" s="182"/>
      <c r="L641" s="182"/>
      <c r="M641" s="182"/>
      <c r="N641" s="182"/>
      <c r="O641" s="182"/>
      <c r="P641" s="183"/>
      <c r="Q641" s="179"/>
      <c r="R641" s="179"/>
      <c r="S641" s="165"/>
      <c r="T641" s="305"/>
      <c r="U641" s="165"/>
      <c r="V641" s="165"/>
      <c r="W641" s="165"/>
      <c r="X641" s="165"/>
      <c r="Y641" s="165"/>
      <c r="Z641" s="179"/>
      <c r="AA641" s="179"/>
      <c r="AB641" s="165"/>
      <c r="AC641" s="305"/>
      <c r="AD641" s="179"/>
      <c r="AE641" s="165"/>
    </row>
    <row r="642" spans="1:31" x14ac:dyDescent="0.2">
      <c r="A642" s="179"/>
      <c r="B642" s="179"/>
      <c r="C642" s="165"/>
      <c r="D642" s="165"/>
      <c r="E642" s="165"/>
      <c r="F642" s="165"/>
      <c r="G642" s="165"/>
      <c r="H642" s="182"/>
      <c r="I642" s="182"/>
      <c r="J642" s="183"/>
      <c r="K642" s="182"/>
      <c r="L642" s="182"/>
      <c r="M642" s="182"/>
      <c r="N642" s="182"/>
      <c r="O642" s="182"/>
      <c r="P642" s="183"/>
      <c r="Q642" s="179"/>
      <c r="R642" s="179"/>
      <c r="S642" s="165"/>
      <c r="T642" s="305"/>
      <c r="U642" s="165"/>
      <c r="V642" s="165"/>
      <c r="W642" s="165"/>
      <c r="X642" s="165"/>
      <c r="Y642" s="165"/>
      <c r="Z642" s="179"/>
      <c r="AA642" s="179"/>
      <c r="AB642" s="165"/>
      <c r="AC642" s="305"/>
      <c r="AD642" s="179"/>
      <c r="AE642" s="165"/>
    </row>
    <row r="643" spans="1:31" x14ac:dyDescent="0.2">
      <c r="A643" s="179"/>
      <c r="B643" s="179"/>
      <c r="C643" s="165"/>
      <c r="D643" s="165"/>
      <c r="E643" s="165"/>
      <c r="F643" s="165"/>
      <c r="G643" s="165"/>
      <c r="H643" s="182"/>
      <c r="I643" s="182"/>
      <c r="J643" s="183"/>
      <c r="K643" s="182"/>
      <c r="L643" s="182"/>
      <c r="M643" s="182"/>
      <c r="N643" s="182"/>
      <c r="O643" s="182"/>
      <c r="P643" s="183"/>
      <c r="Q643" s="179"/>
      <c r="R643" s="179"/>
      <c r="S643" s="165"/>
      <c r="T643" s="305"/>
      <c r="U643" s="165"/>
      <c r="V643" s="165"/>
      <c r="W643" s="165"/>
      <c r="X643" s="165"/>
      <c r="Y643" s="165"/>
      <c r="Z643" s="179"/>
      <c r="AA643" s="179"/>
      <c r="AB643" s="165"/>
      <c r="AC643" s="305"/>
      <c r="AD643" s="179"/>
      <c r="AE643" s="165"/>
    </row>
    <row r="644" spans="1:31" x14ac:dyDescent="0.2">
      <c r="A644" s="179"/>
      <c r="B644" s="179"/>
      <c r="C644" s="165"/>
      <c r="D644" s="165"/>
      <c r="E644" s="165"/>
      <c r="F644" s="165"/>
      <c r="G644" s="165"/>
      <c r="H644" s="182"/>
      <c r="I644" s="182"/>
      <c r="J644" s="183"/>
      <c r="K644" s="182"/>
      <c r="L644" s="182"/>
      <c r="M644" s="182"/>
      <c r="N644" s="182"/>
      <c r="O644" s="182"/>
      <c r="P644" s="183"/>
      <c r="Q644" s="179"/>
      <c r="R644" s="179"/>
      <c r="S644" s="165"/>
      <c r="T644" s="305"/>
      <c r="U644" s="165"/>
      <c r="V644" s="165"/>
      <c r="W644" s="165"/>
      <c r="X644" s="165"/>
      <c r="Y644" s="165"/>
      <c r="Z644" s="179"/>
      <c r="AA644" s="179"/>
      <c r="AB644" s="165"/>
      <c r="AC644" s="305"/>
      <c r="AD644" s="179"/>
      <c r="AE644" s="165"/>
    </row>
    <row r="645" spans="1:31" x14ac:dyDescent="0.2">
      <c r="A645" s="179"/>
      <c r="B645" s="179"/>
      <c r="C645" s="165"/>
      <c r="D645" s="165"/>
      <c r="E645" s="165"/>
      <c r="F645" s="165"/>
      <c r="G645" s="165"/>
      <c r="H645" s="182"/>
      <c r="I645" s="182"/>
      <c r="J645" s="183"/>
      <c r="K645" s="182"/>
      <c r="L645" s="182"/>
      <c r="M645" s="182"/>
      <c r="N645" s="182"/>
      <c r="O645" s="182"/>
      <c r="P645" s="183"/>
      <c r="Q645" s="179"/>
      <c r="R645" s="179"/>
      <c r="S645" s="165"/>
      <c r="T645" s="305"/>
      <c r="U645" s="165"/>
      <c r="V645" s="165"/>
      <c r="W645" s="165"/>
      <c r="X645" s="165"/>
      <c r="Y645" s="165"/>
      <c r="Z645" s="179"/>
      <c r="AA645" s="179"/>
      <c r="AB645" s="165"/>
      <c r="AC645" s="305"/>
      <c r="AD645" s="179"/>
      <c r="AE645" s="165"/>
    </row>
    <row r="646" spans="1:31" x14ac:dyDescent="0.2">
      <c r="A646" s="179"/>
      <c r="B646" s="179"/>
      <c r="C646" s="165"/>
      <c r="D646" s="165"/>
      <c r="E646" s="165"/>
      <c r="F646" s="165"/>
      <c r="G646" s="165"/>
      <c r="H646" s="182"/>
      <c r="I646" s="182"/>
      <c r="J646" s="183"/>
      <c r="K646" s="182"/>
      <c r="L646" s="182"/>
      <c r="M646" s="182"/>
      <c r="N646" s="182"/>
      <c r="O646" s="182"/>
      <c r="P646" s="183"/>
      <c r="Q646" s="179"/>
      <c r="R646" s="179"/>
      <c r="S646" s="165"/>
      <c r="T646" s="305"/>
      <c r="U646" s="165"/>
      <c r="V646" s="165"/>
      <c r="W646" s="165"/>
      <c r="X646" s="165"/>
      <c r="Y646" s="165"/>
      <c r="Z646" s="179"/>
      <c r="AA646" s="179"/>
      <c r="AB646" s="165"/>
      <c r="AC646" s="305"/>
      <c r="AD646" s="179"/>
      <c r="AE646" s="165"/>
    </row>
    <row r="647" spans="1:31" x14ac:dyDescent="0.2">
      <c r="A647" s="179"/>
      <c r="B647" s="179"/>
      <c r="C647" s="165"/>
      <c r="D647" s="165"/>
      <c r="E647" s="165"/>
      <c r="F647" s="165"/>
      <c r="G647" s="165"/>
      <c r="H647" s="182"/>
      <c r="I647" s="182"/>
      <c r="J647" s="183"/>
      <c r="K647" s="182"/>
      <c r="L647" s="182"/>
      <c r="M647" s="182"/>
      <c r="N647" s="182"/>
      <c r="O647" s="182"/>
      <c r="P647" s="183"/>
      <c r="Q647" s="179"/>
      <c r="R647" s="179"/>
      <c r="S647" s="165"/>
      <c r="T647" s="305"/>
      <c r="U647" s="165"/>
      <c r="V647" s="165"/>
      <c r="W647" s="165"/>
      <c r="X647" s="165"/>
      <c r="Y647" s="165"/>
      <c r="Z647" s="179"/>
      <c r="AA647" s="179"/>
      <c r="AB647" s="165"/>
      <c r="AC647" s="305"/>
      <c r="AD647" s="179"/>
      <c r="AE647" s="165"/>
    </row>
    <row r="648" spans="1:31" x14ac:dyDescent="0.2">
      <c r="A648" s="179"/>
      <c r="B648" s="179"/>
      <c r="C648" s="165"/>
      <c r="D648" s="165"/>
      <c r="E648" s="165"/>
      <c r="F648" s="165"/>
      <c r="G648" s="165"/>
      <c r="H648" s="182"/>
      <c r="I648" s="182"/>
      <c r="J648" s="183"/>
      <c r="K648" s="182"/>
      <c r="L648" s="182"/>
      <c r="M648" s="182"/>
      <c r="N648" s="182"/>
      <c r="O648" s="182"/>
      <c r="P648" s="183"/>
      <c r="Q648" s="179"/>
      <c r="R648" s="179"/>
      <c r="S648" s="165"/>
      <c r="T648" s="305"/>
      <c r="U648" s="165"/>
      <c r="V648" s="165"/>
      <c r="W648" s="165"/>
      <c r="X648" s="165"/>
      <c r="Y648" s="165"/>
      <c r="Z648" s="179"/>
      <c r="AA648" s="179"/>
      <c r="AB648" s="165"/>
      <c r="AC648" s="305"/>
      <c r="AD648" s="179"/>
      <c r="AE648" s="165"/>
    </row>
    <row r="649" spans="1:31" x14ac:dyDescent="0.2">
      <c r="A649" s="179"/>
      <c r="B649" s="179"/>
      <c r="C649" s="165"/>
      <c r="D649" s="165"/>
      <c r="E649" s="165"/>
      <c r="F649" s="165"/>
      <c r="G649" s="165"/>
      <c r="H649" s="182"/>
      <c r="I649" s="182"/>
      <c r="J649" s="183"/>
      <c r="K649" s="182"/>
      <c r="L649" s="182"/>
      <c r="M649" s="182"/>
      <c r="N649" s="182"/>
      <c r="O649" s="182"/>
      <c r="P649" s="183"/>
      <c r="Q649" s="179"/>
      <c r="R649" s="179"/>
      <c r="S649" s="165"/>
      <c r="T649" s="305"/>
      <c r="U649" s="165"/>
      <c r="V649" s="165"/>
      <c r="W649" s="165"/>
      <c r="X649" s="165"/>
      <c r="Y649" s="165"/>
      <c r="Z649" s="179"/>
      <c r="AA649" s="179"/>
      <c r="AB649" s="165"/>
      <c r="AC649" s="305"/>
      <c r="AD649" s="179"/>
      <c r="AE649" s="165"/>
    </row>
    <row r="650" spans="1:31" x14ac:dyDescent="0.2">
      <c r="A650" s="179"/>
      <c r="B650" s="179"/>
      <c r="C650" s="165"/>
      <c r="D650" s="165"/>
      <c r="E650" s="165"/>
      <c r="F650" s="165"/>
      <c r="G650" s="165"/>
      <c r="H650" s="182"/>
      <c r="I650" s="182"/>
      <c r="J650" s="183"/>
      <c r="K650" s="182"/>
      <c r="L650" s="182"/>
      <c r="M650" s="182"/>
      <c r="N650" s="182"/>
      <c r="O650" s="182"/>
      <c r="P650" s="183"/>
      <c r="Q650" s="179"/>
      <c r="R650" s="179"/>
      <c r="S650" s="165"/>
      <c r="T650" s="305"/>
      <c r="U650" s="165"/>
      <c r="V650" s="165"/>
      <c r="W650" s="165"/>
      <c r="X650" s="165"/>
      <c r="Y650" s="165"/>
      <c r="Z650" s="179"/>
      <c r="AA650" s="179"/>
      <c r="AB650" s="165"/>
      <c r="AC650" s="305"/>
      <c r="AD650" s="179"/>
      <c r="AE650" s="165"/>
    </row>
    <row r="651" spans="1:31" x14ac:dyDescent="0.2">
      <c r="A651" s="179"/>
      <c r="B651" s="179"/>
      <c r="C651" s="165"/>
      <c r="D651" s="165"/>
      <c r="E651" s="165"/>
      <c r="F651" s="165"/>
      <c r="G651" s="165"/>
      <c r="H651" s="182"/>
      <c r="I651" s="182"/>
      <c r="J651" s="183"/>
      <c r="K651" s="182"/>
      <c r="L651" s="182"/>
      <c r="M651" s="182"/>
      <c r="N651" s="182"/>
      <c r="O651" s="182"/>
      <c r="P651" s="183"/>
      <c r="Q651" s="179"/>
      <c r="R651" s="179"/>
      <c r="S651" s="165"/>
      <c r="T651" s="305"/>
      <c r="U651" s="165"/>
      <c r="V651" s="165"/>
      <c r="W651" s="165"/>
      <c r="X651" s="165"/>
      <c r="Y651" s="165"/>
      <c r="Z651" s="179"/>
      <c r="AA651" s="179"/>
      <c r="AB651" s="165"/>
      <c r="AC651" s="305"/>
      <c r="AD651" s="179"/>
      <c r="AE651" s="165"/>
    </row>
    <row r="652" spans="1:31" x14ac:dyDescent="0.2">
      <c r="A652" s="179"/>
      <c r="B652" s="179"/>
      <c r="C652" s="165"/>
      <c r="D652" s="165"/>
      <c r="E652" s="165"/>
      <c r="F652" s="165"/>
      <c r="G652" s="165"/>
      <c r="H652" s="182"/>
      <c r="I652" s="182"/>
      <c r="J652" s="183"/>
      <c r="K652" s="182"/>
      <c r="L652" s="182"/>
      <c r="M652" s="182"/>
      <c r="N652" s="182"/>
      <c r="O652" s="182"/>
      <c r="P652" s="183"/>
      <c r="Q652" s="179"/>
      <c r="R652" s="179"/>
      <c r="S652" s="165"/>
      <c r="T652" s="305"/>
      <c r="U652" s="165"/>
      <c r="V652" s="165"/>
      <c r="W652" s="165"/>
      <c r="X652" s="165"/>
      <c r="Y652" s="165"/>
      <c r="Z652" s="179"/>
      <c r="AA652" s="179"/>
      <c r="AB652" s="165"/>
      <c r="AC652" s="305"/>
      <c r="AD652" s="179"/>
      <c r="AE652" s="165"/>
    </row>
    <row r="653" spans="1:31" x14ac:dyDescent="0.2">
      <c r="A653" s="179"/>
      <c r="B653" s="179"/>
      <c r="C653" s="165"/>
      <c r="D653" s="165"/>
      <c r="E653" s="165"/>
      <c r="F653" s="165"/>
      <c r="G653" s="165"/>
      <c r="H653" s="182"/>
      <c r="I653" s="182"/>
      <c r="J653" s="183"/>
      <c r="K653" s="182"/>
      <c r="L653" s="182"/>
      <c r="M653" s="182"/>
      <c r="N653" s="182"/>
      <c r="O653" s="182"/>
      <c r="P653" s="183"/>
      <c r="Q653" s="179"/>
      <c r="R653" s="179"/>
      <c r="S653" s="165"/>
      <c r="T653" s="305"/>
      <c r="U653" s="165"/>
      <c r="V653" s="165"/>
      <c r="W653" s="165"/>
      <c r="X653" s="165"/>
      <c r="Y653" s="165"/>
      <c r="Z653" s="179"/>
      <c r="AA653" s="179"/>
      <c r="AB653" s="165"/>
      <c r="AC653" s="305"/>
      <c r="AD653" s="179"/>
      <c r="AE653" s="165"/>
    </row>
    <row r="654" spans="1:31" x14ac:dyDescent="0.2">
      <c r="A654" s="179"/>
      <c r="B654" s="179"/>
      <c r="C654" s="165"/>
      <c r="D654" s="165"/>
      <c r="E654" s="165"/>
      <c r="F654" s="165"/>
      <c r="G654" s="165"/>
      <c r="H654" s="182"/>
      <c r="I654" s="182"/>
      <c r="J654" s="183"/>
      <c r="K654" s="182"/>
      <c r="L654" s="182"/>
      <c r="M654" s="182"/>
      <c r="N654" s="182"/>
      <c r="O654" s="182"/>
      <c r="P654" s="183"/>
      <c r="Q654" s="179"/>
      <c r="R654" s="179"/>
      <c r="S654" s="165"/>
      <c r="T654" s="305"/>
      <c r="U654" s="165"/>
      <c r="V654" s="165"/>
      <c r="W654" s="165"/>
      <c r="X654" s="165"/>
      <c r="Y654" s="165"/>
      <c r="Z654" s="179"/>
      <c r="AA654" s="179"/>
      <c r="AB654" s="165"/>
      <c r="AC654" s="305"/>
      <c r="AD654" s="179"/>
      <c r="AE654" s="165"/>
    </row>
    <row r="655" spans="1:31" x14ac:dyDescent="0.2">
      <c r="A655" s="179"/>
      <c r="B655" s="179"/>
      <c r="C655" s="165"/>
      <c r="D655" s="165"/>
      <c r="E655" s="165"/>
      <c r="F655" s="165"/>
      <c r="G655" s="165"/>
      <c r="H655" s="182"/>
      <c r="I655" s="182"/>
      <c r="J655" s="183"/>
      <c r="K655" s="182"/>
      <c r="L655" s="182"/>
      <c r="M655" s="182"/>
      <c r="N655" s="182"/>
      <c r="O655" s="182"/>
      <c r="P655" s="183"/>
      <c r="Q655" s="179"/>
      <c r="R655" s="179"/>
      <c r="S655" s="165"/>
      <c r="T655" s="305"/>
      <c r="U655" s="165"/>
      <c r="V655" s="165"/>
      <c r="W655" s="165"/>
      <c r="X655" s="165"/>
      <c r="Y655" s="165"/>
      <c r="Z655" s="179"/>
      <c r="AA655" s="179"/>
      <c r="AB655" s="165"/>
      <c r="AC655" s="305"/>
      <c r="AD655" s="179"/>
      <c r="AE655" s="165"/>
    </row>
    <row r="656" spans="1:31" x14ac:dyDescent="0.2">
      <c r="A656" s="179"/>
      <c r="B656" s="179"/>
      <c r="C656" s="165"/>
      <c r="D656" s="165"/>
      <c r="E656" s="165"/>
      <c r="F656" s="165"/>
      <c r="G656" s="165"/>
      <c r="H656" s="182"/>
      <c r="I656" s="182"/>
      <c r="J656" s="183"/>
      <c r="K656" s="182"/>
      <c r="L656" s="182"/>
      <c r="M656" s="182"/>
      <c r="N656" s="182"/>
      <c r="O656" s="182"/>
      <c r="P656" s="183"/>
      <c r="Q656" s="179"/>
      <c r="R656" s="179"/>
      <c r="S656" s="165"/>
      <c r="T656" s="305"/>
      <c r="U656" s="165"/>
      <c r="V656" s="165"/>
      <c r="W656" s="165"/>
      <c r="X656" s="165"/>
      <c r="Y656" s="165"/>
      <c r="Z656" s="179"/>
      <c r="AA656" s="179"/>
      <c r="AB656" s="165"/>
      <c r="AC656" s="305"/>
      <c r="AD656" s="179"/>
      <c r="AE656" s="165"/>
    </row>
    <row r="657" spans="1:31" x14ac:dyDescent="0.2">
      <c r="A657" s="179"/>
      <c r="B657" s="179"/>
      <c r="C657" s="165"/>
      <c r="D657" s="165"/>
      <c r="E657" s="165"/>
      <c r="F657" s="165"/>
      <c r="G657" s="165"/>
      <c r="H657" s="182"/>
      <c r="I657" s="182"/>
      <c r="J657" s="183"/>
      <c r="K657" s="182"/>
      <c r="L657" s="182"/>
      <c r="M657" s="182"/>
      <c r="N657" s="182"/>
      <c r="O657" s="182"/>
      <c r="P657" s="183"/>
      <c r="Q657" s="179"/>
      <c r="R657" s="179"/>
      <c r="S657" s="165"/>
      <c r="T657" s="305"/>
      <c r="U657" s="165"/>
      <c r="V657" s="165"/>
      <c r="W657" s="165"/>
      <c r="X657" s="165"/>
      <c r="Y657" s="165"/>
      <c r="Z657" s="179"/>
      <c r="AA657" s="179"/>
      <c r="AB657" s="165"/>
      <c r="AC657" s="305"/>
      <c r="AD657" s="179"/>
      <c r="AE657" s="165"/>
    </row>
    <row r="658" spans="1:31" x14ac:dyDescent="0.2">
      <c r="A658" s="179"/>
      <c r="B658" s="179"/>
      <c r="C658" s="165"/>
      <c r="D658" s="165"/>
      <c r="E658" s="165"/>
      <c r="F658" s="165"/>
      <c r="G658" s="165"/>
      <c r="H658" s="182"/>
      <c r="I658" s="182"/>
      <c r="J658" s="183"/>
      <c r="K658" s="182"/>
      <c r="L658" s="182"/>
      <c r="M658" s="182"/>
      <c r="N658" s="182"/>
      <c r="O658" s="182"/>
      <c r="P658" s="183"/>
      <c r="Q658" s="179"/>
      <c r="R658" s="179"/>
      <c r="S658" s="165"/>
      <c r="T658" s="305"/>
      <c r="U658" s="165"/>
      <c r="V658" s="165"/>
      <c r="W658" s="165"/>
      <c r="X658" s="165"/>
      <c r="Y658" s="165"/>
      <c r="Z658" s="179"/>
      <c r="AA658" s="179"/>
      <c r="AB658" s="165"/>
      <c r="AC658" s="305"/>
      <c r="AD658" s="179"/>
      <c r="AE658" s="165"/>
    </row>
    <row r="659" spans="1:31" x14ac:dyDescent="0.2">
      <c r="A659" s="179"/>
      <c r="B659" s="179"/>
      <c r="C659" s="165"/>
      <c r="D659" s="165"/>
      <c r="E659" s="165"/>
      <c r="F659" s="165"/>
      <c r="G659" s="165"/>
      <c r="H659" s="182"/>
      <c r="I659" s="182"/>
      <c r="J659" s="183"/>
      <c r="K659" s="182"/>
      <c r="L659" s="182"/>
      <c r="M659" s="182"/>
      <c r="N659" s="182"/>
      <c r="O659" s="182"/>
      <c r="P659" s="183"/>
      <c r="Q659" s="179"/>
      <c r="R659" s="179"/>
      <c r="S659" s="165"/>
      <c r="T659" s="305"/>
      <c r="U659" s="165"/>
      <c r="V659" s="165"/>
      <c r="W659" s="165"/>
      <c r="X659" s="165"/>
      <c r="Y659" s="165"/>
      <c r="Z659" s="179"/>
      <c r="AA659" s="179"/>
      <c r="AB659" s="165"/>
      <c r="AC659" s="305"/>
      <c r="AD659" s="179"/>
      <c r="AE659" s="165"/>
    </row>
    <row r="660" spans="1:31" x14ac:dyDescent="0.2">
      <c r="A660" s="179"/>
      <c r="B660" s="179"/>
      <c r="C660" s="165"/>
      <c r="D660" s="165"/>
      <c r="E660" s="165"/>
      <c r="F660" s="165"/>
      <c r="G660" s="165"/>
      <c r="H660" s="182"/>
      <c r="I660" s="182"/>
      <c r="J660" s="183"/>
      <c r="K660" s="182"/>
      <c r="L660" s="182"/>
      <c r="M660" s="182"/>
      <c r="N660" s="182"/>
      <c r="O660" s="182"/>
      <c r="P660" s="183"/>
      <c r="Q660" s="179"/>
      <c r="R660" s="179"/>
      <c r="S660" s="165"/>
      <c r="T660" s="305"/>
      <c r="U660" s="165"/>
      <c r="V660" s="165"/>
      <c r="W660" s="165"/>
      <c r="X660" s="165"/>
      <c r="Y660" s="165"/>
      <c r="Z660" s="179"/>
      <c r="AA660" s="179"/>
      <c r="AB660" s="165"/>
      <c r="AC660" s="305"/>
      <c r="AD660" s="179"/>
      <c r="AE660" s="165"/>
    </row>
    <row r="661" spans="1:31" x14ac:dyDescent="0.2">
      <c r="A661" s="179"/>
      <c r="B661" s="179"/>
      <c r="C661" s="165"/>
      <c r="D661" s="165"/>
      <c r="E661" s="165"/>
      <c r="F661" s="165"/>
      <c r="G661" s="165"/>
      <c r="H661" s="182"/>
      <c r="I661" s="182"/>
      <c r="J661" s="183"/>
      <c r="K661" s="182"/>
      <c r="L661" s="182"/>
      <c r="M661" s="182"/>
      <c r="N661" s="182"/>
      <c r="O661" s="182"/>
      <c r="P661" s="183"/>
      <c r="Q661" s="179"/>
      <c r="R661" s="179"/>
      <c r="S661" s="165"/>
      <c r="T661" s="305"/>
      <c r="U661" s="165"/>
      <c r="V661" s="165"/>
      <c r="W661" s="165"/>
      <c r="X661" s="165"/>
      <c r="Y661" s="165"/>
      <c r="Z661" s="179"/>
      <c r="AA661" s="179"/>
      <c r="AB661" s="165"/>
      <c r="AC661" s="305"/>
      <c r="AD661" s="179"/>
      <c r="AE661" s="165"/>
    </row>
    <row r="662" spans="1:31" x14ac:dyDescent="0.2">
      <c r="A662" s="179"/>
      <c r="B662" s="179"/>
      <c r="C662" s="165"/>
      <c r="D662" s="165"/>
      <c r="E662" s="165"/>
      <c r="F662" s="165"/>
      <c r="G662" s="165"/>
      <c r="H662" s="182"/>
      <c r="I662" s="182"/>
      <c r="J662" s="183"/>
      <c r="K662" s="182"/>
      <c r="L662" s="182"/>
      <c r="M662" s="182"/>
      <c r="N662" s="182"/>
      <c r="O662" s="182"/>
      <c r="P662" s="183"/>
      <c r="Q662" s="179"/>
      <c r="R662" s="179"/>
      <c r="S662" s="165"/>
      <c r="T662" s="305"/>
      <c r="U662" s="165"/>
      <c r="V662" s="165"/>
      <c r="W662" s="165"/>
      <c r="X662" s="165"/>
      <c r="Y662" s="165"/>
      <c r="Z662" s="179"/>
      <c r="AA662" s="179"/>
      <c r="AB662" s="165"/>
      <c r="AC662" s="305"/>
      <c r="AD662" s="179"/>
      <c r="AE662" s="165"/>
    </row>
    <row r="663" spans="1:31" x14ac:dyDescent="0.2">
      <c r="A663" s="179"/>
      <c r="B663" s="179"/>
      <c r="C663" s="165"/>
      <c r="D663" s="165"/>
      <c r="E663" s="165"/>
      <c r="F663" s="165"/>
      <c r="G663" s="165"/>
      <c r="H663" s="182"/>
      <c r="I663" s="182"/>
      <c r="J663" s="183"/>
      <c r="K663" s="182"/>
      <c r="L663" s="182"/>
      <c r="M663" s="182"/>
      <c r="N663" s="182"/>
      <c r="O663" s="182"/>
      <c r="P663" s="183"/>
      <c r="Q663" s="179"/>
      <c r="R663" s="179"/>
      <c r="S663" s="165"/>
      <c r="T663" s="305"/>
      <c r="U663" s="165"/>
      <c r="V663" s="165"/>
      <c r="W663" s="165"/>
      <c r="X663" s="165"/>
      <c r="Y663" s="165"/>
      <c r="Z663" s="179"/>
      <c r="AA663" s="179"/>
      <c r="AB663" s="165"/>
      <c r="AC663" s="305"/>
      <c r="AD663" s="179"/>
      <c r="AE663" s="165"/>
    </row>
    <row r="664" spans="1:31" x14ac:dyDescent="0.2">
      <c r="A664" s="179"/>
      <c r="B664" s="179"/>
      <c r="C664" s="165"/>
      <c r="D664" s="165"/>
      <c r="E664" s="165"/>
      <c r="F664" s="165"/>
      <c r="G664" s="165"/>
      <c r="H664" s="182"/>
      <c r="I664" s="182"/>
      <c r="J664" s="183"/>
      <c r="K664" s="182"/>
      <c r="L664" s="182"/>
      <c r="M664" s="182"/>
      <c r="N664" s="182"/>
      <c r="O664" s="182"/>
      <c r="P664" s="183"/>
      <c r="Q664" s="179"/>
      <c r="R664" s="179"/>
      <c r="S664" s="165"/>
      <c r="T664" s="305"/>
      <c r="U664" s="165"/>
      <c r="V664" s="165"/>
      <c r="W664" s="165"/>
      <c r="X664" s="165"/>
      <c r="Y664" s="165"/>
      <c r="Z664" s="179"/>
      <c r="AA664" s="179"/>
      <c r="AB664" s="165"/>
      <c r="AC664" s="305"/>
      <c r="AD664" s="179"/>
      <c r="AE664" s="165"/>
    </row>
    <row r="665" spans="1:31" x14ac:dyDescent="0.2">
      <c r="A665" s="179"/>
      <c r="B665" s="179"/>
      <c r="C665" s="165"/>
      <c r="D665" s="165"/>
      <c r="E665" s="165"/>
      <c r="F665" s="165"/>
      <c r="G665" s="165"/>
      <c r="H665" s="182"/>
      <c r="I665" s="182"/>
      <c r="J665" s="183"/>
      <c r="K665" s="182"/>
      <c r="L665" s="182"/>
      <c r="M665" s="182"/>
      <c r="N665" s="182"/>
      <c r="O665" s="182"/>
      <c r="P665" s="183"/>
      <c r="Q665" s="179"/>
      <c r="R665" s="179"/>
      <c r="S665" s="165"/>
      <c r="T665" s="305"/>
      <c r="U665" s="165"/>
      <c r="V665" s="165"/>
      <c r="W665" s="165"/>
      <c r="X665" s="165"/>
      <c r="Y665" s="165"/>
      <c r="Z665" s="179"/>
      <c r="AA665" s="179"/>
      <c r="AB665" s="165"/>
      <c r="AC665" s="305"/>
      <c r="AD665" s="179"/>
      <c r="AE665" s="165"/>
    </row>
    <row r="666" spans="1:31" x14ac:dyDescent="0.2">
      <c r="A666" s="179"/>
      <c r="B666" s="179"/>
      <c r="C666" s="165"/>
      <c r="D666" s="165"/>
      <c r="E666" s="165"/>
      <c r="F666" s="165"/>
      <c r="G666" s="165"/>
      <c r="H666" s="182"/>
      <c r="I666" s="182"/>
      <c r="J666" s="183"/>
      <c r="K666" s="182"/>
      <c r="L666" s="182"/>
      <c r="M666" s="182"/>
      <c r="N666" s="182"/>
      <c r="O666" s="182"/>
      <c r="P666" s="183"/>
      <c r="Q666" s="179"/>
      <c r="R666" s="179"/>
      <c r="S666" s="165"/>
      <c r="T666" s="305"/>
      <c r="U666" s="165"/>
      <c r="V666" s="165"/>
      <c r="W666" s="165"/>
      <c r="X666" s="165"/>
      <c r="Y666" s="165"/>
      <c r="Z666" s="179"/>
      <c r="AA666" s="179"/>
      <c r="AB666" s="165"/>
      <c r="AC666" s="305"/>
      <c r="AD666" s="179"/>
      <c r="AE666" s="165"/>
    </row>
    <row r="667" spans="1:31" x14ac:dyDescent="0.2">
      <c r="A667" s="179"/>
      <c r="B667" s="179"/>
      <c r="C667" s="165"/>
      <c r="D667" s="165"/>
      <c r="E667" s="165"/>
      <c r="F667" s="165"/>
      <c r="G667" s="165"/>
      <c r="H667" s="182"/>
      <c r="I667" s="182"/>
      <c r="J667" s="183"/>
      <c r="K667" s="182"/>
      <c r="L667" s="182"/>
      <c r="M667" s="182"/>
      <c r="N667" s="182"/>
      <c r="O667" s="182"/>
      <c r="P667" s="183"/>
      <c r="Q667" s="179"/>
      <c r="R667" s="179"/>
      <c r="S667" s="165"/>
      <c r="T667" s="305"/>
      <c r="U667" s="165"/>
      <c r="V667" s="165"/>
      <c r="W667" s="165"/>
      <c r="X667" s="165"/>
      <c r="Y667" s="165"/>
      <c r="Z667" s="179"/>
      <c r="AA667" s="179"/>
      <c r="AB667" s="165"/>
      <c r="AC667" s="305"/>
      <c r="AD667" s="179"/>
      <c r="AE667" s="165"/>
    </row>
    <row r="668" spans="1:31" x14ac:dyDescent="0.2">
      <c r="A668" s="179"/>
      <c r="B668" s="179"/>
      <c r="C668" s="165"/>
      <c r="D668" s="165"/>
      <c r="E668" s="165"/>
      <c r="F668" s="165"/>
      <c r="G668" s="165"/>
      <c r="H668" s="182"/>
      <c r="I668" s="182"/>
      <c r="J668" s="183"/>
      <c r="K668" s="182"/>
      <c r="L668" s="182"/>
      <c r="M668" s="182"/>
      <c r="N668" s="182"/>
      <c r="O668" s="182"/>
      <c r="P668" s="183"/>
      <c r="Q668" s="179"/>
      <c r="R668" s="179"/>
      <c r="S668" s="165"/>
      <c r="T668" s="305"/>
      <c r="U668" s="165"/>
      <c r="V668" s="165"/>
      <c r="W668" s="165"/>
      <c r="X668" s="165"/>
      <c r="Y668" s="165"/>
      <c r="Z668" s="179"/>
      <c r="AA668" s="179"/>
      <c r="AB668" s="165"/>
      <c r="AC668" s="305"/>
      <c r="AD668" s="179"/>
      <c r="AE668" s="165"/>
    </row>
    <row r="669" spans="1:31" x14ac:dyDescent="0.2">
      <c r="A669" s="179"/>
      <c r="B669" s="179"/>
      <c r="C669" s="165"/>
      <c r="D669" s="165"/>
      <c r="E669" s="165"/>
      <c r="F669" s="165"/>
      <c r="G669" s="165"/>
      <c r="H669" s="182"/>
      <c r="I669" s="182"/>
      <c r="J669" s="183"/>
      <c r="K669" s="182"/>
      <c r="L669" s="182"/>
      <c r="M669" s="182"/>
      <c r="N669" s="182"/>
      <c r="O669" s="182"/>
      <c r="P669" s="183"/>
      <c r="Q669" s="179"/>
      <c r="R669" s="179"/>
      <c r="S669" s="165"/>
      <c r="T669" s="305"/>
      <c r="U669" s="165"/>
      <c r="V669" s="165"/>
      <c r="W669" s="165"/>
      <c r="X669" s="165"/>
      <c r="Y669" s="165"/>
      <c r="Z669" s="179"/>
      <c r="AA669" s="179"/>
      <c r="AB669" s="165"/>
      <c r="AC669" s="305"/>
      <c r="AD669" s="179"/>
      <c r="AE669" s="165"/>
    </row>
    <row r="670" spans="1:31" x14ac:dyDescent="0.2">
      <c r="A670" s="179"/>
      <c r="B670" s="179"/>
      <c r="C670" s="165"/>
      <c r="D670" s="165"/>
      <c r="E670" s="165"/>
      <c r="F670" s="165"/>
      <c r="G670" s="165"/>
      <c r="H670" s="182"/>
      <c r="I670" s="182"/>
      <c r="J670" s="183"/>
      <c r="K670" s="182"/>
      <c r="L670" s="182"/>
      <c r="M670" s="182"/>
      <c r="N670" s="182"/>
      <c r="O670" s="182"/>
      <c r="P670" s="183"/>
      <c r="Q670" s="179"/>
      <c r="R670" s="179"/>
      <c r="S670" s="165"/>
      <c r="T670" s="305"/>
      <c r="U670" s="165"/>
      <c r="V670" s="165"/>
      <c r="W670" s="165"/>
      <c r="X670" s="165"/>
      <c r="Y670" s="165"/>
      <c r="Z670" s="179"/>
      <c r="AA670" s="179"/>
      <c r="AB670" s="165"/>
      <c r="AC670" s="305"/>
      <c r="AD670" s="179"/>
      <c r="AE670" s="165"/>
    </row>
    <row r="671" spans="1:31" x14ac:dyDescent="0.2">
      <c r="A671" s="179"/>
      <c r="B671" s="179"/>
      <c r="C671" s="165"/>
      <c r="D671" s="165"/>
      <c r="E671" s="165"/>
      <c r="F671" s="165"/>
      <c r="G671" s="165"/>
      <c r="H671" s="182"/>
      <c r="I671" s="182"/>
      <c r="J671" s="183"/>
      <c r="K671" s="182"/>
      <c r="L671" s="182"/>
      <c r="M671" s="182"/>
      <c r="N671" s="182"/>
      <c r="O671" s="182"/>
      <c r="P671" s="183"/>
      <c r="Q671" s="179"/>
      <c r="R671" s="179"/>
      <c r="S671" s="165"/>
      <c r="T671" s="305"/>
      <c r="U671" s="165"/>
      <c r="V671" s="165"/>
      <c r="W671" s="165"/>
      <c r="X671" s="165"/>
      <c r="Y671" s="165"/>
      <c r="Z671" s="179"/>
      <c r="AA671" s="179"/>
      <c r="AB671" s="165"/>
      <c r="AC671" s="305"/>
      <c r="AD671" s="179"/>
      <c r="AE671" s="165"/>
    </row>
    <row r="672" spans="1:31" x14ac:dyDescent="0.2">
      <c r="A672" s="179"/>
      <c r="B672" s="179"/>
      <c r="C672" s="165"/>
      <c r="D672" s="165"/>
      <c r="E672" s="165"/>
      <c r="F672" s="165"/>
      <c r="G672" s="165"/>
      <c r="H672" s="182"/>
      <c r="I672" s="182"/>
      <c r="J672" s="183"/>
      <c r="K672" s="182"/>
      <c r="L672" s="182"/>
      <c r="M672" s="182"/>
      <c r="N672" s="182"/>
      <c r="O672" s="182"/>
      <c r="P672" s="183"/>
      <c r="Q672" s="179"/>
      <c r="R672" s="179"/>
      <c r="S672" s="165"/>
      <c r="T672" s="305"/>
      <c r="U672" s="165"/>
      <c r="V672" s="165"/>
      <c r="W672" s="165"/>
      <c r="X672" s="165"/>
      <c r="Y672" s="165"/>
      <c r="Z672" s="179"/>
      <c r="AA672" s="179"/>
      <c r="AB672" s="165"/>
      <c r="AC672" s="305"/>
      <c r="AD672" s="179"/>
      <c r="AE672" s="165"/>
    </row>
    <row r="673" spans="1:31" x14ac:dyDescent="0.2">
      <c r="A673" s="179"/>
      <c r="B673" s="179"/>
      <c r="C673" s="165"/>
      <c r="D673" s="165"/>
      <c r="E673" s="165"/>
      <c r="F673" s="165"/>
      <c r="G673" s="165"/>
      <c r="H673" s="182"/>
      <c r="I673" s="182"/>
      <c r="J673" s="183"/>
      <c r="K673" s="182"/>
      <c r="L673" s="182"/>
      <c r="M673" s="182"/>
      <c r="N673" s="182"/>
      <c r="O673" s="182"/>
      <c r="P673" s="183"/>
      <c r="Q673" s="179"/>
      <c r="R673" s="179"/>
      <c r="S673" s="165"/>
      <c r="T673" s="305"/>
      <c r="U673" s="165"/>
      <c r="V673" s="165"/>
      <c r="W673" s="165"/>
      <c r="X673" s="165"/>
      <c r="Y673" s="165"/>
      <c r="Z673" s="179"/>
      <c r="AA673" s="179"/>
      <c r="AB673" s="165"/>
      <c r="AC673" s="305"/>
      <c r="AD673" s="179"/>
      <c r="AE673" s="165"/>
    </row>
    <row r="674" spans="1:31" x14ac:dyDescent="0.2">
      <c r="A674" s="179"/>
      <c r="B674" s="179"/>
      <c r="C674" s="165"/>
      <c r="D674" s="165"/>
      <c r="E674" s="165"/>
      <c r="F674" s="165"/>
      <c r="G674" s="165"/>
      <c r="H674" s="182"/>
      <c r="I674" s="182"/>
      <c r="J674" s="183"/>
      <c r="K674" s="182"/>
      <c r="L674" s="182"/>
      <c r="M674" s="182"/>
      <c r="N674" s="182"/>
      <c r="O674" s="182"/>
      <c r="P674" s="183"/>
      <c r="Q674" s="179"/>
      <c r="R674" s="179"/>
      <c r="S674" s="165"/>
      <c r="T674" s="305"/>
      <c r="U674" s="165"/>
      <c r="V674" s="165"/>
      <c r="W674" s="165"/>
      <c r="X674" s="165"/>
      <c r="Y674" s="165"/>
      <c r="Z674" s="179"/>
      <c r="AA674" s="179"/>
      <c r="AB674" s="165"/>
      <c r="AC674" s="305"/>
      <c r="AD674" s="179"/>
      <c r="AE674" s="165"/>
    </row>
    <row r="675" spans="1:31" x14ac:dyDescent="0.2">
      <c r="A675" s="179"/>
      <c r="B675" s="179"/>
      <c r="C675" s="165"/>
      <c r="D675" s="165"/>
      <c r="E675" s="165"/>
      <c r="F675" s="165"/>
      <c r="G675" s="165"/>
      <c r="H675" s="182"/>
      <c r="I675" s="182"/>
      <c r="J675" s="183"/>
      <c r="K675" s="182"/>
      <c r="L675" s="182"/>
      <c r="M675" s="182"/>
      <c r="N675" s="182"/>
      <c r="O675" s="182"/>
      <c r="P675" s="183"/>
      <c r="Q675" s="179"/>
      <c r="R675" s="179"/>
      <c r="S675" s="165"/>
      <c r="T675" s="305"/>
      <c r="U675" s="165"/>
      <c r="V675" s="165"/>
      <c r="W675" s="165"/>
      <c r="X675" s="165"/>
      <c r="Y675" s="165"/>
      <c r="Z675" s="179"/>
      <c r="AA675" s="179"/>
      <c r="AB675" s="165"/>
      <c r="AC675" s="305"/>
      <c r="AD675" s="179"/>
      <c r="AE675" s="165"/>
    </row>
    <row r="676" spans="1:31" x14ac:dyDescent="0.2">
      <c r="A676" s="179"/>
      <c r="B676" s="179"/>
      <c r="C676" s="165"/>
      <c r="D676" s="165"/>
      <c r="E676" s="165"/>
      <c r="F676" s="165"/>
      <c r="G676" s="165"/>
      <c r="H676" s="182"/>
      <c r="I676" s="182"/>
      <c r="J676" s="183"/>
      <c r="K676" s="182"/>
      <c r="L676" s="182"/>
      <c r="M676" s="182"/>
      <c r="N676" s="182"/>
      <c r="O676" s="182"/>
      <c r="P676" s="183"/>
      <c r="Q676" s="179"/>
      <c r="R676" s="179"/>
      <c r="S676" s="165"/>
      <c r="T676" s="305"/>
      <c r="U676" s="165"/>
      <c r="V676" s="165"/>
      <c r="W676" s="165"/>
      <c r="X676" s="165"/>
      <c r="Y676" s="165"/>
      <c r="Z676" s="179"/>
      <c r="AA676" s="179"/>
      <c r="AB676" s="165"/>
      <c r="AC676" s="305"/>
      <c r="AD676" s="179"/>
      <c r="AE676" s="165"/>
    </row>
    <row r="677" spans="1:31" x14ac:dyDescent="0.2">
      <c r="A677" s="179"/>
      <c r="B677" s="179"/>
      <c r="C677" s="165"/>
      <c r="D677" s="165"/>
      <c r="E677" s="165"/>
      <c r="F677" s="165"/>
      <c r="G677" s="165"/>
      <c r="H677" s="182"/>
      <c r="I677" s="182"/>
      <c r="J677" s="183"/>
      <c r="K677" s="182"/>
      <c r="L677" s="182"/>
      <c r="M677" s="182"/>
      <c r="N677" s="182"/>
      <c r="O677" s="182"/>
      <c r="P677" s="183"/>
      <c r="Q677" s="179"/>
      <c r="R677" s="179"/>
      <c r="S677" s="165"/>
      <c r="T677" s="305"/>
      <c r="U677" s="165"/>
      <c r="V677" s="165"/>
      <c r="W677" s="165"/>
      <c r="X677" s="165"/>
      <c r="Y677" s="165"/>
      <c r="Z677" s="179"/>
      <c r="AA677" s="179"/>
      <c r="AB677" s="165"/>
      <c r="AC677" s="305"/>
      <c r="AD677" s="179"/>
      <c r="AE677" s="165"/>
    </row>
    <row r="678" spans="1:31" x14ac:dyDescent="0.2">
      <c r="A678" s="179"/>
      <c r="B678" s="179"/>
      <c r="C678" s="165"/>
      <c r="D678" s="165"/>
      <c r="E678" s="165"/>
      <c r="F678" s="165"/>
      <c r="G678" s="165"/>
      <c r="H678" s="182"/>
      <c r="I678" s="182"/>
      <c r="J678" s="183"/>
      <c r="K678" s="182"/>
      <c r="L678" s="182"/>
      <c r="M678" s="182"/>
      <c r="N678" s="182"/>
      <c r="O678" s="182"/>
      <c r="P678" s="183"/>
      <c r="Q678" s="179"/>
      <c r="R678" s="179"/>
      <c r="S678" s="165"/>
      <c r="T678" s="305"/>
      <c r="U678" s="165"/>
      <c r="V678" s="165"/>
      <c r="W678" s="165"/>
      <c r="X678" s="165"/>
      <c r="Y678" s="165"/>
      <c r="Z678" s="179"/>
      <c r="AA678" s="179"/>
      <c r="AB678" s="165"/>
      <c r="AC678" s="305"/>
      <c r="AD678" s="179"/>
      <c r="AE678" s="165"/>
    </row>
    <row r="679" spans="1:31" x14ac:dyDescent="0.2">
      <c r="A679" s="179"/>
      <c r="B679" s="179"/>
      <c r="C679" s="165"/>
      <c r="D679" s="165"/>
      <c r="E679" s="165"/>
      <c r="F679" s="165"/>
      <c r="G679" s="165"/>
      <c r="H679" s="182"/>
      <c r="I679" s="182"/>
      <c r="J679" s="183"/>
      <c r="K679" s="182"/>
      <c r="L679" s="182"/>
      <c r="M679" s="182"/>
      <c r="N679" s="182"/>
      <c r="O679" s="182"/>
      <c r="P679" s="183"/>
      <c r="Q679" s="179"/>
      <c r="R679" s="179"/>
      <c r="S679" s="165"/>
      <c r="T679" s="305"/>
      <c r="U679" s="165"/>
      <c r="V679" s="165"/>
      <c r="W679" s="165"/>
      <c r="X679" s="165"/>
      <c r="Y679" s="165"/>
      <c r="Z679" s="179"/>
      <c r="AA679" s="179"/>
      <c r="AB679" s="165"/>
      <c r="AC679" s="305"/>
      <c r="AD679" s="179"/>
      <c r="AE679" s="165"/>
    </row>
    <row r="680" spans="1:31" x14ac:dyDescent="0.2">
      <c r="A680" s="179"/>
      <c r="B680" s="179"/>
      <c r="C680" s="165"/>
      <c r="D680" s="165"/>
      <c r="E680" s="165"/>
      <c r="F680" s="165"/>
      <c r="G680" s="165"/>
      <c r="H680" s="182"/>
      <c r="I680" s="182"/>
      <c r="J680" s="183"/>
      <c r="K680" s="182"/>
      <c r="L680" s="182"/>
      <c r="M680" s="182"/>
      <c r="N680" s="182"/>
      <c r="O680" s="182"/>
      <c r="P680" s="183"/>
      <c r="Q680" s="179"/>
      <c r="R680" s="179"/>
      <c r="S680" s="165"/>
      <c r="T680" s="305"/>
      <c r="U680" s="165"/>
      <c r="V680" s="165"/>
      <c r="W680" s="165"/>
      <c r="X680" s="165"/>
      <c r="Y680" s="165"/>
      <c r="Z680" s="179"/>
      <c r="AA680" s="179"/>
      <c r="AB680" s="165"/>
      <c r="AC680" s="305"/>
      <c r="AD680" s="179"/>
      <c r="AE680" s="165"/>
    </row>
    <row r="681" spans="1:31" x14ac:dyDescent="0.2">
      <c r="A681" s="179"/>
      <c r="B681" s="179"/>
      <c r="C681" s="165"/>
      <c r="D681" s="165"/>
      <c r="E681" s="165"/>
      <c r="F681" s="165"/>
      <c r="G681" s="165"/>
      <c r="H681" s="182"/>
      <c r="I681" s="182"/>
      <c r="J681" s="183"/>
      <c r="K681" s="182"/>
      <c r="L681" s="182"/>
      <c r="M681" s="182"/>
      <c r="N681" s="182"/>
      <c r="O681" s="182"/>
      <c r="P681" s="183"/>
      <c r="Q681" s="179"/>
      <c r="R681" s="179"/>
      <c r="S681" s="165"/>
      <c r="T681" s="305"/>
      <c r="U681" s="165"/>
      <c r="V681" s="165"/>
      <c r="W681" s="165"/>
      <c r="X681" s="165"/>
      <c r="Y681" s="165"/>
      <c r="Z681" s="179"/>
      <c r="AA681" s="179"/>
      <c r="AB681" s="165"/>
      <c r="AC681" s="305"/>
      <c r="AD681" s="179"/>
      <c r="AE681" s="165"/>
    </row>
    <row r="682" spans="1:31" x14ac:dyDescent="0.2">
      <c r="A682" s="179"/>
      <c r="B682" s="179"/>
      <c r="C682" s="165"/>
      <c r="D682" s="165"/>
      <c r="E682" s="165"/>
      <c r="F682" s="165"/>
      <c r="G682" s="165"/>
      <c r="H682" s="182"/>
      <c r="I682" s="182"/>
      <c r="J682" s="183"/>
      <c r="K682" s="182"/>
      <c r="L682" s="182"/>
      <c r="M682" s="182"/>
      <c r="N682" s="182"/>
      <c r="O682" s="182"/>
      <c r="P682" s="183"/>
      <c r="Q682" s="179"/>
      <c r="R682" s="179"/>
      <c r="S682" s="165"/>
      <c r="T682" s="305"/>
      <c r="U682" s="165"/>
      <c r="V682" s="165"/>
      <c r="W682" s="165"/>
      <c r="X682" s="165"/>
      <c r="Y682" s="165"/>
      <c r="Z682" s="179"/>
      <c r="AA682" s="179"/>
      <c r="AB682" s="165"/>
      <c r="AC682" s="305"/>
      <c r="AD682" s="179"/>
      <c r="AE682" s="165"/>
    </row>
    <row r="683" spans="1:31" x14ac:dyDescent="0.2">
      <c r="A683" s="179"/>
      <c r="B683" s="179"/>
      <c r="C683" s="165"/>
      <c r="D683" s="165"/>
      <c r="E683" s="165"/>
      <c r="F683" s="165"/>
      <c r="G683" s="165"/>
      <c r="H683" s="182"/>
      <c r="I683" s="182"/>
      <c r="J683" s="183"/>
      <c r="K683" s="182"/>
      <c r="L683" s="182"/>
      <c r="M683" s="182"/>
      <c r="N683" s="182"/>
      <c r="O683" s="182"/>
      <c r="P683" s="183"/>
      <c r="Q683" s="179"/>
      <c r="R683" s="179"/>
      <c r="S683" s="165"/>
      <c r="T683" s="305"/>
      <c r="U683" s="165"/>
      <c r="V683" s="165"/>
      <c r="W683" s="165"/>
      <c r="X683" s="165"/>
      <c r="Y683" s="165"/>
      <c r="Z683" s="179"/>
      <c r="AA683" s="179"/>
      <c r="AB683" s="165"/>
      <c r="AC683" s="305"/>
      <c r="AD683" s="179"/>
      <c r="AE683" s="165"/>
    </row>
    <row r="684" spans="1:31" x14ac:dyDescent="0.2">
      <c r="A684" s="179"/>
      <c r="B684" s="179"/>
      <c r="C684" s="165"/>
      <c r="D684" s="165"/>
      <c r="E684" s="165"/>
      <c r="F684" s="165"/>
      <c r="G684" s="165"/>
      <c r="H684" s="182"/>
      <c r="I684" s="182"/>
      <c r="J684" s="183"/>
      <c r="K684" s="182"/>
      <c r="L684" s="182"/>
      <c r="M684" s="182"/>
      <c r="N684" s="182"/>
      <c r="O684" s="182"/>
      <c r="P684" s="183"/>
      <c r="Q684" s="179"/>
      <c r="R684" s="179"/>
      <c r="S684" s="165"/>
      <c r="T684" s="305"/>
      <c r="U684" s="165"/>
      <c r="V684" s="165"/>
      <c r="W684" s="165"/>
      <c r="X684" s="165"/>
      <c r="Y684" s="165"/>
      <c r="Z684" s="179"/>
      <c r="AA684" s="179"/>
      <c r="AB684" s="165"/>
      <c r="AC684" s="305"/>
      <c r="AD684" s="179"/>
      <c r="AE684" s="165"/>
    </row>
    <row r="685" spans="1:31" x14ac:dyDescent="0.2">
      <c r="A685" s="179"/>
      <c r="B685" s="179"/>
      <c r="C685" s="165"/>
      <c r="D685" s="165"/>
      <c r="E685" s="165"/>
      <c r="F685" s="165"/>
      <c r="G685" s="165"/>
      <c r="H685" s="182"/>
      <c r="I685" s="182"/>
      <c r="J685" s="183"/>
      <c r="K685" s="182"/>
      <c r="L685" s="182"/>
      <c r="M685" s="182"/>
      <c r="N685" s="182"/>
      <c r="O685" s="182"/>
      <c r="P685" s="183"/>
      <c r="Q685" s="179"/>
      <c r="R685" s="179"/>
      <c r="S685" s="165"/>
      <c r="T685" s="305"/>
      <c r="U685" s="165"/>
      <c r="V685" s="165"/>
      <c r="W685" s="165"/>
      <c r="X685" s="165"/>
      <c r="Y685" s="165"/>
      <c r="Z685" s="179"/>
      <c r="AA685" s="179"/>
      <c r="AB685" s="165"/>
      <c r="AC685" s="305"/>
      <c r="AD685" s="179"/>
      <c r="AE685" s="165"/>
    </row>
    <row r="686" spans="1:31" x14ac:dyDescent="0.2">
      <c r="A686" s="179"/>
      <c r="B686" s="179"/>
      <c r="C686" s="165"/>
      <c r="D686" s="165"/>
      <c r="E686" s="165"/>
      <c r="F686" s="165"/>
      <c r="G686" s="165"/>
      <c r="H686" s="182"/>
      <c r="I686" s="182"/>
      <c r="J686" s="183"/>
      <c r="K686" s="182"/>
      <c r="L686" s="182"/>
      <c r="M686" s="182"/>
      <c r="N686" s="182"/>
      <c r="O686" s="182"/>
      <c r="P686" s="183"/>
      <c r="Q686" s="179"/>
      <c r="R686" s="179"/>
      <c r="S686" s="165"/>
      <c r="T686" s="305"/>
      <c r="U686" s="165"/>
      <c r="V686" s="165"/>
      <c r="W686" s="165"/>
      <c r="X686" s="165"/>
      <c r="Y686" s="165"/>
      <c r="Z686" s="179"/>
      <c r="AA686" s="179"/>
      <c r="AB686" s="165"/>
      <c r="AC686" s="305"/>
      <c r="AD686" s="179"/>
      <c r="AE686" s="165"/>
    </row>
    <row r="687" spans="1:31" x14ac:dyDescent="0.2">
      <c r="A687" s="179"/>
      <c r="B687" s="179"/>
      <c r="C687" s="165"/>
      <c r="D687" s="165"/>
      <c r="E687" s="165"/>
      <c r="F687" s="165"/>
      <c r="G687" s="165"/>
      <c r="H687" s="182"/>
      <c r="I687" s="182"/>
      <c r="J687" s="183"/>
      <c r="K687" s="182"/>
      <c r="L687" s="182"/>
      <c r="M687" s="182"/>
      <c r="N687" s="182"/>
      <c r="O687" s="182"/>
      <c r="P687" s="183"/>
      <c r="Q687" s="179"/>
      <c r="R687" s="179"/>
      <c r="S687" s="165"/>
      <c r="T687" s="305"/>
      <c r="U687" s="165"/>
      <c r="V687" s="165"/>
      <c r="W687" s="165"/>
      <c r="X687" s="165"/>
      <c r="Y687" s="165"/>
      <c r="Z687" s="179"/>
      <c r="AA687" s="179"/>
      <c r="AB687" s="165"/>
      <c r="AC687" s="305"/>
      <c r="AD687" s="179"/>
      <c r="AE687" s="165"/>
    </row>
    <row r="688" spans="1:31" x14ac:dyDescent="0.2">
      <c r="A688" s="179"/>
      <c r="B688" s="179"/>
      <c r="C688" s="165"/>
      <c r="D688" s="165"/>
      <c r="E688" s="165"/>
      <c r="F688" s="165"/>
      <c r="G688" s="165"/>
      <c r="H688" s="182"/>
      <c r="I688" s="182"/>
      <c r="J688" s="183"/>
      <c r="K688" s="182"/>
      <c r="L688" s="182"/>
      <c r="M688" s="182"/>
      <c r="N688" s="182"/>
      <c r="O688" s="182"/>
      <c r="P688" s="183"/>
      <c r="Q688" s="179"/>
      <c r="R688" s="179"/>
      <c r="S688" s="165"/>
      <c r="T688" s="305"/>
      <c r="U688" s="165"/>
      <c r="V688" s="165"/>
      <c r="W688" s="165"/>
      <c r="X688" s="165"/>
      <c r="Y688" s="165"/>
      <c r="Z688" s="179"/>
      <c r="AA688" s="179"/>
      <c r="AB688" s="165"/>
      <c r="AC688" s="305"/>
      <c r="AD688" s="179"/>
      <c r="AE688" s="165"/>
    </row>
    <row r="689" spans="1:31" x14ac:dyDescent="0.2">
      <c r="A689" s="179"/>
      <c r="B689" s="179"/>
      <c r="C689" s="165"/>
      <c r="D689" s="165"/>
      <c r="E689" s="165"/>
      <c r="F689" s="165"/>
      <c r="G689" s="165"/>
      <c r="H689" s="182"/>
      <c r="I689" s="182"/>
      <c r="J689" s="183"/>
      <c r="K689" s="182"/>
      <c r="L689" s="182"/>
      <c r="M689" s="182"/>
      <c r="N689" s="182"/>
      <c r="O689" s="182"/>
      <c r="P689" s="183"/>
      <c r="Q689" s="179"/>
      <c r="R689" s="179"/>
      <c r="S689" s="165"/>
      <c r="T689" s="305"/>
      <c r="U689" s="165"/>
      <c r="V689" s="165"/>
      <c r="W689" s="165"/>
      <c r="X689" s="165"/>
      <c r="Y689" s="165"/>
      <c r="Z689" s="179"/>
      <c r="AA689" s="179"/>
      <c r="AB689" s="165"/>
      <c r="AC689" s="305"/>
      <c r="AD689" s="179"/>
      <c r="AE689" s="165"/>
    </row>
    <row r="690" spans="1:31" x14ac:dyDescent="0.2">
      <c r="A690" s="179"/>
      <c r="B690" s="179"/>
      <c r="C690" s="165"/>
      <c r="D690" s="165"/>
      <c r="E690" s="165"/>
      <c r="F690" s="165"/>
      <c r="G690" s="165"/>
      <c r="H690" s="182"/>
      <c r="I690" s="182"/>
      <c r="J690" s="183"/>
      <c r="K690" s="182"/>
      <c r="L690" s="182"/>
      <c r="M690" s="182"/>
      <c r="N690" s="182"/>
      <c r="O690" s="182"/>
      <c r="P690" s="183"/>
      <c r="Q690" s="179"/>
      <c r="R690" s="179"/>
      <c r="S690" s="165"/>
      <c r="T690" s="305"/>
      <c r="U690" s="165"/>
      <c r="V690" s="165"/>
      <c r="W690" s="165"/>
      <c r="X690" s="165"/>
      <c r="Y690" s="165"/>
      <c r="Z690" s="179"/>
      <c r="AA690" s="179"/>
      <c r="AB690" s="165"/>
      <c r="AC690" s="305"/>
      <c r="AD690" s="179"/>
      <c r="AE690" s="165"/>
    </row>
    <row r="691" spans="1:31" x14ac:dyDescent="0.2">
      <c r="A691" s="179"/>
      <c r="B691" s="179"/>
      <c r="C691" s="165"/>
      <c r="D691" s="165"/>
      <c r="E691" s="165"/>
      <c r="F691" s="165"/>
      <c r="G691" s="165"/>
      <c r="H691" s="182"/>
      <c r="I691" s="182"/>
      <c r="J691" s="183"/>
      <c r="K691" s="182"/>
      <c r="L691" s="182"/>
      <c r="M691" s="182"/>
      <c r="N691" s="182"/>
      <c r="O691" s="182"/>
      <c r="P691" s="183"/>
      <c r="Q691" s="179"/>
      <c r="R691" s="179"/>
      <c r="S691" s="165"/>
      <c r="T691" s="305"/>
      <c r="U691" s="165"/>
      <c r="V691" s="165"/>
      <c r="W691" s="165"/>
      <c r="X691" s="165"/>
      <c r="Y691" s="165"/>
      <c r="Z691" s="179"/>
      <c r="AA691" s="179"/>
      <c r="AB691" s="165"/>
      <c r="AC691" s="305"/>
      <c r="AD691" s="179"/>
      <c r="AE691" s="165"/>
    </row>
    <row r="692" spans="1:31" x14ac:dyDescent="0.2">
      <c r="A692" s="179"/>
      <c r="B692" s="179"/>
      <c r="C692" s="165"/>
      <c r="D692" s="165"/>
      <c r="E692" s="165"/>
      <c r="F692" s="165"/>
      <c r="G692" s="165"/>
      <c r="H692" s="182"/>
      <c r="I692" s="182"/>
      <c r="J692" s="183"/>
      <c r="K692" s="182"/>
      <c r="L692" s="182"/>
      <c r="M692" s="182"/>
      <c r="N692" s="182"/>
      <c r="O692" s="182"/>
      <c r="P692" s="183"/>
      <c r="Q692" s="179"/>
      <c r="R692" s="179"/>
      <c r="S692" s="165"/>
      <c r="T692" s="305"/>
      <c r="U692" s="165"/>
      <c r="V692" s="165"/>
      <c r="W692" s="165"/>
      <c r="X692" s="165"/>
      <c r="Y692" s="165"/>
      <c r="Z692" s="179"/>
      <c r="AA692" s="179"/>
      <c r="AB692" s="165"/>
      <c r="AC692" s="305"/>
      <c r="AD692" s="179"/>
      <c r="AE692" s="165"/>
    </row>
    <row r="693" spans="1:31" x14ac:dyDescent="0.2">
      <c r="A693" s="179"/>
      <c r="B693" s="179"/>
      <c r="C693" s="165"/>
      <c r="D693" s="165"/>
      <c r="E693" s="165"/>
      <c r="F693" s="165"/>
      <c r="G693" s="165"/>
      <c r="H693" s="182"/>
      <c r="I693" s="182"/>
      <c r="J693" s="183"/>
      <c r="K693" s="182"/>
      <c r="L693" s="182"/>
      <c r="M693" s="182"/>
      <c r="N693" s="182"/>
      <c r="O693" s="182"/>
      <c r="P693" s="183"/>
      <c r="Q693" s="179"/>
      <c r="R693" s="179"/>
      <c r="S693" s="165"/>
      <c r="T693" s="305"/>
      <c r="U693" s="165"/>
      <c r="V693" s="165"/>
      <c r="W693" s="165"/>
      <c r="X693" s="165"/>
      <c r="Y693" s="165"/>
      <c r="Z693" s="179"/>
      <c r="AA693" s="179"/>
      <c r="AB693" s="165"/>
      <c r="AC693" s="305"/>
      <c r="AD693" s="179"/>
      <c r="AE693" s="165"/>
    </row>
    <row r="694" spans="1:31" x14ac:dyDescent="0.2">
      <c r="A694" s="179"/>
      <c r="B694" s="179"/>
      <c r="C694" s="165"/>
      <c r="D694" s="165"/>
      <c r="E694" s="165"/>
      <c r="F694" s="165"/>
      <c r="G694" s="165"/>
      <c r="H694" s="182"/>
      <c r="I694" s="182"/>
      <c r="J694" s="183"/>
      <c r="K694" s="182"/>
      <c r="L694" s="182"/>
      <c r="M694" s="182"/>
      <c r="N694" s="182"/>
      <c r="O694" s="182"/>
      <c r="P694" s="183"/>
      <c r="Q694" s="179"/>
      <c r="R694" s="179"/>
      <c r="S694" s="165"/>
      <c r="T694" s="305"/>
      <c r="U694" s="165"/>
      <c r="V694" s="165"/>
      <c r="W694" s="165"/>
      <c r="X694" s="165"/>
      <c r="Y694" s="165"/>
      <c r="Z694" s="179"/>
      <c r="AA694" s="179"/>
      <c r="AB694" s="165"/>
      <c r="AC694" s="305"/>
      <c r="AD694" s="179"/>
      <c r="AE694" s="165"/>
    </row>
    <row r="695" spans="1:31" x14ac:dyDescent="0.2">
      <c r="A695" s="179"/>
      <c r="B695" s="179"/>
      <c r="C695" s="165"/>
      <c r="D695" s="165"/>
      <c r="E695" s="165"/>
      <c r="F695" s="165"/>
      <c r="G695" s="165"/>
      <c r="H695" s="182"/>
      <c r="I695" s="182"/>
      <c r="J695" s="183"/>
      <c r="K695" s="182"/>
      <c r="L695" s="182"/>
      <c r="M695" s="182"/>
      <c r="N695" s="182"/>
      <c r="O695" s="182"/>
      <c r="P695" s="183"/>
      <c r="Q695" s="179"/>
      <c r="R695" s="179"/>
      <c r="S695" s="165"/>
      <c r="T695" s="305"/>
      <c r="U695" s="165"/>
      <c r="V695" s="165"/>
      <c r="W695" s="165"/>
      <c r="X695" s="165"/>
      <c r="Y695" s="165"/>
      <c r="Z695" s="179"/>
      <c r="AA695" s="179"/>
      <c r="AB695" s="165"/>
      <c r="AC695" s="305"/>
      <c r="AD695" s="179"/>
      <c r="AE695" s="165"/>
    </row>
    <row r="696" spans="1:31" x14ac:dyDescent="0.2">
      <c r="A696" s="179"/>
      <c r="B696" s="179"/>
      <c r="C696" s="165"/>
      <c r="D696" s="165"/>
      <c r="E696" s="165"/>
      <c r="F696" s="165"/>
      <c r="G696" s="165"/>
      <c r="H696" s="182"/>
      <c r="I696" s="182"/>
      <c r="J696" s="183"/>
      <c r="K696" s="182"/>
      <c r="L696" s="182"/>
      <c r="M696" s="182"/>
      <c r="N696" s="182"/>
      <c r="O696" s="182"/>
      <c r="P696" s="183"/>
      <c r="Q696" s="179"/>
      <c r="R696" s="179"/>
      <c r="S696" s="165"/>
      <c r="T696" s="305"/>
      <c r="U696" s="165"/>
      <c r="V696" s="165"/>
      <c r="W696" s="165"/>
      <c r="X696" s="165"/>
      <c r="Y696" s="165"/>
      <c r="Z696" s="179"/>
      <c r="AA696" s="179"/>
      <c r="AB696" s="165"/>
      <c r="AC696" s="305"/>
      <c r="AD696" s="179"/>
      <c r="AE696" s="165"/>
    </row>
    <row r="697" spans="1:31" x14ac:dyDescent="0.2">
      <c r="A697" s="179"/>
      <c r="B697" s="179"/>
      <c r="C697" s="165"/>
      <c r="D697" s="165"/>
      <c r="E697" s="165"/>
      <c r="F697" s="165"/>
      <c r="G697" s="165"/>
      <c r="H697" s="182"/>
      <c r="I697" s="182"/>
      <c r="J697" s="183"/>
      <c r="K697" s="182"/>
      <c r="L697" s="182"/>
      <c r="M697" s="182"/>
      <c r="N697" s="182"/>
      <c r="O697" s="182"/>
      <c r="P697" s="183"/>
      <c r="Q697" s="179"/>
      <c r="R697" s="179"/>
      <c r="S697" s="165"/>
      <c r="T697" s="305"/>
      <c r="U697" s="165"/>
      <c r="V697" s="165"/>
      <c r="W697" s="165"/>
      <c r="X697" s="165"/>
      <c r="Y697" s="165"/>
      <c r="Z697" s="179"/>
      <c r="AA697" s="179"/>
      <c r="AB697" s="165"/>
      <c r="AC697" s="305"/>
      <c r="AD697" s="179"/>
      <c r="AE697" s="165"/>
    </row>
    <row r="698" spans="1:31" x14ac:dyDescent="0.2">
      <c r="A698" s="179"/>
      <c r="B698" s="179"/>
      <c r="C698" s="165"/>
      <c r="D698" s="165"/>
      <c r="E698" s="165"/>
      <c r="F698" s="165"/>
      <c r="G698" s="165"/>
      <c r="H698" s="182"/>
      <c r="I698" s="182"/>
      <c r="J698" s="183"/>
      <c r="K698" s="182"/>
      <c r="L698" s="182"/>
      <c r="M698" s="182"/>
      <c r="N698" s="182"/>
      <c r="O698" s="182"/>
      <c r="P698" s="183"/>
      <c r="Q698" s="179"/>
      <c r="R698" s="179"/>
      <c r="S698" s="165"/>
      <c r="T698" s="305"/>
      <c r="U698" s="165"/>
      <c r="V698" s="165"/>
      <c r="W698" s="165"/>
      <c r="X698" s="165"/>
      <c r="Y698" s="165"/>
      <c r="Z698" s="179"/>
      <c r="AA698" s="179"/>
      <c r="AB698" s="165"/>
      <c r="AC698" s="305"/>
      <c r="AD698" s="179"/>
      <c r="AE698" s="165"/>
    </row>
    <row r="699" spans="1:31" x14ac:dyDescent="0.2">
      <c r="A699" s="179"/>
      <c r="B699" s="179"/>
      <c r="C699" s="165"/>
      <c r="D699" s="165"/>
      <c r="E699" s="165"/>
      <c r="F699" s="165"/>
      <c r="G699" s="165"/>
      <c r="H699" s="182"/>
      <c r="I699" s="182"/>
      <c r="J699" s="183"/>
      <c r="K699" s="182"/>
      <c r="L699" s="182"/>
      <c r="M699" s="182"/>
      <c r="N699" s="182"/>
      <c r="O699" s="182"/>
      <c r="P699" s="183"/>
      <c r="Q699" s="179"/>
      <c r="R699" s="179"/>
      <c r="S699" s="165"/>
      <c r="T699" s="305"/>
      <c r="U699" s="165"/>
      <c r="V699" s="165"/>
      <c r="W699" s="165"/>
      <c r="X699" s="165"/>
      <c r="Y699" s="165"/>
      <c r="Z699" s="179"/>
      <c r="AA699" s="179"/>
      <c r="AB699" s="165"/>
      <c r="AC699" s="305"/>
      <c r="AD699" s="179"/>
      <c r="AE699" s="165"/>
    </row>
    <row r="700" spans="1:31" x14ac:dyDescent="0.2">
      <c r="A700" s="179"/>
      <c r="B700" s="179"/>
      <c r="C700" s="165"/>
      <c r="D700" s="165"/>
      <c r="E700" s="165"/>
      <c r="F700" s="165"/>
      <c r="G700" s="165"/>
      <c r="H700" s="182"/>
      <c r="I700" s="182"/>
      <c r="J700" s="183"/>
      <c r="K700" s="182"/>
      <c r="L700" s="182"/>
      <c r="M700" s="182"/>
      <c r="N700" s="182"/>
      <c r="O700" s="182"/>
      <c r="P700" s="183"/>
      <c r="Q700" s="179"/>
      <c r="R700" s="179"/>
      <c r="S700" s="165"/>
      <c r="T700" s="305"/>
      <c r="U700" s="165"/>
      <c r="V700" s="165"/>
      <c r="W700" s="165"/>
      <c r="X700" s="165"/>
      <c r="Y700" s="165"/>
      <c r="Z700" s="179"/>
      <c r="AA700" s="179"/>
      <c r="AB700" s="165"/>
      <c r="AC700" s="305"/>
      <c r="AD700" s="179"/>
      <c r="AE700" s="165"/>
    </row>
    <row r="701" spans="1:31" x14ac:dyDescent="0.2">
      <c r="A701" s="179"/>
      <c r="B701" s="179"/>
      <c r="C701" s="165"/>
      <c r="D701" s="165"/>
      <c r="E701" s="165"/>
      <c r="F701" s="165"/>
      <c r="G701" s="165"/>
      <c r="H701" s="182"/>
      <c r="I701" s="182"/>
      <c r="J701" s="183"/>
      <c r="K701" s="182"/>
      <c r="L701" s="182"/>
      <c r="M701" s="182"/>
      <c r="N701" s="182"/>
      <c r="O701" s="182"/>
      <c r="P701" s="183"/>
      <c r="Q701" s="179"/>
      <c r="R701" s="179"/>
      <c r="S701" s="165"/>
      <c r="T701" s="305"/>
      <c r="U701" s="165"/>
      <c r="V701" s="165"/>
      <c r="W701" s="165"/>
      <c r="X701" s="165"/>
      <c r="Y701" s="165"/>
      <c r="Z701" s="179"/>
      <c r="AA701" s="179"/>
      <c r="AB701" s="165"/>
      <c r="AC701" s="305"/>
      <c r="AD701" s="179"/>
      <c r="AE701" s="165"/>
    </row>
    <row r="702" spans="1:31" x14ac:dyDescent="0.2">
      <c r="A702" s="179"/>
      <c r="B702" s="179"/>
      <c r="C702" s="165"/>
      <c r="D702" s="165"/>
      <c r="E702" s="165"/>
      <c r="F702" s="165"/>
      <c r="G702" s="165"/>
      <c r="H702" s="182"/>
      <c r="I702" s="182"/>
      <c r="J702" s="183"/>
      <c r="K702" s="182"/>
      <c r="L702" s="182"/>
      <c r="M702" s="182"/>
      <c r="N702" s="182"/>
      <c r="O702" s="182"/>
      <c r="P702" s="183"/>
      <c r="Q702" s="179"/>
      <c r="R702" s="179"/>
      <c r="S702" s="165"/>
      <c r="T702" s="305"/>
      <c r="U702" s="165"/>
      <c r="V702" s="165"/>
      <c r="W702" s="165"/>
      <c r="X702" s="165"/>
      <c r="Y702" s="165"/>
      <c r="Z702" s="179"/>
      <c r="AA702" s="179"/>
      <c r="AB702" s="165"/>
      <c r="AC702" s="305"/>
      <c r="AD702" s="179"/>
      <c r="AE702" s="165"/>
    </row>
    <row r="703" spans="1:31" x14ac:dyDescent="0.2">
      <c r="A703" s="179"/>
      <c r="B703" s="179"/>
      <c r="C703" s="165"/>
      <c r="D703" s="165"/>
      <c r="E703" s="165"/>
      <c r="F703" s="165"/>
      <c r="G703" s="165"/>
      <c r="H703" s="182"/>
      <c r="I703" s="182"/>
      <c r="J703" s="183"/>
      <c r="K703" s="182"/>
      <c r="L703" s="182"/>
      <c r="M703" s="182"/>
      <c r="N703" s="182"/>
      <c r="O703" s="182"/>
      <c r="P703" s="183"/>
      <c r="Q703" s="179"/>
      <c r="R703" s="179"/>
      <c r="S703" s="165"/>
      <c r="T703" s="305"/>
      <c r="U703" s="165"/>
      <c r="V703" s="165"/>
      <c r="W703" s="165"/>
      <c r="X703" s="165"/>
      <c r="Y703" s="165"/>
      <c r="Z703" s="179"/>
      <c r="AA703" s="179"/>
      <c r="AB703" s="165"/>
      <c r="AC703" s="305"/>
      <c r="AD703" s="179"/>
      <c r="AE703" s="165"/>
    </row>
    <row r="704" spans="1:31" x14ac:dyDescent="0.2">
      <c r="A704" s="179"/>
      <c r="B704" s="179"/>
      <c r="C704" s="165"/>
      <c r="D704" s="165"/>
      <c r="E704" s="165"/>
      <c r="F704" s="165"/>
      <c r="G704" s="165"/>
      <c r="H704" s="182"/>
      <c r="I704" s="182"/>
      <c r="J704" s="183"/>
      <c r="K704" s="182"/>
      <c r="L704" s="182"/>
      <c r="M704" s="182"/>
      <c r="N704" s="182"/>
      <c r="O704" s="182"/>
      <c r="P704" s="183"/>
      <c r="Q704" s="179"/>
      <c r="R704" s="179"/>
      <c r="S704" s="165"/>
      <c r="T704" s="305"/>
      <c r="U704" s="165"/>
      <c r="V704" s="165"/>
      <c r="W704" s="165"/>
      <c r="X704" s="165"/>
      <c r="Y704" s="165"/>
      <c r="Z704" s="179"/>
      <c r="AA704" s="179"/>
      <c r="AB704" s="165"/>
      <c r="AC704" s="305"/>
      <c r="AD704" s="179"/>
      <c r="AE704" s="165"/>
    </row>
    <row r="705" spans="1:31" x14ac:dyDescent="0.2">
      <c r="A705" s="179"/>
      <c r="B705" s="179"/>
      <c r="C705" s="165"/>
      <c r="D705" s="165"/>
      <c r="E705" s="165"/>
      <c r="F705" s="165"/>
      <c r="G705" s="165"/>
      <c r="H705" s="182"/>
      <c r="I705" s="182"/>
      <c r="J705" s="183"/>
      <c r="K705" s="182"/>
      <c r="L705" s="182"/>
      <c r="M705" s="182"/>
      <c r="N705" s="182"/>
      <c r="O705" s="182"/>
      <c r="P705" s="183"/>
      <c r="Q705" s="179"/>
      <c r="R705" s="179"/>
      <c r="S705" s="165"/>
      <c r="T705" s="305"/>
      <c r="U705" s="165"/>
      <c r="V705" s="165"/>
      <c r="W705" s="165"/>
      <c r="X705" s="165"/>
      <c r="Y705" s="165"/>
      <c r="Z705" s="179"/>
      <c r="AA705" s="179"/>
      <c r="AB705" s="165"/>
      <c r="AC705" s="305"/>
      <c r="AD705" s="179"/>
      <c r="AE705" s="165"/>
    </row>
    <row r="706" spans="1:31" x14ac:dyDescent="0.2">
      <c r="A706" s="179"/>
      <c r="B706" s="179"/>
      <c r="C706" s="165"/>
      <c r="D706" s="165"/>
      <c r="E706" s="165"/>
      <c r="F706" s="165"/>
      <c r="G706" s="165"/>
      <c r="H706" s="182"/>
      <c r="I706" s="182"/>
      <c r="J706" s="183"/>
      <c r="K706" s="182"/>
      <c r="L706" s="182"/>
      <c r="M706" s="182"/>
      <c r="N706" s="182"/>
      <c r="O706" s="182"/>
      <c r="P706" s="183"/>
      <c r="Q706" s="179"/>
      <c r="R706" s="179"/>
      <c r="S706" s="165"/>
      <c r="T706" s="305"/>
      <c r="U706" s="165"/>
      <c r="V706" s="165"/>
      <c r="W706" s="165"/>
      <c r="X706" s="165"/>
      <c r="Y706" s="165"/>
      <c r="Z706" s="179"/>
      <c r="AA706" s="179"/>
      <c r="AB706" s="165"/>
      <c r="AC706" s="305"/>
      <c r="AD706" s="179"/>
      <c r="AE706" s="165"/>
    </row>
    <row r="707" spans="1:31" x14ac:dyDescent="0.2">
      <c r="A707" s="179"/>
      <c r="B707" s="179"/>
      <c r="C707" s="165"/>
      <c r="D707" s="165"/>
      <c r="E707" s="165"/>
      <c r="F707" s="165"/>
      <c r="G707" s="165"/>
      <c r="H707" s="182"/>
      <c r="I707" s="182"/>
      <c r="J707" s="183"/>
      <c r="K707" s="182"/>
      <c r="L707" s="182"/>
      <c r="M707" s="182"/>
      <c r="N707" s="182"/>
      <c r="O707" s="182"/>
      <c r="P707" s="183"/>
      <c r="Q707" s="179"/>
      <c r="R707" s="179"/>
      <c r="S707" s="165"/>
      <c r="T707" s="305"/>
      <c r="U707" s="165"/>
      <c r="V707" s="165"/>
      <c r="W707" s="165"/>
      <c r="X707" s="165"/>
      <c r="Y707" s="165"/>
      <c r="Z707" s="179"/>
      <c r="AA707" s="179"/>
      <c r="AB707" s="165"/>
      <c r="AC707" s="305"/>
      <c r="AD707" s="179"/>
      <c r="AE707" s="165"/>
    </row>
    <row r="708" spans="1:31" x14ac:dyDescent="0.2">
      <c r="A708" s="179"/>
      <c r="B708" s="179"/>
      <c r="C708" s="165"/>
      <c r="D708" s="165"/>
      <c r="E708" s="165"/>
      <c r="F708" s="165"/>
      <c r="G708" s="165"/>
      <c r="H708" s="182"/>
      <c r="I708" s="182"/>
      <c r="J708" s="183"/>
      <c r="K708" s="182"/>
      <c r="L708" s="182"/>
      <c r="M708" s="182"/>
      <c r="N708" s="182"/>
      <c r="O708" s="182"/>
      <c r="P708" s="183"/>
      <c r="Q708" s="179"/>
      <c r="R708" s="179"/>
      <c r="S708" s="165"/>
      <c r="T708" s="305"/>
      <c r="U708" s="165"/>
      <c r="V708" s="165"/>
      <c r="W708" s="165"/>
      <c r="X708" s="165"/>
      <c r="Y708" s="165"/>
      <c r="Z708" s="179"/>
      <c r="AA708" s="179"/>
      <c r="AB708" s="165"/>
      <c r="AC708" s="305"/>
      <c r="AD708" s="179"/>
      <c r="AE708" s="165"/>
    </row>
    <row r="709" spans="1:31" x14ac:dyDescent="0.2">
      <c r="A709" s="179"/>
      <c r="B709" s="179"/>
      <c r="C709" s="165"/>
      <c r="D709" s="165"/>
      <c r="E709" s="165"/>
      <c r="F709" s="165"/>
      <c r="G709" s="165"/>
      <c r="H709" s="182"/>
      <c r="I709" s="182"/>
      <c r="J709" s="183"/>
      <c r="K709" s="182"/>
      <c r="L709" s="182"/>
      <c r="M709" s="182"/>
      <c r="N709" s="182"/>
      <c r="O709" s="182"/>
      <c r="P709" s="183"/>
      <c r="Q709" s="179"/>
      <c r="R709" s="179"/>
      <c r="S709" s="165"/>
      <c r="T709" s="305"/>
      <c r="U709" s="165"/>
      <c r="V709" s="165"/>
      <c r="W709" s="165"/>
      <c r="X709" s="165"/>
      <c r="Y709" s="165"/>
      <c r="Z709" s="179"/>
      <c r="AA709" s="179"/>
      <c r="AB709" s="165"/>
      <c r="AC709" s="305"/>
      <c r="AD709" s="179"/>
      <c r="AE709" s="165"/>
    </row>
    <row r="710" spans="1:31" x14ac:dyDescent="0.2">
      <c r="A710" s="179"/>
      <c r="B710" s="179"/>
      <c r="C710" s="165"/>
      <c r="D710" s="165"/>
      <c r="E710" s="165"/>
      <c r="F710" s="165"/>
      <c r="G710" s="165"/>
      <c r="H710" s="182"/>
      <c r="I710" s="182"/>
      <c r="J710" s="183"/>
      <c r="K710" s="182"/>
      <c r="L710" s="182"/>
      <c r="M710" s="182"/>
      <c r="N710" s="182"/>
      <c r="O710" s="182"/>
      <c r="P710" s="183"/>
      <c r="Q710" s="179"/>
      <c r="R710" s="179"/>
      <c r="S710" s="165"/>
      <c r="T710" s="305"/>
      <c r="U710" s="165"/>
      <c r="V710" s="165"/>
      <c r="W710" s="165"/>
      <c r="X710" s="165"/>
      <c r="Y710" s="165"/>
      <c r="Z710" s="179"/>
      <c r="AA710" s="179"/>
      <c r="AB710" s="165"/>
      <c r="AC710" s="305"/>
      <c r="AD710" s="179"/>
      <c r="AE710" s="165"/>
    </row>
    <row r="711" spans="1:31" x14ac:dyDescent="0.2">
      <c r="A711" s="179"/>
      <c r="B711" s="179"/>
      <c r="C711" s="165"/>
      <c r="D711" s="165"/>
      <c r="E711" s="165"/>
      <c r="F711" s="165"/>
      <c r="G711" s="165"/>
      <c r="H711" s="182"/>
      <c r="I711" s="182"/>
      <c r="J711" s="183"/>
      <c r="K711" s="182"/>
      <c r="L711" s="182"/>
      <c r="M711" s="182"/>
      <c r="N711" s="182"/>
      <c r="O711" s="182"/>
      <c r="P711" s="183"/>
      <c r="Q711" s="179"/>
      <c r="R711" s="179"/>
      <c r="S711" s="165"/>
      <c r="T711" s="305"/>
      <c r="U711" s="165"/>
      <c r="V711" s="165"/>
      <c r="W711" s="165"/>
      <c r="X711" s="165"/>
      <c r="Y711" s="165"/>
      <c r="Z711" s="179"/>
      <c r="AA711" s="179"/>
      <c r="AB711" s="165"/>
      <c r="AC711" s="305"/>
      <c r="AD711" s="179"/>
      <c r="AE711" s="165"/>
    </row>
    <row r="712" spans="1:31" x14ac:dyDescent="0.2">
      <c r="A712" s="179"/>
      <c r="B712" s="179"/>
      <c r="C712" s="165"/>
      <c r="D712" s="165"/>
      <c r="E712" s="165"/>
      <c r="F712" s="165"/>
      <c r="G712" s="165"/>
      <c r="H712" s="182"/>
      <c r="I712" s="182"/>
      <c r="J712" s="183"/>
      <c r="K712" s="182"/>
      <c r="L712" s="182"/>
      <c r="M712" s="182"/>
      <c r="N712" s="182"/>
      <c r="O712" s="182"/>
      <c r="P712" s="183"/>
      <c r="Q712" s="179"/>
      <c r="R712" s="179"/>
      <c r="S712" s="165"/>
      <c r="T712" s="305"/>
      <c r="U712" s="165"/>
      <c r="V712" s="165"/>
      <c r="W712" s="165"/>
      <c r="X712" s="165"/>
      <c r="Y712" s="165"/>
      <c r="Z712" s="179"/>
      <c r="AA712" s="179"/>
      <c r="AB712" s="165"/>
      <c r="AC712" s="305"/>
      <c r="AD712" s="179"/>
      <c r="AE712" s="165"/>
    </row>
    <row r="713" spans="1:31" x14ac:dyDescent="0.2">
      <c r="A713" s="179"/>
      <c r="B713" s="179"/>
      <c r="C713" s="165"/>
      <c r="D713" s="165"/>
      <c r="E713" s="165"/>
      <c r="F713" s="165"/>
      <c r="G713" s="165"/>
      <c r="H713" s="182"/>
      <c r="I713" s="182"/>
      <c r="J713" s="183"/>
      <c r="K713" s="182"/>
      <c r="L713" s="182"/>
      <c r="M713" s="182"/>
      <c r="N713" s="182"/>
      <c r="O713" s="182"/>
      <c r="P713" s="183"/>
      <c r="Q713" s="179"/>
      <c r="R713" s="179"/>
      <c r="S713" s="165"/>
      <c r="T713" s="305"/>
      <c r="U713" s="165"/>
      <c r="V713" s="165"/>
      <c r="W713" s="165"/>
      <c r="X713" s="165"/>
      <c r="Y713" s="165"/>
      <c r="Z713" s="179"/>
      <c r="AA713" s="179"/>
      <c r="AB713" s="165"/>
      <c r="AC713" s="305"/>
      <c r="AD713" s="179"/>
      <c r="AE713" s="165"/>
    </row>
    <row r="714" spans="1:31" x14ac:dyDescent="0.2">
      <c r="A714" s="179"/>
      <c r="B714" s="179"/>
      <c r="C714" s="165"/>
      <c r="D714" s="165"/>
      <c r="E714" s="165"/>
      <c r="F714" s="165"/>
      <c r="G714" s="165"/>
      <c r="H714" s="182"/>
      <c r="I714" s="182"/>
      <c r="J714" s="183"/>
      <c r="K714" s="182"/>
      <c r="L714" s="182"/>
      <c r="M714" s="182"/>
      <c r="N714" s="182"/>
      <c r="O714" s="182"/>
      <c r="P714" s="183"/>
      <c r="Q714" s="179"/>
      <c r="R714" s="179"/>
      <c r="S714" s="165"/>
      <c r="T714" s="305"/>
      <c r="U714" s="165"/>
      <c r="V714" s="165"/>
      <c r="W714" s="165"/>
      <c r="X714" s="165"/>
      <c r="Y714" s="165"/>
      <c r="Z714" s="179"/>
      <c r="AA714" s="179"/>
      <c r="AB714" s="165"/>
      <c r="AC714" s="305"/>
      <c r="AD714" s="179"/>
      <c r="AE714" s="165"/>
    </row>
    <row r="715" spans="1:31" x14ac:dyDescent="0.2">
      <c r="A715" s="179"/>
      <c r="B715" s="179"/>
      <c r="C715" s="165"/>
      <c r="D715" s="165"/>
      <c r="E715" s="165"/>
      <c r="F715" s="165"/>
      <c r="G715" s="165"/>
      <c r="H715" s="182"/>
      <c r="I715" s="182"/>
      <c r="J715" s="183"/>
      <c r="K715" s="182"/>
      <c r="L715" s="182"/>
      <c r="M715" s="182"/>
      <c r="N715" s="182"/>
      <c r="O715" s="182"/>
      <c r="P715" s="183"/>
      <c r="Q715" s="179"/>
      <c r="R715" s="179"/>
      <c r="S715" s="165"/>
      <c r="T715" s="305"/>
      <c r="U715" s="165"/>
      <c r="V715" s="165"/>
      <c r="W715" s="165"/>
      <c r="X715" s="165"/>
      <c r="Y715" s="165"/>
      <c r="Z715" s="179"/>
      <c r="AA715" s="179"/>
      <c r="AB715" s="165"/>
      <c r="AC715" s="305"/>
      <c r="AD715" s="179"/>
      <c r="AE715" s="165"/>
    </row>
    <row r="716" spans="1:31" x14ac:dyDescent="0.2">
      <c r="A716" s="179"/>
      <c r="B716" s="179"/>
      <c r="C716" s="165"/>
      <c r="D716" s="165"/>
      <c r="E716" s="165"/>
      <c r="F716" s="165"/>
      <c r="G716" s="165"/>
      <c r="H716" s="182"/>
      <c r="I716" s="182"/>
      <c r="J716" s="183"/>
      <c r="K716" s="182"/>
      <c r="L716" s="182"/>
      <c r="M716" s="182"/>
      <c r="N716" s="182"/>
      <c r="O716" s="182"/>
      <c r="P716" s="183"/>
      <c r="Q716" s="179"/>
      <c r="R716" s="179"/>
      <c r="S716" s="165"/>
      <c r="T716" s="305"/>
      <c r="U716" s="165"/>
      <c r="V716" s="165"/>
      <c r="W716" s="165"/>
      <c r="X716" s="165"/>
      <c r="Y716" s="165"/>
      <c r="Z716" s="179"/>
      <c r="AA716" s="179"/>
      <c r="AB716" s="165"/>
      <c r="AC716" s="305"/>
      <c r="AD716" s="179"/>
      <c r="AE716" s="165"/>
    </row>
    <row r="717" spans="1:31" x14ac:dyDescent="0.2">
      <c r="A717" s="179"/>
      <c r="B717" s="179"/>
      <c r="C717" s="165"/>
      <c r="D717" s="165"/>
      <c r="E717" s="165"/>
      <c r="F717" s="165"/>
      <c r="G717" s="165"/>
      <c r="H717" s="182"/>
      <c r="I717" s="182"/>
      <c r="J717" s="183"/>
      <c r="K717" s="182"/>
      <c r="L717" s="182"/>
      <c r="M717" s="182"/>
      <c r="N717" s="182"/>
      <c r="O717" s="182"/>
      <c r="P717" s="183"/>
      <c r="Q717" s="179"/>
      <c r="R717" s="179"/>
      <c r="S717" s="165"/>
      <c r="T717" s="305"/>
      <c r="U717" s="165"/>
      <c r="V717" s="165"/>
      <c r="W717" s="165"/>
      <c r="X717" s="165"/>
      <c r="Y717" s="165"/>
      <c r="Z717" s="179"/>
      <c r="AA717" s="179"/>
      <c r="AB717" s="165"/>
      <c r="AC717" s="305"/>
      <c r="AD717" s="179"/>
      <c r="AE717" s="165"/>
    </row>
    <row r="718" spans="1:31" x14ac:dyDescent="0.2">
      <c r="A718" s="179"/>
      <c r="B718" s="179"/>
      <c r="C718" s="165"/>
      <c r="D718" s="165"/>
      <c r="E718" s="165"/>
      <c r="F718" s="165"/>
      <c r="G718" s="165"/>
      <c r="H718" s="182"/>
      <c r="I718" s="182"/>
      <c r="J718" s="183"/>
      <c r="K718" s="182"/>
      <c r="L718" s="182"/>
      <c r="M718" s="182"/>
      <c r="N718" s="182"/>
      <c r="O718" s="182"/>
      <c r="P718" s="183"/>
      <c r="Q718" s="179"/>
      <c r="R718" s="179"/>
      <c r="S718" s="165"/>
      <c r="T718" s="305"/>
      <c r="U718" s="165"/>
      <c r="V718" s="165"/>
      <c r="W718" s="165"/>
      <c r="X718" s="165"/>
      <c r="Y718" s="165"/>
      <c r="Z718" s="179"/>
      <c r="AA718" s="179"/>
      <c r="AB718" s="165"/>
      <c r="AC718" s="305"/>
      <c r="AD718" s="179"/>
      <c r="AE718" s="165"/>
    </row>
    <row r="719" spans="1:31" x14ac:dyDescent="0.2">
      <c r="A719" s="179"/>
      <c r="B719" s="179"/>
      <c r="C719" s="165"/>
      <c r="D719" s="165"/>
      <c r="E719" s="165"/>
      <c r="F719" s="165"/>
      <c r="G719" s="165"/>
      <c r="H719" s="182"/>
      <c r="I719" s="182"/>
      <c r="J719" s="183"/>
      <c r="K719" s="182"/>
      <c r="L719" s="182"/>
      <c r="M719" s="182"/>
      <c r="N719" s="182"/>
      <c r="O719" s="182"/>
      <c r="P719" s="183"/>
      <c r="Q719" s="179"/>
      <c r="R719" s="179"/>
      <c r="S719" s="165"/>
      <c r="T719" s="305"/>
      <c r="U719" s="165"/>
      <c r="V719" s="165"/>
      <c r="W719" s="165"/>
      <c r="X719" s="165"/>
      <c r="Y719" s="165"/>
      <c r="Z719" s="179"/>
      <c r="AA719" s="179"/>
      <c r="AB719" s="165"/>
      <c r="AC719" s="305"/>
      <c r="AD719" s="179"/>
      <c r="AE719" s="165"/>
    </row>
    <row r="720" spans="1:31" x14ac:dyDescent="0.2">
      <c r="A720" s="179"/>
      <c r="B720" s="179"/>
      <c r="C720" s="165"/>
      <c r="D720" s="165"/>
      <c r="E720" s="165"/>
      <c r="F720" s="165"/>
      <c r="G720" s="165"/>
      <c r="H720" s="182"/>
      <c r="I720" s="182"/>
      <c r="J720" s="183"/>
      <c r="K720" s="182"/>
      <c r="L720" s="182"/>
      <c r="M720" s="182"/>
      <c r="N720" s="182"/>
      <c r="O720" s="182"/>
      <c r="P720" s="183"/>
      <c r="Q720" s="179"/>
      <c r="R720" s="179"/>
      <c r="S720" s="165"/>
      <c r="T720" s="305"/>
      <c r="U720" s="165"/>
      <c r="V720" s="165"/>
      <c r="W720" s="165"/>
      <c r="X720" s="165"/>
      <c r="Y720" s="165"/>
      <c r="Z720" s="179"/>
      <c r="AA720" s="179"/>
      <c r="AB720" s="165"/>
      <c r="AC720" s="305"/>
      <c r="AD720" s="179"/>
      <c r="AE720" s="165"/>
    </row>
    <row r="721" spans="1:31" x14ac:dyDescent="0.2">
      <c r="A721" s="179"/>
      <c r="B721" s="179"/>
      <c r="C721" s="165"/>
      <c r="D721" s="165"/>
      <c r="E721" s="165"/>
      <c r="F721" s="165"/>
      <c r="G721" s="165"/>
      <c r="H721" s="182"/>
      <c r="I721" s="182"/>
      <c r="J721" s="183"/>
      <c r="K721" s="182"/>
      <c r="L721" s="182"/>
      <c r="M721" s="182"/>
      <c r="N721" s="182"/>
      <c r="O721" s="182"/>
      <c r="P721" s="183"/>
      <c r="Q721" s="179"/>
      <c r="R721" s="179"/>
      <c r="S721" s="165"/>
      <c r="T721" s="305"/>
      <c r="U721" s="165"/>
      <c r="V721" s="165"/>
      <c r="W721" s="165"/>
      <c r="X721" s="165"/>
      <c r="Y721" s="165"/>
      <c r="Z721" s="179"/>
      <c r="AA721" s="179"/>
      <c r="AB721" s="165"/>
      <c r="AC721" s="305"/>
      <c r="AD721" s="179"/>
      <c r="AE721" s="165"/>
    </row>
    <row r="722" spans="1:31" x14ac:dyDescent="0.2">
      <c r="A722" s="179"/>
      <c r="B722" s="179"/>
      <c r="C722" s="165"/>
      <c r="D722" s="165"/>
      <c r="E722" s="165"/>
      <c r="F722" s="165"/>
      <c r="G722" s="165"/>
      <c r="H722" s="182"/>
      <c r="I722" s="182"/>
      <c r="J722" s="183"/>
      <c r="K722" s="182"/>
      <c r="L722" s="182"/>
      <c r="M722" s="182"/>
      <c r="N722" s="182"/>
      <c r="O722" s="182"/>
      <c r="P722" s="183"/>
      <c r="Q722" s="179"/>
      <c r="R722" s="179"/>
      <c r="S722" s="165"/>
      <c r="T722" s="305"/>
      <c r="U722" s="165"/>
      <c r="V722" s="165"/>
      <c r="W722" s="165"/>
      <c r="X722" s="165"/>
      <c r="Y722" s="165"/>
      <c r="Z722" s="179"/>
      <c r="AA722" s="179"/>
      <c r="AB722" s="165"/>
      <c r="AC722" s="305"/>
      <c r="AD722" s="179"/>
      <c r="AE722" s="165"/>
    </row>
    <row r="723" spans="1:31" x14ac:dyDescent="0.2">
      <c r="A723" s="179"/>
      <c r="B723" s="179"/>
      <c r="C723" s="165"/>
      <c r="D723" s="165"/>
      <c r="E723" s="165"/>
      <c r="F723" s="165"/>
      <c r="G723" s="165"/>
      <c r="H723" s="182"/>
      <c r="I723" s="182"/>
      <c r="J723" s="183"/>
      <c r="K723" s="182"/>
      <c r="L723" s="182"/>
      <c r="M723" s="182"/>
      <c r="N723" s="182"/>
      <c r="O723" s="182"/>
      <c r="P723" s="183"/>
      <c r="Q723" s="179"/>
      <c r="R723" s="179"/>
      <c r="S723" s="165"/>
      <c r="T723" s="305"/>
      <c r="U723" s="165"/>
      <c r="V723" s="165"/>
      <c r="W723" s="165"/>
      <c r="X723" s="165"/>
      <c r="Y723" s="165"/>
      <c r="Z723" s="179"/>
      <c r="AA723" s="179"/>
      <c r="AB723" s="165"/>
      <c r="AC723" s="305"/>
      <c r="AD723" s="179"/>
      <c r="AE723" s="165"/>
    </row>
    <row r="724" spans="1:31" x14ac:dyDescent="0.2">
      <c r="A724" s="179"/>
      <c r="B724" s="179"/>
      <c r="C724" s="165"/>
      <c r="D724" s="165"/>
      <c r="E724" s="165"/>
      <c r="F724" s="165"/>
      <c r="G724" s="165"/>
      <c r="H724" s="182"/>
      <c r="I724" s="182"/>
      <c r="J724" s="183"/>
      <c r="K724" s="182"/>
      <c r="L724" s="182"/>
      <c r="M724" s="182"/>
      <c r="N724" s="182"/>
      <c r="O724" s="182"/>
      <c r="P724" s="183"/>
      <c r="Q724" s="179"/>
      <c r="R724" s="179"/>
      <c r="S724" s="165"/>
      <c r="T724" s="305"/>
      <c r="U724" s="165"/>
      <c r="V724" s="165"/>
      <c r="W724" s="165"/>
      <c r="X724" s="165"/>
      <c r="Y724" s="165"/>
      <c r="Z724" s="179"/>
      <c r="AA724" s="179"/>
      <c r="AB724" s="165"/>
      <c r="AC724" s="305"/>
      <c r="AD724" s="179"/>
      <c r="AE724" s="165"/>
    </row>
    <row r="725" spans="1:31" x14ac:dyDescent="0.2">
      <c r="A725" s="179"/>
      <c r="B725" s="179"/>
      <c r="C725" s="165"/>
      <c r="D725" s="165"/>
      <c r="E725" s="165"/>
      <c r="F725" s="165"/>
      <c r="G725" s="165"/>
      <c r="H725" s="182"/>
      <c r="I725" s="182"/>
      <c r="J725" s="183"/>
      <c r="K725" s="182"/>
      <c r="L725" s="182"/>
      <c r="M725" s="182"/>
      <c r="N725" s="182"/>
      <c r="O725" s="182"/>
      <c r="P725" s="183"/>
      <c r="Q725" s="179"/>
      <c r="R725" s="179"/>
      <c r="S725" s="165"/>
      <c r="T725" s="305"/>
      <c r="U725" s="165"/>
      <c r="V725" s="165"/>
      <c r="W725" s="165"/>
      <c r="X725" s="165"/>
      <c r="Y725" s="165"/>
      <c r="Z725" s="179"/>
      <c r="AA725" s="179"/>
      <c r="AB725" s="165"/>
      <c r="AC725" s="305"/>
      <c r="AD725" s="179"/>
      <c r="AE725" s="165"/>
    </row>
    <row r="726" spans="1:31" x14ac:dyDescent="0.2">
      <c r="A726" s="179"/>
      <c r="B726" s="179"/>
      <c r="C726" s="165"/>
      <c r="D726" s="165"/>
      <c r="E726" s="165"/>
      <c r="F726" s="165"/>
      <c r="G726" s="165"/>
      <c r="H726" s="182"/>
      <c r="I726" s="182"/>
      <c r="J726" s="183"/>
      <c r="K726" s="182"/>
      <c r="L726" s="182"/>
      <c r="M726" s="182"/>
      <c r="N726" s="182"/>
      <c r="O726" s="182"/>
      <c r="P726" s="183"/>
      <c r="Q726" s="179"/>
      <c r="R726" s="179"/>
      <c r="S726" s="165"/>
      <c r="T726" s="305"/>
      <c r="U726" s="165"/>
      <c r="V726" s="165"/>
      <c r="W726" s="165"/>
      <c r="X726" s="165"/>
      <c r="Y726" s="165"/>
      <c r="Z726" s="179"/>
      <c r="AA726" s="179"/>
      <c r="AB726" s="165"/>
      <c r="AC726" s="305"/>
      <c r="AD726" s="179"/>
      <c r="AE726" s="165"/>
    </row>
    <row r="727" spans="1:31" x14ac:dyDescent="0.2">
      <c r="A727" s="179"/>
      <c r="B727" s="179"/>
      <c r="C727" s="165"/>
      <c r="D727" s="165"/>
      <c r="E727" s="165"/>
      <c r="F727" s="165"/>
      <c r="G727" s="165"/>
      <c r="H727" s="182"/>
      <c r="I727" s="182"/>
      <c r="J727" s="183"/>
      <c r="K727" s="182"/>
      <c r="L727" s="182"/>
      <c r="M727" s="182"/>
      <c r="N727" s="182"/>
      <c r="O727" s="182"/>
      <c r="P727" s="183"/>
      <c r="Q727" s="179"/>
      <c r="R727" s="179"/>
      <c r="S727" s="165"/>
      <c r="T727" s="305"/>
      <c r="U727" s="165"/>
      <c r="V727" s="165"/>
      <c r="W727" s="165"/>
      <c r="X727" s="165"/>
      <c r="Y727" s="165"/>
      <c r="Z727" s="179"/>
      <c r="AA727" s="179"/>
      <c r="AB727" s="165"/>
      <c r="AC727" s="305"/>
      <c r="AD727" s="179"/>
      <c r="AE727" s="165"/>
    </row>
    <row r="728" spans="1:31" x14ac:dyDescent="0.2">
      <c r="A728" s="179"/>
      <c r="B728" s="179"/>
      <c r="C728" s="165"/>
      <c r="D728" s="165"/>
      <c r="E728" s="165"/>
      <c r="F728" s="165"/>
      <c r="G728" s="165"/>
      <c r="H728" s="182"/>
      <c r="I728" s="182"/>
      <c r="J728" s="183"/>
      <c r="K728" s="182"/>
      <c r="L728" s="182"/>
      <c r="M728" s="182"/>
      <c r="N728" s="182"/>
      <c r="O728" s="182"/>
      <c r="P728" s="183"/>
      <c r="Q728" s="179"/>
      <c r="R728" s="179"/>
      <c r="S728" s="165"/>
      <c r="T728" s="305"/>
      <c r="U728" s="165"/>
      <c r="V728" s="165"/>
      <c r="W728" s="165"/>
      <c r="X728" s="165"/>
      <c r="Y728" s="165"/>
      <c r="Z728" s="179"/>
      <c r="AA728" s="179"/>
      <c r="AB728" s="165"/>
      <c r="AC728" s="305"/>
      <c r="AD728" s="179"/>
      <c r="AE728" s="165"/>
    </row>
    <row r="729" spans="1:31" x14ac:dyDescent="0.2">
      <c r="A729" s="179"/>
      <c r="B729" s="179"/>
      <c r="C729" s="165"/>
      <c r="D729" s="165"/>
      <c r="E729" s="165"/>
      <c r="F729" s="165"/>
      <c r="G729" s="165"/>
      <c r="H729" s="182"/>
      <c r="I729" s="182"/>
      <c r="J729" s="183"/>
      <c r="K729" s="182"/>
      <c r="L729" s="182"/>
      <c r="M729" s="182"/>
      <c r="N729" s="182"/>
      <c r="O729" s="182"/>
      <c r="P729" s="183"/>
      <c r="Q729" s="179"/>
      <c r="R729" s="179"/>
      <c r="S729" s="165"/>
      <c r="T729" s="305"/>
      <c r="U729" s="165"/>
      <c r="V729" s="165"/>
      <c r="W729" s="165"/>
      <c r="X729" s="165"/>
      <c r="Y729" s="165"/>
      <c r="Z729" s="179"/>
      <c r="AA729" s="179"/>
      <c r="AB729" s="165"/>
      <c r="AC729" s="305"/>
      <c r="AD729" s="179"/>
      <c r="AE729" s="165"/>
    </row>
    <row r="730" spans="1:31" x14ac:dyDescent="0.2">
      <c r="A730" s="179"/>
      <c r="B730" s="179"/>
      <c r="C730" s="165"/>
      <c r="D730" s="165"/>
      <c r="E730" s="165"/>
      <c r="F730" s="165"/>
      <c r="G730" s="165"/>
      <c r="H730" s="182"/>
      <c r="I730" s="182"/>
      <c r="J730" s="183"/>
      <c r="K730" s="182"/>
      <c r="L730" s="182"/>
      <c r="M730" s="182"/>
      <c r="N730" s="182"/>
      <c r="O730" s="182"/>
      <c r="P730" s="183"/>
      <c r="Q730" s="179"/>
      <c r="R730" s="179"/>
      <c r="S730" s="165"/>
      <c r="T730" s="305"/>
      <c r="U730" s="165"/>
      <c r="V730" s="165"/>
      <c r="W730" s="165"/>
      <c r="X730" s="165"/>
      <c r="Y730" s="165"/>
      <c r="Z730" s="179"/>
      <c r="AA730" s="179"/>
      <c r="AB730" s="165"/>
      <c r="AC730" s="305"/>
      <c r="AD730" s="179"/>
      <c r="AE730" s="165"/>
    </row>
    <row r="731" spans="1:31" x14ac:dyDescent="0.2">
      <c r="A731" s="179"/>
      <c r="B731" s="179"/>
      <c r="C731" s="165"/>
      <c r="D731" s="165"/>
      <c r="E731" s="165"/>
      <c r="F731" s="165"/>
      <c r="G731" s="165"/>
      <c r="H731" s="182"/>
      <c r="I731" s="182"/>
      <c r="J731" s="183"/>
      <c r="K731" s="182"/>
      <c r="L731" s="182"/>
      <c r="M731" s="182"/>
      <c r="N731" s="182"/>
      <c r="O731" s="182"/>
      <c r="P731" s="183"/>
      <c r="Q731" s="179"/>
      <c r="R731" s="179"/>
      <c r="S731" s="165"/>
      <c r="T731" s="305"/>
      <c r="U731" s="165"/>
      <c r="V731" s="165"/>
      <c r="W731" s="165"/>
      <c r="X731" s="165"/>
      <c r="Y731" s="165"/>
      <c r="Z731" s="179"/>
      <c r="AA731" s="179"/>
      <c r="AB731" s="165"/>
      <c r="AC731" s="305"/>
      <c r="AD731" s="179"/>
      <c r="AE731" s="165"/>
    </row>
    <row r="732" spans="1:31" x14ac:dyDescent="0.2">
      <c r="A732" s="179"/>
      <c r="B732" s="179"/>
      <c r="C732" s="165"/>
      <c r="D732" s="165"/>
      <c r="E732" s="165"/>
      <c r="F732" s="165"/>
      <c r="G732" s="165"/>
      <c r="H732" s="182"/>
      <c r="I732" s="182"/>
      <c r="J732" s="183"/>
      <c r="K732" s="182"/>
      <c r="L732" s="182"/>
      <c r="M732" s="182"/>
      <c r="N732" s="182"/>
      <c r="O732" s="182"/>
      <c r="P732" s="183"/>
      <c r="Q732" s="179"/>
      <c r="R732" s="179"/>
      <c r="S732" s="165"/>
      <c r="T732" s="305"/>
      <c r="U732" s="165"/>
      <c r="V732" s="165"/>
      <c r="W732" s="165"/>
      <c r="X732" s="165"/>
      <c r="Y732" s="165"/>
      <c r="Z732" s="179"/>
      <c r="AA732" s="179"/>
      <c r="AB732" s="165"/>
      <c r="AC732" s="305"/>
      <c r="AD732" s="179"/>
      <c r="AE732" s="165"/>
    </row>
    <row r="733" spans="1:31" x14ac:dyDescent="0.2">
      <c r="A733" s="179"/>
      <c r="B733" s="179"/>
      <c r="C733" s="165"/>
      <c r="D733" s="165"/>
      <c r="E733" s="165"/>
      <c r="F733" s="165"/>
      <c r="G733" s="165"/>
      <c r="H733" s="182"/>
      <c r="I733" s="182"/>
      <c r="J733" s="183"/>
      <c r="K733" s="182"/>
      <c r="L733" s="182"/>
      <c r="M733" s="182"/>
      <c r="N733" s="182"/>
      <c r="O733" s="182"/>
      <c r="P733" s="183"/>
      <c r="Q733" s="179"/>
      <c r="R733" s="179"/>
      <c r="S733" s="165"/>
      <c r="T733" s="305"/>
      <c r="U733" s="165"/>
      <c r="V733" s="165"/>
      <c r="W733" s="165"/>
      <c r="X733" s="165"/>
      <c r="Y733" s="165"/>
      <c r="Z733" s="179"/>
      <c r="AA733" s="179"/>
      <c r="AB733" s="165"/>
      <c r="AC733" s="305"/>
      <c r="AD733" s="179"/>
      <c r="AE733" s="165"/>
    </row>
    <row r="734" spans="1:31" x14ac:dyDescent="0.2">
      <c r="A734" s="179"/>
      <c r="B734" s="179"/>
      <c r="C734" s="165"/>
      <c r="D734" s="165"/>
      <c r="E734" s="165"/>
      <c r="F734" s="165"/>
      <c r="G734" s="165"/>
      <c r="H734" s="182"/>
      <c r="I734" s="182"/>
      <c r="J734" s="183"/>
      <c r="K734" s="182"/>
      <c r="L734" s="182"/>
      <c r="M734" s="182"/>
      <c r="N734" s="182"/>
      <c r="O734" s="182"/>
      <c r="P734" s="183"/>
      <c r="Q734" s="179"/>
      <c r="R734" s="179"/>
      <c r="S734" s="165"/>
      <c r="T734" s="305"/>
      <c r="U734" s="165"/>
      <c r="V734" s="165"/>
      <c r="W734" s="165"/>
      <c r="X734" s="165"/>
      <c r="Y734" s="165"/>
      <c r="Z734" s="179"/>
      <c r="AA734" s="179"/>
      <c r="AB734" s="165"/>
      <c r="AC734" s="305"/>
      <c r="AD734" s="179"/>
      <c r="AE734" s="165"/>
    </row>
    <row r="735" spans="1:31" x14ac:dyDescent="0.2">
      <c r="A735" s="179"/>
      <c r="B735" s="179"/>
      <c r="C735" s="165"/>
      <c r="D735" s="165"/>
      <c r="E735" s="165"/>
      <c r="F735" s="165"/>
      <c r="G735" s="165"/>
      <c r="H735" s="182"/>
      <c r="I735" s="182"/>
      <c r="J735" s="183"/>
      <c r="K735" s="182"/>
      <c r="L735" s="182"/>
      <c r="M735" s="182"/>
      <c r="N735" s="182"/>
      <c r="O735" s="182"/>
      <c r="P735" s="183"/>
      <c r="Q735" s="179"/>
      <c r="R735" s="179"/>
      <c r="S735" s="165"/>
      <c r="T735" s="305"/>
      <c r="U735" s="165"/>
      <c r="V735" s="165"/>
      <c r="W735" s="165"/>
      <c r="X735" s="165"/>
      <c r="Y735" s="165"/>
      <c r="Z735" s="179"/>
      <c r="AA735" s="179"/>
      <c r="AB735" s="165"/>
      <c r="AC735" s="305"/>
      <c r="AD735" s="179"/>
      <c r="AE735" s="165"/>
    </row>
    <row r="736" spans="1:31" x14ac:dyDescent="0.2">
      <c r="A736" s="179"/>
      <c r="B736" s="179"/>
      <c r="C736" s="165"/>
      <c r="D736" s="165"/>
      <c r="E736" s="165"/>
      <c r="F736" s="165"/>
      <c r="G736" s="165"/>
      <c r="H736" s="182"/>
      <c r="I736" s="182"/>
      <c r="J736" s="183"/>
      <c r="K736" s="182"/>
      <c r="L736" s="182"/>
      <c r="M736" s="182"/>
      <c r="N736" s="182"/>
      <c r="O736" s="182"/>
      <c r="P736" s="183"/>
      <c r="Q736" s="179"/>
      <c r="R736" s="179"/>
      <c r="S736" s="165"/>
      <c r="T736" s="305"/>
      <c r="U736" s="165"/>
      <c r="V736" s="165"/>
      <c r="W736" s="165"/>
      <c r="X736" s="165"/>
      <c r="Y736" s="165"/>
      <c r="Z736" s="179"/>
      <c r="AA736" s="179"/>
      <c r="AB736" s="165"/>
      <c r="AC736" s="305"/>
      <c r="AD736" s="179"/>
      <c r="AE736" s="165"/>
    </row>
    <row r="737" spans="1:31" x14ac:dyDescent="0.2">
      <c r="A737" s="179"/>
      <c r="B737" s="179"/>
      <c r="C737" s="165"/>
      <c r="D737" s="165"/>
      <c r="E737" s="165"/>
      <c r="F737" s="165"/>
      <c r="G737" s="165"/>
      <c r="H737" s="182"/>
      <c r="I737" s="182"/>
      <c r="J737" s="183"/>
      <c r="K737" s="182"/>
      <c r="L737" s="182"/>
      <c r="M737" s="182"/>
      <c r="N737" s="182"/>
      <c r="O737" s="182"/>
      <c r="P737" s="183"/>
      <c r="Q737" s="179"/>
      <c r="R737" s="179"/>
      <c r="S737" s="165"/>
      <c r="T737" s="305"/>
      <c r="U737" s="165"/>
      <c r="V737" s="165"/>
      <c r="W737" s="165"/>
      <c r="X737" s="165"/>
      <c r="Y737" s="165"/>
      <c r="Z737" s="179"/>
      <c r="AA737" s="179"/>
      <c r="AB737" s="165"/>
      <c r="AC737" s="305"/>
      <c r="AD737" s="179"/>
      <c r="AE737" s="165"/>
    </row>
    <row r="738" spans="1:31" x14ac:dyDescent="0.2">
      <c r="A738" s="179"/>
      <c r="B738" s="179"/>
      <c r="C738" s="165"/>
      <c r="D738" s="165"/>
      <c r="E738" s="165"/>
      <c r="F738" s="165"/>
      <c r="G738" s="165"/>
      <c r="H738" s="182"/>
      <c r="I738" s="182"/>
      <c r="J738" s="183"/>
      <c r="K738" s="182"/>
      <c r="L738" s="182"/>
      <c r="M738" s="182"/>
      <c r="N738" s="182"/>
      <c r="O738" s="182"/>
      <c r="P738" s="183"/>
      <c r="Q738" s="179"/>
      <c r="R738" s="179"/>
      <c r="S738" s="165"/>
      <c r="T738" s="305"/>
      <c r="U738" s="165"/>
      <c r="V738" s="165"/>
      <c r="W738" s="165"/>
      <c r="X738" s="165"/>
      <c r="Y738" s="165"/>
      <c r="Z738" s="179"/>
      <c r="AA738" s="179"/>
      <c r="AB738" s="165"/>
      <c r="AC738" s="305"/>
      <c r="AD738" s="179"/>
      <c r="AE738" s="165"/>
    </row>
    <row r="739" spans="1:31" x14ac:dyDescent="0.2">
      <c r="A739" s="179"/>
      <c r="B739" s="179"/>
      <c r="C739" s="165"/>
      <c r="D739" s="165"/>
      <c r="E739" s="165"/>
      <c r="F739" s="165"/>
      <c r="G739" s="165"/>
      <c r="H739" s="182"/>
      <c r="I739" s="182"/>
      <c r="J739" s="183"/>
      <c r="K739" s="182"/>
      <c r="L739" s="182"/>
      <c r="M739" s="182"/>
      <c r="N739" s="182"/>
      <c r="O739" s="182"/>
      <c r="P739" s="183"/>
      <c r="Q739" s="179"/>
      <c r="R739" s="179"/>
      <c r="S739" s="165"/>
      <c r="T739" s="305"/>
      <c r="U739" s="165"/>
      <c r="V739" s="165"/>
      <c r="W739" s="165"/>
      <c r="X739" s="165"/>
      <c r="Y739" s="165"/>
      <c r="Z739" s="179"/>
      <c r="AA739" s="179"/>
      <c r="AB739" s="165"/>
      <c r="AC739" s="305"/>
      <c r="AD739" s="179"/>
      <c r="AE739" s="165"/>
    </row>
    <row r="740" spans="1:31" x14ac:dyDescent="0.2">
      <c r="A740" s="179"/>
      <c r="B740" s="179"/>
      <c r="C740" s="165"/>
      <c r="D740" s="165"/>
      <c r="E740" s="165"/>
      <c r="F740" s="165"/>
      <c r="G740" s="165"/>
      <c r="H740" s="182"/>
      <c r="I740" s="182"/>
      <c r="J740" s="183"/>
      <c r="K740" s="182"/>
      <c r="L740" s="182"/>
      <c r="M740" s="182"/>
      <c r="N740" s="182"/>
      <c r="O740" s="182"/>
      <c r="P740" s="183"/>
      <c r="Q740" s="179"/>
      <c r="R740" s="179"/>
      <c r="S740" s="165"/>
      <c r="T740" s="305"/>
      <c r="U740" s="165"/>
      <c r="V740" s="165"/>
      <c r="W740" s="165"/>
      <c r="X740" s="165"/>
      <c r="Y740" s="165"/>
      <c r="Z740" s="179"/>
      <c r="AA740" s="179"/>
      <c r="AB740" s="165"/>
      <c r="AC740" s="305"/>
      <c r="AD740" s="179"/>
      <c r="AE740" s="165"/>
    </row>
    <row r="741" spans="1:31" x14ac:dyDescent="0.2">
      <c r="A741" s="179"/>
      <c r="B741" s="179"/>
      <c r="C741" s="165"/>
      <c r="D741" s="165"/>
      <c r="E741" s="165"/>
      <c r="F741" s="165"/>
      <c r="G741" s="165"/>
      <c r="H741" s="182"/>
      <c r="I741" s="182"/>
      <c r="J741" s="183"/>
      <c r="K741" s="182"/>
      <c r="L741" s="182"/>
      <c r="M741" s="182"/>
      <c r="N741" s="182"/>
      <c r="O741" s="182"/>
      <c r="P741" s="183"/>
      <c r="Q741" s="179"/>
      <c r="R741" s="179"/>
      <c r="S741" s="165"/>
      <c r="T741" s="305"/>
      <c r="U741" s="165"/>
      <c r="V741" s="165"/>
      <c r="W741" s="165"/>
      <c r="X741" s="165"/>
      <c r="Y741" s="165"/>
      <c r="Z741" s="179"/>
      <c r="AA741" s="179"/>
      <c r="AB741" s="165"/>
      <c r="AC741" s="305"/>
      <c r="AD741" s="179"/>
      <c r="AE741" s="165"/>
    </row>
    <row r="742" spans="1:31" x14ac:dyDescent="0.2">
      <c r="A742" s="179"/>
      <c r="B742" s="179"/>
      <c r="C742" s="165"/>
      <c r="D742" s="165"/>
      <c r="E742" s="165"/>
      <c r="F742" s="165"/>
      <c r="G742" s="165"/>
      <c r="H742" s="182"/>
      <c r="I742" s="182"/>
      <c r="J742" s="183"/>
      <c r="K742" s="182"/>
      <c r="L742" s="182"/>
      <c r="M742" s="182"/>
      <c r="N742" s="182"/>
      <c r="O742" s="182"/>
      <c r="P742" s="183"/>
      <c r="Q742" s="179"/>
      <c r="R742" s="179"/>
      <c r="S742" s="165"/>
      <c r="T742" s="305"/>
      <c r="U742" s="165"/>
      <c r="V742" s="165"/>
      <c r="W742" s="165"/>
      <c r="X742" s="165"/>
      <c r="Y742" s="165"/>
      <c r="Z742" s="179"/>
      <c r="AA742" s="179"/>
      <c r="AB742" s="165"/>
      <c r="AC742" s="305"/>
      <c r="AD742" s="179"/>
      <c r="AE742" s="165"/>
    </row>
    <row r="743" spans="1:31" x14ac:dyDescent="0.2">
      <c r="A743" s="179"/>
      <c r="B743" s="179"/>
      <c r="C743" s="165"/>
      <c r="D743" s="165"/>
      <c r="E743" s="165"/>
      <c r="F743" s="165"/>
      <c r="G743" s="165"/>
      <c r="H743" s="182"/>
      <c r="I743" s="182"/>
      <c r="J743" s="183"/>
      <c r="K743" s="182"/>
      <c r="L743" s="182"/>
      <c r="M743" s="182"/>
      <c r="N743" s="182"/>
      <c r="O743" s="182"/>
      <c r="P743" s="183"/>
      <c r="Q743" s="179"/>
      <c r="R743" s="179"/>
      <c r="S743" s="165"/>
      <c r="T743" s="305"/>
      <c r="U743" s="165"/>
      <c r="V743" s="165"/>
      <c r="W743" s="165"/>
      <c r="X743" s="165"/>
      <c r="Y743" s="165"/>
      <c r="Z743" s="179"/>
      <c r="AA743" s="179"/>
      <c r="AB743" s="165"/>
      <c r="AC743" s="305"/>
      <c r="AD743" s="179"/>
      <c r="AE743" s="165"/>
    </row>
    <row r="744" spans="1:31" x14ac:dyDescent="0.2">
      <c r="A744" s="179"/>
      <c r="B744" s="179"/>
      <c r="C744" s="165"/>
      <c r="D744" s="165"/>
      <c r="E744" s="165"/>
      <c r="F744" s="165"/>
      <c r="G744" s="165"/>
      <c r="H744" s="182"/>
      <c r="I744" s="182"/>
      <c r="J744" s="183"/>
      <c r="K744" s="182"/>
      <c r="L744" s="182"/>
      <c r="M744" s="182"/>
      <c r="N744" s="182"/>
      <c r="O744" s="182"/>
      <c r="P744" s="183"/>
      <c r="Q744" s="179"/>
      <c r="R744" s="179"/>
      <c r="S744" s="165"/>
      <c r="T744" s="305"/>
      <c r="U744" s="165"/>
      <c r="V744" s="165"/>
      <c r="W744" s="165"/>
      <c r="X744" s="165"/>
      <c r="Y744" s="165"/>
      <c r="Z744" s="179"/>
      <c r="AA744" s="179"/>
      <c r="AB744" s="165"/>
      <c r="AC744" s="305"/>
      <c r="AD744" s="179"/>
      <c r="AE744" s="165"/>
    </row>
    <row r="745" spans="1:31" x14ac:dyDescent="0.2">
      <c r="A745" s="179"/>
      <c r="B745" s="179"/>
      <c r="C745" s="165"/>
      <c r="D745" s="165"/>
      <c r="E745" s="165"/>
      <c r="F745" s="165"/>
      <c r="G745" s="165"/>
      <c r="H745" s="182"/>
      <c r="I745" s="182"/>
      <c r="J745" s="183"/>
      <c r="K745" s="182"/>
      <c r="L745" s="182"/>
      <c r="M745" s="182"/>
      <c r="N745" s="182"/>
      <c r="O745" s="182"/>
      <c r="P745" s="183"/>
      <c r="Q745" s="179"/>
      <c r="R745" s="179"/>
      <c r="S745" s="165"/>
      <c r="T745" s="305"/>
      <c r="U745" s="165"/>
      <c r="V745" s="165"/>
      <c r="W745" s="165"/>
      <c r="X745" s="165"/>
      <c r="Y745" s="165"/>
      <c r="Z745" s="179"/>
      <c r="AA745" s="179"/>
      <c r="AB745" s="165"/>
      <c r="AC745" s="305"/>
      <c r="AD745" s="179"/>
      <c r="AE745" s="165"/>
    </row>
    <row r="746" spans="1:31" x14ac:dyDescent="0.2">
      <c r="A746" s="179"/>
      <c r="B746" s="179"/>
      <c r="C746" s="165"/>
      <c r="D746" s="165"/>
      <c r="E746" s="165"/>
      <c r="F746" s="165"/>
      <c r="G746" s="165"/>
      <c r="H746" s="182"/>
      <c r="I746" s="182"/>
      <c r="J746" s="183"/>
      <c r="K746" s="182"/>
      <c r="L746" s="182"/>
      <c r="M746" s="182"/>
      <c r="N746" s="182"/>
      <c r="O746" s="182"/>
      <c r="P746" s="183"/>
      <c r="Q746" s="179"/>
      <c r="R746" s="179"/>
      <c r="S746" s="165"/>
      <c r="T746" s="305"/>
      <c r="U746" s="165"/>
      <c r="V746" s="165"/>
      <c r="W746" s="165"/>
      <c r="X746" s="165"/>
      <c r="Y746" s="165"/>
      <c r="Z746" s="179"/>
      <c r="AA746" s="179"/>
      <c r="AB746" s="165"/>
      <c r="AC746" s="305"/>
      <c r="AD746" s="179"/>
      <c r="AE746" s="165"/>
    </row>
    <row r="747" spans="1:31" x14ac:dyDescent="0.2">
      <c r="A747" s="179"/>
      <c r="B747" s="179"/>
      <c r="C747" s="165"/>
      <c r="D747" s="165"/>
      <c r="E747" s="165"/>
      <c r="F747" s="165"/>
      <c r="G747" s="165"/>
      <c r="H747" s="182"/>
      <c r="I747" s="182"/>
      <c r="J747" s="183"/>
      <c r="K747" s="182"/>
      <c r="L747" s="182"/>
      <c r="M747" s="182"/>
      <c r="N747" s="182"/>
      <c r="O747" s="182"/>
      <c r="P747" s="183"/>
      <c r="Q747" s="179"/>
      <c r="R747" s="179"/>
      <c r="S747" s="165"/>
      <c r="T747" s="305"/>
      <c r="U747" s="165"/>
      <c r="V747" s="165"/>
      <c r="W747" s="165"/>
      <c r="X747" s="165"/>
      <c r="Y747" s="165"/>
      <c r="Z747" s="179"/>
      <c r="AA747" s="179"/>
      <c r="AB747" s="165"/>
      <c r="AC747" s="305"/>
      <c r="AD747" s="179"/>
      <c r="AE747" s="165"/>
    </row>
    <row r="748" spans="1:31" x14ac:dyDescent="0.2">
      <c r="A748" s="179"/>
      <c r="B748" s="179"/>
      <c r="C748" s="165"/>
      <c r="D748" s="165"/>
      <c r="E748" s="165"/>
      <c r="F748" s="165"/>
      <c r="G748" s="165"/>
      <c r="H748" s="182"/>
      <c r="I748" s="182"/>
      <c r="J748" s="183"/>
      <c r="K748" s="182"/>
      <c r="L748" s="182"/>
      <c r="M748" s="182"/>
      <c r="N748" s="182"/>
      <c r="O748" s="182"/>
      <c r="P748" s="183"/>
      <c r="Q748" s="179"/>
      <c r="R748" s="179"/>
      <c r="S748" s="165"/>
      <c r="T748" s="305"/>
      <c r="U748" s="165"/>
      <c r="V748" s="165"/>
      <c r="W748" s="165"/>
      <c r="X748" s="165"/>
      <c r="Y748" s="165"/>
      <c r="Z748" s="179"/>
      <c r="AA748" s="179"/>
      <c r="AB748" s="165"/>
      <c r="AC748" s="305"/>
      <c r="AD748" s="179"/>
      <c r="AE748" s="165"/>
    </row>
    <row r="749" spans="1:31" x14ac:dyDescent="0.2">
      <c r="A749" s="179"/>
      <c r="B749" s="179"/>
      <c r="C749" s="165"/>
      <c r="D749" s="165"/>
      <c r="E749" s="165"/>
      <c r="F749" s="165"/>
      <c r="G749" s="165"/>
      <c r="H749" s="182"/>
      <c r="I749" s="182"/>
      <c r="J749" s="183"/>
      <c r="K749" s="182"/>
      <c r="L749" s="182"/>
      <c r="M749" s="182"/>
      <c r="N749" s="182"/>
      <c r="O749" s="182"/>
      <c r="P749" s="183"/>
      <c r="Q749" s="179"/>
      <c r="R749" s="179"/>
      <c r="S749" s="165"/>
      <c r="T749" s="305"/>
      <c r="U749" s="165"/>
      <c r="V749" s="165"/>
      <c r="W749" s="165"/>
      <c r="X749" s="165"/>
      <c r="Y749" s="165"/>
      <c r="Z749" s="179"/>
      <c r="AA749" s="179"/>
      <c r="AB749" s="165"/>
      <c r="AC749" s="305"/>
      <c r="AD749" s="179"/>
      <c r="AE749" s="165"/>
    </row>
    <row r="750" spans="1:31" x14ac:dyDescent="0.2">
      <c r="A750" s="179"/>
      <c r="B750" s="179"/>
      <c r="C750" s="165"/>
      <c r="D750" s="165"/>
      <c r="E750" s="165"/>
      <c r="F750" s="165"/>
      <c r="G750" s="165"/>
      <c r="H750" s="182"/>
      <c r="I750" s="182"/>
      <c r="J750" s="183"/>
      <c r="K750" s="182"/>
      <c r="L750" s="182"/>
      <c r="M750" s="182"/>
      <c r="N750" s="182"/>
      <c r="O750" s="182"/>
      <c r="P750" s="183"/>
      <c r="Q750" s="179"/>
      <c r="R750" s="179"/>
      <c r="S750" s="165"/>
      <c r="T750" s="305"/>
      <c r="U750" s="165"/>
      <c r="V750" s="165"/>
      <c r="W750" s="165"/>
      <c r="X750" s="165"/>
      <c r="Y750" s="165"/>
      <c r="Z750" s="179"/>
      <c r="AA750" s="179"/>
      <c r="AB750" s="165"/>
      <c r="AC750" s="305"/>
      <c r="AD750" s="179"/>
      <c r="AE750" s="165"/>
    </row>
    <row r="751" spans="1:31" x14ac:dyDescent="0.2">
      <c r="A751" s="179"/>
      <c r="B751" s="179"/>
      <c r="C751" s="165"/>
      <c r="D751" s="165"/>
      <c r="E751" s="165"/>
      <c r="F751" s="165"/>
      <c r="G751" s="165"/>
      <c r="H751" s="182"/>
      <c r="I751" s="182"/>
      <c r="J751" s="183"/>
      <c r="K751" s="182"/>
      <c r="L751" s="182"/>
      <c r="M751" s="182"/>
      <c r="N751" s="182"/>
      <c r="O751" s="182"/>
      <c r="P751" s="183"/>
      <c r="Q751" s="179"/>
      <c r="R751" s="179"/>
      <c r="S751" s="165"/>
      <c r="T751" s="305"/>
      <c r="U751" s="165"/>
      <c r="V751" s="165"/>
      <c r="W751" s="165"/>
      <c r="X751" s="165"/>
      <c r="Y751" s="165"/>
      <c r="Z751" s="179"/>
      <c r="AA751" s="179"/>
      <c r="AB751" s="165"/>
      <c r="AC751" s="305"/>
      <c r="AD751" s="179"/>
      <c r="AE751" s="165"/>
    </row>
    <row r="752" spans="1:31" x14ac:dyDescent="0.2">
      <c r="A752" s="179"/>
      <c r="B752" s="179"/>
      <c r="C752" s="165"/>
      <c r="D752" s="165"/>
      <c r="E752" s="165"/>
      <c r="F752" s="165"/>
      <c r="G752" s="165"/>
      <c r="H752" s="182"/>
      <c r="I752" s="182"/>
      <c r="J752" s="183"/>
      <c r="K752" s="182"/>
      <c r="L752" s="182"/>
      <c r="M752" s="182"/>
      <c r="N752" s="182"/>
      <c r="O752" s="182"/>
      <c r="P752" s="183"/>
      <c r="Q752" s="179"/>
      <c r="R752" s="179"/>
      <c r="S752" s="165"/>
      <c r="T752" s="305"/>
      <c r="U752" s="165"/>
      <c r="V752" s="165"/>
      <c r="W752" s="165"/>
      <c r="X752" s="165"/>
      <c r="Y752" s="165"/>
      <c r="Z752" s="179"/>
      <c r="AA752" s="179"/>
      <c r="AB752" s="165"/>
      <c r="AC752" s="305"/>
      <c r="AD752" s="179"/>
      <c r="AE752" s="165"/>
    </row>
    <row r="753" spans="1:31" x14ac:dyDescent="0.2">
      <c r="A753" s="179"/>
      <c r="B753" s="179"/>
      <c r="C753" s="165"/>
      <c r="D753" s="165"/>
      <c r="E753" s="165"/>
      <c r="F753" s="165"/>
      <c r="G753" s="165"/>
      <c r="H753" s="182"/>
      <c r="I753" s="182"/>
      <c r="J753" s="183"/>
      <c r="K753" s="182"/>
      <c r="L753" s="182"/>
      <c r="M753" s="182"/>
      <c r="N753" s="182"/>
      <c r="O753" s="182"/>
      <c r="P753" s="183"/>
      <c r="Q753" s="179"/>
      <c r="R753" s="179"/>
      <c r="S753" s="165"/>
      <c r="T753" s="305"/>
      <c r="U753" s="165"/>
      <c r="V753" s="165"/>
      <c r="W753" s="165"/>
      <c r="X753" s="165"/>
      <c r="Y753" s="165"/>
      <c r="Z753" s="179"/>
      <c r="AA753" s="179"/>
      <c r="AB753" s="165"/>
      <c r="AC753" s="305"/>
      <c r="AD753" s="179"/>
      <c r="AE753" s="165"/>
    </row>
    <row r="754" spans="1:31" x14ac:dyDescent="0.2">
      <c r="A754" s="179"/>
      <c r="B754" s="179"/>
      <c r="C754" s="165"/>
      <c r="D754" s="165"/>
      <c r="E754" s="165"/>
      <c r="F754" s="165"/>
      <c r="G754" s="165"/>
      <c r="H754" s="182"/>
      <c r="I754" s="182"/>
      <c r="J754" s="183"/>
      <c r="K754" s="182"/>
      <c r="L754" s="182"/>
      <c r="M754" s="182"/>
      <c r="N754" s="182"/>
      <c r="O754" s="182"/>
      <c r="P754" s="183"/>
      <c r="Q754" s="179"/>
      <c r="R754" s="179"/>
      <c r="S754" s="165"/>
      <c r="T754" s="305"/>
      <c r="U754" s="165"/>
      <c r="V754" s="165"/>
      <c r="W754" s="165"/>
      <c r="X754" s="165"/>
      <c r="Y754" s="165"/>
      <c r="Z754" s="179"/>
      <c r="AA754" s="179"/>
      <c r="AB754" s="165"/>
      <c r="AC754" s="305"/>
      <c r="AD754" s="179"/>
      <c r="AE754" s="165"/>
    </row>
    <row r="755" spans="1:31" x14ac:dyDescent="0.2">
      <c r="A755" s="179"/>
      <c r="B755" s="179"/>
      <c r="C755" s="165"/>
      <c r="D755" s="165"/>
      <c r="E755" s="165"/>
      <c r="F755" s="165"/>
      <c r="G755" s="165"/>
      <c r="H755" s="182"/>
      <c r="I755" s="182"/>
      <c r="J755" s="183"/>
      <c r="K755" s="182"/>
      <c r="L755" s="182"/>
      <c r="M755" s="182"/>
      <c r="N755" s="182"/>
      <c r="O755" s="182"/>
      <c r="P755" s="183"/>
      <c r="Q755" s="179"/>
      <c r="R755" s="179"/>
      <c r="S755" s="165"/>
      <c r="T755" s="305"/>
      <c r="U755" s="165"/>
      <c r="V755" s="165"/>
      <c r="W755" s="165"/>
      <c r="X755" s="165"/>
      <c r="Y755" s="165"/>
      <c r="Z755" s="179"/>
      <c r="AA755" s="179"/>
      <c r="AB755" s="165"/>
      <c r="AC755" s="305"/>
      <c r="AD755" s="179"/>
      <c r="AE755" s="165"/>
    </row>
    <row r="756" spans="1:31" x14ac:dyDescent="0.2">
      <c r="A756" s="179"/>
      <c r="B756" s="179"/>
      <c r="C756" s="165"/>
      <c r="D756" s="165"/>
      <c r="E756" s="165"/>
      <c r="F756" s="165"/>
      <c r="G756" s="165"/>
      <c r="H756" s="182"/>
      <c r="I756" s="182"/>
      <c r="J756" s="183"/>
      <c r="K756" s="182"/>
      <c r="L756" s="182"/>
      <c r="M756" s="182"/>
      <c r="N756" s="182"/>
      <c r="O756" s="182"/>
      <c r="P756" s="183"/>
      <c r="Q756" s="179"/>
      <c r="R756" s="179"/>
      <c r="S756" s="165"/>
      <c r="T756" s="305"/>
      <c r="U756" s="165"/>
      <c r="V756" s="165"/>
      <c r="W756" s="165"/>
      <c r="X756" s="165"/>
      <c r="Y756" s="165"/>
      <c r="Z756" s="179"/>
      <c r="AA756" s="179"/>
      <c r="AB756" s="165"/>
      <c r="AC756" s="305"/>
      <c r="AD756" s="179"/>
      <c r="AE756" s="165"/>
    </row>
    <row r="757" spans="1:31" x14ac:dyDescent="0.2">
      <c r="A757" s="179"/>
      <c r="B757" s="179"/>
      <c r="C757" s="165"/>
      <c r="D757" s="165"/>
      <c r="E757" s="165"/>
      <c r="F757" s="165"/>
      <c r="G757" s="165"/>
      <c r="H757" s="182"/>
      <c r="I757" s="182"/>
      <c r="J757" s="183"/>
      <c r="K757" s="182"/>
      <c r="L757" s="182"/>
      <c r="M757" s="182"/>
      <c r="N757" s="182"/>
      <c r="O757" s="182"/>
      <c r="P757" s="183"/>
      <c r="Q757" s="179"/>
      <c r="R757" s="179"/>
      <c r="S757" s="165"/>
      <c r="T757" s="305"/>
      <c r="U757" s="165"/>
      <c r="V757" s="165"/>
      <c r="W757" s="165"/>
      <c r="X757" s="165"/>
      <c r="Y757" s="165"/>
      <c r="Z757" s="179"/>
      <c r="AA757" s="179"/>
      <c r="AB757" s="165"/>
      <c r="AC757" s="305"/>
      <c r="AD757" s="179"/>
      <c r="AE757" s="165"/>
    </row>
    <row r="758" spans="1:31" x14ac:dyDescent="0.2">
      <c r="A758" s="179"/>
      <c r="B758" s="179"/>
      <c r="C758" s="165"/>
      <c r="D758" s="165"/>
      <c r="E758" s="165"/>
      <c r="F758" s="165"/>
      <c r="G758" s="165"/>
      <c r="H758" s="182"/>
      <c r="I758" s="182"/>
      <c r="J758" s="183"/>
      <c r="K758" s="182"/>
      <c r="L758" s="182"/>
      <c r="M758" s="182"/>
      <c r="N758" s="182"/>
      <c r="O758" s="182"/>
      <c r="P758" s="183"/>
      <c r="Q758" s="179"/>
      <c r="R758" s="179"/>
      <c r="S758" s="165"/>
      <c r="T758" s="305"/>
      <c r="U758" s="165"/>
      <c r="V758" s="165"/>
      <c r="W758" s="165"/>
      <c r="X758" s="165"/>
      <c r="Y758" s="165"/>
      <c r="Z758" s="179"/>
      <c r="AA758" s="179"/>
      <c r="AB758" s="165"/>
      <c r="AC758" s="305"/>
      <c r="AD758" s="179"/>
      <c r="AE758" s="165"/>
    </row>
    <row r="759" spans="1:31" x14ac:dyDescent="0.2">
      <c r="A759" s="179"/>
      <c r="B759" s="179"/>
      <c r="C759" s="165"/>
      <c r="D759" s="165"/>
      <c r="E759" s="165"/>
      <c r="F759" s="165"/>
      <c r="G759" s="165"/>
      <c r="H759" s="182"/>
      <c r="I759" s="182"/>
      <c r="J759" s="183"/>
      <c r="K759" s="182"/>
      <c r="L759" s="182"/>
      <c r="M759" s="182"/>
      <c r="N759" s="182"/>
      <c r="O759" s="182"/>
      <c r="P759" s="183"/>
      <c r="Q759" s="179"/>
      <c r="R759" s="179"/>
      <c r="S759" s="165"/>
      <c r="T759" s="305"/>
      <c r="U759" s="165"/>
      <c r="V759" s="165"/>
      <c r="W759" s="165"/>
      <c r="X759" s="165"/>
      <c r="Y759" s="165"/>
      <c r="Z759" s="179"/>
      <c r="AA759" s="179"/>
      <c r="AB759" s="165"/>
      <c r="AC759" s="305"/>
      <c r="AD759" s="179"/>
      <c r="AE759" s="165"/>
    </row>
    <row r="760" spans="1:31" x14ac:dyDescent="0.2">
      <c r="A760" s="179"/>
      <c r="B760" s="179"/>
      <c r="C760" s="165"/>
      <c r="D760" s="165"/>
      <c r="E760" s="165"/>
      <c r="F760" s="165"/>
      <c r="G760" s="165"/>
      <c r="H760" s="182"/>
      <c r="I760" s="182"/>
      <c r="J760" s="183"/>
      <c r="K760" s="182"/>
      <c r="L760" s="182"/>
      <c r="M760" s="182"/>
      <c r="N760" s="182"/>
      <c r="O760" s="182"/>
      <c r="P760" s="183"/>
      <c r="Q760" s="179"/>
      <c r="R760" s="179"/>
      <c r="S760" s="165"/>
      <c r="T760" s="305"/>
      <c r="U760" s="165"/>
      <c r="V760" s="165"/>
      <c r="W760" s="165"/>
      <c r="X760" s="165"/>
      <c r="Y760" s="165"/>
      <c r="Z760" s="179"/>
      <c r="AA760" s="179"/>
      <c r="AB760" s="165"/>
      <c r="AC760" s="305"/>
      <c r="AD760" s="179"/>
      <c r="AE760" s="165"/>
    </row>
    <row r="761" spans="1:31" x14ac:dyDescent="0.2">
      <c r="A761" s="179"/>
      <c r="B761" s="179"/>
      <c r="C761" s="165"/>
      <c r="D761" s="165"/>
      <c r="E761" s="165"/>
      <c r="F761" s="165"/>
      <c r="G761" s="165"/>
      <c r="H761" s="182"/>
      <c r="I761" s="182"/>
      <c r="J761" s="183"/>
      <c r="K761" s="182"/>
      <c r="L761" s="182"/>
      <c r="M761" s="182"/>
      <c r="N761" s="182"/>
      <c r="O761" s="182"/>
      <c r="P761" s="183"/>
      <c r="Q761" s="179"/>
      <c r="R761" s="179"/>
      <c r="S761" s="165"/>
      <c r="T761" s="305"/>
      <c r="U761" s="165"/>
      <c r="V761" s="165"/>
      <c r="W761" s="165"/>
      <c r="X761" s="165"/>
      <c r="Y761" s="165"/>
      <c r="Z761" s="179"/>
      <c r="AA761" s="179"/>
      <c r="AB761" s="165"/>
      <c r="AC761" s="305"/>
      <c r="AD761" s="179"/>
      <c r="AE761" s="165"/>
    </row>
    <row r="762" spans="1:31" x14ac:dyDescent="0.2">
      <c r="A762" s="179"/>
      <c r="B762" s="179"/>
      <c r="C762" s="165"/>
      <c r="D762" s="165"/>
      <c r="E762" s="165"/>
      <c r="F762" s="165"/>
      <c r="G762" s="165"/>
      <c r="H762" s="182"/>
      <c r="I762" s="182"/>
      <c r="J762" s="183"/>
      <c r="K762" s="182"/>
      <c r="L762" s="182"/>
      <c r="M762" s="182"/>
      <c r="N762" s="182"/>
      <c r="O762" s="182"/>
      <c r="P762" s="183"/>
      <c r="Q762" s="179"/>
      <c r="R762" s="179"/>
      <c r="S762" s="165"/>
      <c r="T762" s="305"/>
      <c r="U762" s="165"/>
      <c r="V762" s="165"/>
      <c r="W762" s="165"/>
      <c r="X762" s="165"/>
      <c r="Y762" s="165"/>
      <c r="Z762" s="179"/>
      <c r="AA762" s="179"/>
      <c r="AB762" s="165"/>
      <c r="AC762" s="305"/>
      <c r="AD762" s="179"/>
      <c r="AE762" s="165"/>
    </row>
    <row r="763" spans="1:31" x14ac:dyDescent="0.2">
      <c r="A763" s="179"/>
      <c r="B763" s="179"/>
      <c r="C763" s="165"/>
      <c r="D763" s="165"/>
      <c r="E763" s="165"/>
      <c r="F763" s="165"/>
      <c r="G763" s="165"/>
      <c r="H763" s="182"/>
      <c r="I763" s="182"/>
      <c r="J763" s="183"/>
      <c r="K763" s="182"/>
      <c r="L763" s="182"/>
      <c r="M763" s="182"/>
      <c r="N763" s="182"/>
      <c r="O763" s="182"/>
      <c r="P763" s="183"/>
      <c r="Q763" s="179"/>
      <c r="R763" s="179"/>
      <c r="S763" s="165"/>
      <c r="T763" s="305"/>
      <c r="U763" s="165"/>
      <c r="V763" s="165"/>
      <c r="W763" s="165"/>
      <c r="X763" s="165"/>
      <c r="Y763" s="165"/>
      <c r="Z763" s="179"/>
      <c r="AA763" s="179"/>
      <c r="AB763" s="165"/>
      <c r="AC763" s="305"/>
      <c r="AD763" s="179"/>
      <c r="AE763" s="165"/>
    </row>
    <row r="764" spans="1:31" x14ac:dyDescent="0.2">
      <c r="A764" s="179"/>
      <c r="B764" s="179"/>
      <c r="C764" s="165"/>
      <c r="D764" s="165"/>
      <c r="E764" s="165"/>
      <c r="F764" s="165"/>
      <c r="G764" s="165"/>
      <c r="H764" s="182"/>
      <c r="I764" s="182"/>
      <c r="J764" s="183"/>
      <c r="K764" s="182"/>
      <c r="L764" s="182"/>
      <c r="M764" s="182"/>
      <c r="N764" s="182"/>
      <c r="O764" s="182"/>
      <c r="P764" s="183"/>
      <c r="Q764" s="179"/>
      <c r="R764" s="179"/>
      <c r="S764" s="165"/>
      <c r="T764" s="305"/>
      <c r="U764" s="165"/>
      <c r="V764" s="165"/>
      <c r="W764" s="165"/>
      <c r="X764" s="165"/>
      <c r="Y764" s="165"/>
      <c r="Z764" s="179"/>
      <c r="AA764" s="179"/>
      <c r="AB764" s="165"/>
      <c r="AC764" s="305"/>
      <c r="AD764" s="179"/>
      <c r="AE764" s="165"/>
    </row>
    <row r="765" spans="1:31" x14ac:dyDescent="0.2">
      <c r="A765" s="179"/>
      <c r="B765" s="179"/>
      <c r="C765" s="165"/>
      <c r="D765" s="165"/>
      <c r="E765" s="165"/>
      <c r="F765" s="165"/>
      <c r="G765" s="165"/>
      <c r="H765" s="182"/>
      <c r="I765" s="182"/>
      <c r="J765" s="183"/>
      <c r="K765" s="182"/>
      <c r="L765" s="182"/>
      <c r="M765" s="182"/>
      <c r="N765" s="182"/>
      <c r="O765" s="182"/>
      <c r="P765" s="183"/>
      <c r="Q765" s="179"/>
      <c r="R765" s="179"/>
      <c r="S765" s="165"/>
      <c r="T765" s="305"/>
      <c r="U765" s="165"/>
      <c r="V765" s="165"/>
      <c r="W765" s="165"/>
      <c r="X765" s="165"/>
      <c r="Y765" s="165"/>
      <c r="Z765" s="179"/>
      <c r="AA765" s="179"/>
      <c r="AB765" s="165"/>
      <c r="AC765" s="305"/>
      <c r="AD765" s="179"/>
      <c r="AE765" s="165"/>
    </row>
    <row r="766" spans="1:31" x14ac:dyDescent="0.2">
      <c r="A766" s="179"/>
      <c r="B766" s="179"/>
      <c r="C766" s="165"/>
      <c r="D766" s="165"/>
      <c r="E766" s="165"/>
      <c r="F766" s="165"/>
      <c r="G766" s="165"/>
      <c r="H766" s="182"/>
      <c r="I766" s="182"/>
      <c r="J766" s="183"/>
      <c r="K766" s="182"/>
      <c r="L766" s="182"/>
      <c r="M766" s="182"/>
      <c r="N766" s="182"/>
      <c r="O766" s="182"/>
      <c r="P766" s="183"/>
      <c r="Q766" s="179"/>
      <c r="R766" s="179"/>
      <c r="S766" s="165"/>
      <c r="T766" s="305"/>
      <c r="U766" s="165"/>
      <c r="V766" s="165"/>
      <c r="W766" s="165"/>
      <c r="X766" s="165"/>
      <c r="Y766" s="165"/>
      <c r="Z766" s="179"/>
      <c r="AA766" s="179"/>
      <c r="AB766" s="165"/>
      <c r="AC766" s="305"/>
      <c r="AD766" s="179"/>
      <c r="AE766" s="165"/>
    </row>
    <row r="767" spans="1:31" x14ac:dyDescent="0.2">
      <c r="A767" s="179"/>
      <c r="B767" s="179"/>
      <c r="C767" s="165"/>
      <c r="D767" s="165"/>
      <c r="E767" s="165"/>
      <c r="F767" s="165"/>
      <c r="G767" s="165"/>
      <c r="H767" s="182"/>
      <c r="I767" s="182"/>
      <c r="J767" s="183"/>
      <c r="K767" s="182"/>
      <c r="L767" s="182"/>
      <c r="M767" s="182"/>
      <c r="N767" s="182"/>
      <c r="O767" s="182"/>
      <c r="P767" s="183"/>
      <c r="Q767" s="179"/>
      <c r="R767" s="179"/>
      <c r="S767" s="165"/>
      <c r="T767" s="305"/>
      <c r="U767" s="165"/>
      <c r="V767" s="165"/>
      <c r="W767" s="165"/>
      <c r="X767" s="165"/>
      <c r="Y767" s="165"/>
      <c r="Z767" s="179"/>
      <c r="AA767" s="179"/>
      <c r="AB767" s="165"/>
      <c r="AC767" s="305"/>
      <c r="AD767" s="179"/>
      <c r="AE767" s="165"/>
    </row>
    <row r="768" spans="1:31" x14ac:dyDescent="0.2">
      <c r="A768" s="179"/>
      <c r="B768" s="179"/>
      <c r="C768" s="165"/>
      <c r="D768" s="165"/>
      <c r="E768" s="165"/>
      <c r="F768" s="165"/>
      <c r="G768" s="165"/>
      <c r="H768" s="182"/>
      <c r="I768" s="182"/>
      <c r="J768" s="183"/>
      <c r="K768" s="182"/>
      <c r="L768" s="182"/>
      <c r="M768" s="182"/>
      <c r="N768" s="182"/>
      <c r="O768" s="182"/>
      <c r="P768" s="183"/>
      <c r="Q768" s="179"/>
      <c r="R768" s="179"/>
      <c r="S768" s="165"/>
      <c r="T768" s="305"/>
      <c r="U768" s="165"/>
      <c r="V768" s="165"/>
      <c r="W768" s="165"/>
      <c r="X768" s="165"/>
      <c r="Y768" s="165"/>
      <c r="Z768" s="179"/>
      <c r="AA768" s="179"/>
      <c r="AB768" s="165"/>
      <c r="AC768" s="305"/>
      <c r="AD768" s="179"/>
      <c r="AE768" s="165"/>
    </row>
    <row r="769" spans="1:31" x14ac:dyDescent="0.2">
      <c r="A769" s="179"/>
      <c r="B769" s="179"/>
      <c r="C769" s="165"/>
      <c r="D769" s="165"/>
      <c r="E769" s="165"/>
      <c r="F769" s="165"/>
      <c r="G769" s="165"/>
      <c r="H769" s="182"/>
      <c r="I769" s="182"/>
      <c r="J769" s="183"/>
      <c r="K769" s="182"/>
      <c r="L769" s="182"/>
      <c r="M769" s="182"/>
      <c r="N769" s="182"/>
      <c r="O769" s="182"/>
      <c r="P769" s="183"/>
      <c r="Q769" s="179"/>
      <c r="R769" s="179"/>
      <c r="S769" s="165"/>
      <c r="T769" s="305"/>
      <c r="U769" s="165"/>
      <c r="V769" s="165"/>
      <c r="W769" s="165"/>
      <c r="X769" s="165"/>
      <c r="Y769" s="165"/>
      <c r="Z769" s="179"/>
      <c r="AA769" s="179"/>
      <c r="AB769" s="165"/>
      <c r="AC769" s="305"/>
      <c r="AD769" s="179"/>
      <c r="AE769" s="165"/>
    </row>
    <row r="770" spans="1:31" x14ac:dyDescent="0.2">
      <c r="A770" s="179"/>
      <c r="B770" s="179"/>
      <c r="C770" s="165"/>
      <c r="D770" s="165"/>
      <c r="E770" s="165"/>
      <c r="F770" s="165"/>
      <c r="G770" s="165"/>
      <c r="H770" s="182"/>
      <c r="I770" s="182"/>
      <c r="J770" s="183"/>
      <c r="K770" s="182"/>
      <c r="L770" s="182"/>
      <c r="M770" s="182"/>
      <c r="N770" s="182"/>
      <c r="O770" s="182"/>
      <c r="P770" s="183"/>
      <c r="Q770" s="179"/>
      <c r="R770" s="179"/>
      <c r="S770" s="165"/>
      <c r="T770" s="305"/>
      <c r="U770" s="165"/>
      <c r="V770" s="165"/>
      <c r="W770" s="165"/>
      <c r="X770" s="165"/>
      <c r="Y770" s="165"/>
      <c r="Z770" s="179"/>
      <c r="AA770" s="179"/>
      <c r="AB770" s="165"/>
      <c r="AC770" s="305"/>
      <c r="AD770" s="179"/>
      <c r="AE770" s="165"/>
    </row>
    <row r="771" spans="1:31" x14ac:dyDescent="0.2">
      <c r="A771" s="179"/>
      <c r="B771" s="179"/>
      <c r="C771" s="165"/>
      <c r="D771" s="165"/>
      <c r="E771" s="165"/>
      <c r="F771" s="165"/>
      <c r="G771" s="165"/>
      <c r="H771" s="182"/>
      <c r="I771" s="182"/>
      <c r="J771" s="183"/>
      <c r="K771" s="182"/>
      <c r="L771" s="182"/>
      <c r="M771" s="182"/>
      <c r="N771" s="182"/>
      <c r="O771" s="182"/>
      <c r="P771" s="183"/>
      <c r="Q771" s="179"/>
      <c r="R771" s="179"/>
      <c r="S771" s="165"/>
      <c r="T771" s="305"/>
      <c r="U771" s="165"/>
      <c r="V771" s="165"/>
      <c r="W771" s="165"/>
      <c r="X771" s="165"/>
      <c r="Y771" s="165"/>
      <c r="Z771" s="179"/>
      <c r="AA771" s="179"/>
      <c r="AB771" s="165"/>
      <c r="AC771" s="305"/>
      <c r="AD771" s="179"/>
      <c r="AE771" s="165"/>
    </row>
    <row r="772" spans="1:31" x14ac:dyDescent="0.2">
      <c r="A772" s="179"/>
      <c r="B772" s="179"/>
      <c r="C772" s="165"/>
      <c r="D772" s="165"/>
      <c r="E772" s="165"/>
      <c r="F772" s="165"/>
      <c r="G772" s="165"/>
      <c r="H772" s="182"/>
      <c r="I772" s="182"/>
      <c r="J772" s="183"/>
      <c r="K772" s="182"/>
      <c r="L772" s="182"/>
      <c r="M772" s="182"/>
      <c r="N772" s="182"/>
      <c r="O772" s="182"/>
      <c r="P772" s="183"/>
      <c r="Q772" s="179"/>
      <c r="R772" s="179"/>
      <c r="S772" s="165"/>
      <c r="T772" s="305"/>
      <c r="U772" s="165"/>
      <c r="V772" s="165"/>
      <c r="W772" s="165"/>
      <c r="X772" s="165"/>
      <c r="Y772" s="165"/>
      <c r="Z772" s="179"/>
      <c r="AA772" s="179"/>
      <c r="AB772" s="165"/>
      <c r="AC772" s="305"/>
      <c r="AD772" s="179"/>
      <c r="AE772" s="165"/>
    </row>
    <row r="773" spans="1:31" x14ac:dyDescent="0.2">
      <c r="A773" s="179"/>
      <c r="B773" s="179"/>
      <c r="C773" s="165"/>
      <c r="D773" s="165"/>
      <c r="E773" s="165"/>
      <c r="F773" s="165"/>
      <c r="G773" s="165"/>
      <c r="H773" s="182"/>
      <c r="I773" s="182"/>
      <c r="J773" s="183"/>
      <c r="K773" s="182"/>
      <c r="L773" s="182"/>
      <c r="M773" s="182"/>
      <c r="N773" s="182"/>
      <c r="O773" s="182"/>
      <c r="P773" s="183"/>
      <c r="Q773" s="179"/>
      <c r="R773" s="179"/>
      <c r="S773" s="165"/>
      <c r="T773" s="305"/>
      <c r="U773" s="165"/>
      <c r="V773" s="165"/>
      <c r="W773" s="165"/>
      <c r="X773" s="165"/>
      <c r="Y773" s="165"/>
      <c r="Z773" s="179"/>
      <c r="AA773" s="179"/>
      <c r="AB773" s="165"/>
      <c r="AC773" s="305"/>
      <c r="AD773" s="179"/>
      <c r="AE773" s="165"/>
    </row>
    <row r="774" spans="1:31" x14ac:dyDescent="0.2">
      <c r="A774" s="179"/>
      <c r="B774" s="179"/>
      <c r="C774" s="165"/>
      <c r="D774" s="165"/>
      <c r="E774" s="165"/>
      <c r="F774" s="165"/>
      <c r="G774" s="165"/>
      <c r="H774" s="182"/>
      <c r="I774" s="182"/>
      <c r="J774" s="183"/>
      <c r="K774" s="182"/>
      <c r="L774" s="182"/>
      <c r="M774" s="182"/>
      <c r="N774" s="182"/>
      <c r="O774" s="182"/>
      <c r="P774" s="183"/>
      <c r="Q774" s="179"/>
      <c r="R774" s="179"/>
      <c r="S774" s="165"/>
      <c r="T774" s="305"/>
      <c r="U774" s="165"/>
      <c r="V774" s="165"/>
      <c r="W774" s="165"/>
      <c r="X774" s="165"/>
      <c r="Y774" s="165"/>
      <c r="Z774" s="179"/>
      <c r="AA774" s="179"/>
      <c r="AB774" s="165"/>
      <c r="AC774" s="305"/>
      <c r="AD774" s="179"/>
      <c r="AE774" s="165"/>
    </row>
    <row r="775" spans="1:31" x14ac:dyDescent="0.2">
      <c r="A775" s="179"/>
      <c r="B775" s="179"/>
      <c r="C775" s="165"/>
      <c r="D775" s="165"/>
      <c r="E775" s="165"/>
      <c r="F775" s="165"/>
      <c r="G775" s="165"/>
      <c r="H775" s="182"/>
      <c r="I775" s="182"/>
      <c r="J775" s="183"/>
      <c r="K775" s="182"/>
      <c r="L775" s="182"/>
      <c r="M775" s="182"/>
      <c r="N775" s="182"/>
      <c r="O775" s="182"/>
      <c r="P775" s="183"/>
      <c r="Q775" s="179"/>
      <c r="R775" s="179"/>
      <c r="S775" s="165"/>
      <c r="T775" s="305"/>
      <c r="U775" s="165"/>
      <c r="V775" s="165"/>
      <c r="W775" s="165"/>
      <c r="X775" s="165"/>
      <c r="Y775" s="165"/>
      <c r="Z775" s="179"/>
      <c r="AA775" s="179"/>
      <c r="AB775" s="165"/>
      <c r="AC775" s="305"/>
      <c r="AD775" s="179"/>
      <c r="AE775" s="165"/>
    </row>
    <row r="776" spans="1:31" x14ac:dyDescent="0.2">
      <c r="A776" s="179"/>
      <c r="B776" s="179"/>
      <c r="C776" s="165"/>
      <c r="D776" s="165"/>
      <c r="E776" s="165"/>
      <c r="F776" s="165"/>
      <c r="G776" s="165"/>
      <c r="H776" s="182"/>
      <c r="I776" s="182"/>
      <c r="J776" s="183"/>
      <c r="K776" s="182"/>
      <c r="L776" s="182"/>
      <c r="M776" s="182"/>
      <c r="N776" s="182"/>
      <c r="O776" s="182"/>
      <c r="P776" s="183"/>
      <c r="Q776" s="179"/>
      <c r="R776" s="179"/>
      <c r="S776" s="165"/>
      <c r="T776" s="305"/>
      <c r="U776" s="165"/>
      <c r="V776" s="165"/>
      <c r="W776" s="165"/>
      <c r="X776" s="165"/>
      <c r="Y776" s="165"/>
      <c r="Z776" s="179"/>
      <c r="AA776" s="179"/>
      <c r="AB776" s="165"/>
      <c r="AC776" s="305"/>
      <c r="AD776" s="179"/>
      <c r="AE776" s="165"/>
    </row>
    <row r="777" spans="1:31" x14ac:dyDescent="0.2">
      <c r="A777" s="179"/>
      <c r="B777" s="179"/>
      <c r="C777" s="165"/>
      <c r="D777" s="165"/>
      <c r="E777" s="165"/>
      <c r="F777" s="165"/>
      <c r="G777" s="165"/>
      <c r="H777" s="182"/>
      <c r="I777" s="182"/>
      <c r="J777" s="183"/>
      <c r="K777" s="182"/>
      <c r="L777" s="182"/>
      <c r="M777" s="182"/>
      <c r="N777" s="182"/>
      <c r="O777" s="182"/>
      <c r="P777" s="183"/>
      <c r="Q777" s="179"/>
      <c r="R777" s="179"/>
      <c r="S777" s="165"/>
      <c r="T777" s="305"/>
      <c r="U777" s="165"/>
      <c r="V777" s="165"/>
      <c r="W777" s="165"/>
      <c r="X777" s="165"/>
      <c r="Y777" s="165"/>
      <c r="Z777" s="179"/>
      <c r="AA777" s="179"/>
      <c r="AB777" s="165"/>
      <c r="AC777" s="305"/>
      <c r="AD777" s="179"/>
      <c r="AE777" s="165"/>
    </row>
    <row r="778" spans="1:31" x14ac:dyDescent="0.2">
      <c r="A778" s="179"/>
      <c r="B778" s="179"/>
      <c r="C778" s="165"/>
      <c r="D778" s="165"/>
      <c r="E778" s="165"/>
      <c r="F778" s="165"/>
      <c r="G778" s="165"/>
      <c r="H778" s="182"/>
      <c r="I778" s="182"/>
      <c r="J778" s="183"/>
      <c r="K778" s="182"/>
      <c r="L778" s="182"/>
      <c r="M778" s="182"/>
      <c r="N778" s="182"/>
      <c r="O778" s="182"/>
      <c r="P778" s="183"/>
      <c r="Q778" s="179"/>
      <c r="R778" s="179"/>
      <c r="S778" s="165"/>
      <c r="T778" s="305"/>
      <c r="U778" s="165"/>
      <c r="V778" s="165"/>
      <c r="W778" s="165"/>
      <c r="X778" s="165"/>
      <c r="Y778" s="165"/>
      <c r="Z778" s="179"/>
      <c r="AA778" s="179"/>
      <c r="AB778" s="165"/>
      <c r="AC778" s="305"/>
      <c r="AD778" s="179"/>
      <c r="AE778" s="165"/>
    </row>
    <row r="779" spans="1:31" x14ac:dyDescent="0.2">
      <c r="A779" s="179"/>
      <c r="B779" s="179"/>
      <c r="C779" s="165"/>
      <c r="D779" s="165"/>
      <c r="E779" s="165"/>
      <c r="F779" s="165"/>
      <c r="G779" s="165"/>
      <c r="H779" s="182"/>
      <c r="I779" s="182"/>
      <c r="J779" s="183"/>
      <c r="K779" s="182"/>
      <c r="L779" s="182"/>
      <c r="M779" s="182"/>
      <c r="N779" s="182"/>
      <c r="O779" s="182"/>
      <c r="P779" s="183"/>
      <c r="Q779" s="179"/>
      <c r="R779" s="179"/>
      <c r="S779" s="165"/>
      <c r="T779" s="305"/>
      <c r="U779" s="165"/>
      <c r="V779" s="165"/>
      <c r="W779" s="165"/>
      <c r="X779" s="165"/>
      <c r="Y779" s="165"/>
      <c r="Z779" s="179"/>
      <c r="AA779" s="179"/>
      <c r="AB779" s="165"/>
      <c r="AC779" s="305"/>
      <c r="AD779" s="179"/>
      <c r="AE779" s="165"/>
    </row>
    <row r="780" spans="1:31" x14ac:dyDescent="0.2">
      <c r="A780" s="179"/>
      <c r="B780" s="179"/>
      <c r="C780" s="165"/>
      <c r="D780" s="165"/>
      <c r="E780" s="165"/>
      <c r="F780" s="165"/>
      <c r="G780" s="165"/>
      <c r="H780" s="182"/>
      <c r="I780" s="182"/>
      <c r="J780" s="183"/>
      <c r="K780" s="182"/>
      <c r="L780" s="182"/>
      <c r="M780" s="182"/>
      <c r="N780" s="182"/>
      <c r="O780" s="182"/>
      <c r="P780" s="183"/>
      <c r="Q780" s="179"/>
      <c r="R780" s="179"/>
      <c r="S780" s="165"/>
      <c r="T780" s="305"/>
      <c r="U780" s="165"/>
      <c r="V780" s="165"/>
      <c r="W780" s="165"/>
      <c r="X780" s="165"/>
      <c r="Y780" s="165"/>
      <c r="Z780" s="179"/>
      <c r="AA780" s="179"/>
      <c r="AB780" s="165"/>
      <c r="AC780" s="305"/>
      <c r="AD780" s="179"/>
      <c r="AE780" s="165"/>
    </row>
    <row r="781" spans="1:31" x14ac:dyDescent="0.2">
      <c r="A781" s="179"/>
      <c r="B781" s="179"/>
      <c r="C781" s="165"/>
      <c r="D781" s="165"/>
      <c r="E781" s="165"/>
      <c r="F781" s="165"/>
      <c r="G781" s="165"/>
      <c r="H781" s="182"/>
      <c r="I781" s="182"/>
      <c r="J781" s="183"/>
      <c r="K781" s="182"/>
      <c r="L781" s="182"/>
      <c r="M781" s="182"/>
      <c r="N781" s="182"/>
      <c r="O781" s="182"/>
      <c r="P781" s="183"/>
      <c r="Q781" s="179"/>
      <c r="R781" s="179"/>
      <c r="S781" s="165"/>
      <c r="T781" s="305"/>
      <c r="U781" s="165"/>
      <c r="V781" s="165"/>
      <c r="W781" s="165"/>
      <c r="X781" s="165"/>
      <c r="Y781" s="165"/>
      <c r="Z781" s="179"/>
      <c r="AA781" s="179"/>
      <c r="AB781" s="165"/>
      <c r="AC781" s="305"/>
      <c r="AD781" s="179"/>
      <c r="AE781" s="165"/>
    </row>
    <row r="782" spans="1:31" x14ac:dyDescent="0.2">
      <c r="A782" s="179"/>
      <c r="B782" s="179"/>
      <c r="C782" s="165"/>
      <c r="D782" s="165"/>
      <c r="E782" s="165"/>
      <c r="F782" s="165"/>
      <c r="G782" s="165"/>
      <c r="H782" s="182"/>
      <c r="I782" s="182"/>
      <c r="J782" s="183"/>
      <c r="K782" s="182"/>
      <c r="L782" s="182"/>
      <c r="M782" s="182"/>
      <c r="N782" s="182"/>
      <c r="O782" s="182"/>
      <c r="P782" s="183"/>
      <c r="Q782" s="179"/>
      <c r="R782" s="179"/>
      <c r="S782" s="165"/>
      <c r="T782" s="305"/>
      <c r="U782" s="165"/>
      <c r="V782" s="165"/>
      <c r="W782" s="165"/>
      <c r="X782" s="165"/>
      <c r="Y782" s="165"/>
      <c r="Z782" s="179"/>
      <c r="AA782" s="179"/>
      <c r="AB782" s="165"/>
      <c r="AC782" s="305"/>
      <c r="AD782" s="179"/>
      <c r="AE782" s="165"/>
    </row>
    <row r="783" spans="1:31" x14ac:dyDescent="0.2">
      <c r="A783" s="179"/>
      <c r="B783" s="179"/>
      <c r="C783" s="165"/>
      <c r="D783" s="165"/>
      <c r="E783" s="165"/>
      <c r="F783" s="165"/>
      <c r="G783" s="165"/>
      <c r="H783" s="182"/>
      <c r="I783" s="182"/>
      <c r="J783" s="183"/>
      <c r="K783" s="182"/>
      <c r="L783" s="182"/>
      <c r="M783" s="182"/>
      <c r="N783" s="182"/>
      <c r="O783" s="182"/>
      <c r="P783" s="183"/>
      <c r="Q783" s="179"/>
      <c r="R783" s="179"/>
      <c r="S783" s="165"/>
      <c r="T783" s="305"/>
      <c r="U783" s="165"/>
      <c r="V783" s="165"/>
      <c r="W783" s="165"/>
      <c r="X783" s="165"/>
      <c r="Y783" s="165"/>
      <c r="Z783" s="179"/>
      <c r="AA783" s="179"/>
      <c r="AB783" s="165"/>
      <c r="AC783" s="305"/>
      <c r="AD783" s="179"/>
      <c r="AE783" s="165"/>
    </row>
    <row r="784" spans="1:31" x14ac:dyDescent="0.2">
      <c r="A784" s="179"/>
      <c r="B784" s="179"/>
      <c r="C784" s="165"/>
      <c r="D784" s="165"/>
      <c r="E784" s="165"/>
      <c r="F784" s="165"/>
      <c r="G784" s="165"/>
      <c r="H784" s="182"/>
      <c r="I784" s="182"/>
      <c r="J784" s="183"/>
      <c r="K784" s="182"/>
      <c r="L784" s="182"/>
      <c r="M784" s="182"/>
      <c r="N784" s="182"/>
      <c r="O784" s="182"/>
      <c r="P784" s="183"/>
      <c r="Q784" s="179"/>
      <c r="R784" s="179"/>
      <c r="S784" s="165"/>
      <c r="T784" s="305"/>
      <c r="U784" s="165"/>
      <c r="V784" s="165"/>
      <c r="W784" s="165"/>
      <c r="X784" s="165"/>
      <c r="Y784" s="165"/>
      <c r="Z784" s="179"/>
      <c r="AA784" s="179"/>
      <c r="AB784" s="165"/>
      <c r="AC784" s="305"/>
      <c r="AD784" s="179"/>
      <c r="AE784" s="165"/>
    </row>
    <row r="785" spans="1:31" x14ac:dyDescent="0.2">
      <c r="A785" s="179"/>
      <c r="B785" s="179"/>
      <c r="C785" s="165"/>
      <c r="D785" s="165"/>
      <c r="E785" s="165"/>
      <c r="F785" s="165"/>
      <c r="G785" s="165"/>
      <c r="H785" s="182"/>
      <c r="I785" s="182"/>
      <c r="J785" s="183"/>
      <c r="K785" s="182"/>
      <c r="L785" s="182"/>
      <c r="M785" s="182"/>
      <c r="N785" s="182"/>
      <c r="O785" s="182"/>
      <c r="P785" s="183"/>
      <c r="Q785" s="179"/>
      <c r="R785" s="179"/>
      <c r="S785" s="165"/>
      <c r="T785" s="305"/>
      <c r="U785" s="165"/>
      <c r="V785" s="165"/>
      <c r="W785" s="165"/>
      <c r="X785" s="165"/>
      <c r="Y785" s="165"/>
      <c r="Z785" s="179"/>
      <c r="AA785" s="179"/>
      <c r="AB785" s="165"/>
      <c r="AC785" s="305"/>
      <c r="AD785" s="179"/>
      <c r="AE785" s="165"/>
    </row>
    <row r="786" spans="1:31" x14ac:dyDescent="0.2">
      <c r="A786" s="179"/>
      <c r="B786" s="179"/>
      <c r="C786" s="165"/>
      <c r="D786" s="165"/>
      <c r="E786" s="165"/>
      <c r="F786" s="165"/>
      <c r="G786" s="165"/>
      <c r="H786" s="182"/>
      <c r="I786" s="182"/>
      <c r="J786" s="183"/>
      <c r="K786" s="182"/>
      <c r="L786" s="182"/>
      <c r="M786" s="182"/>
      <c r="N786" s="182"/>
      <c r="O786" s="182"/>
      <c r="P786" s="183"/>
      <c r="Q786" s="179"/>
      <c r="R786" s="179"/>
      <c r="S786" s="165"/>
      <c r="T786" s="305"/>
      <c r="U786" s="165"/>
      <c r="V786" s="165"/>
      <c r="W786" s="165"/>
      <c r="X786" s="165"/>
      <c r="Y786" s="165"/>
      <c r="Z786" s="179"/>
      <c r="AA786" s="179"/>
      <c r="AB786" s="165"/>
      <c r="AC786" s="305"/>
      <c r="AD786" s="179"/>
      <c r="AE786" s="165"/>
    </row>
    <row r="787" spans="1:31" x14ac:dyDescent="0.2">
      <c r="A787" s="179"/>
      <c r="B787" s="179"/>
      <c r="C787" s="165"/>
      <c r="D787" s="165"/>
      <c r="E787" s="165"/>
      <c r="F787" s="165"/>
      <c r="G787" s="165"/>
      <c r="H787" s="182"/>
      <c r="I787" s="182"/>
      <c r="J787" s="183"/>
      <c r="K787" s="182"/>
      <c r="L787" s="182"/>
      <c r="M787" s="182"/>
      <c r="N787" s="182"/>
      <c r="O787" s="182"/>
      <c r="P787" s="183"/>
      <c r="Q787" s="179"/>
      <c r="R787" s="179"/>
      <c r="S787" s="165"/>
      <c r="T787" s="305"/>
      <c r="U787" s="165"/>
      <c r="V787" s="165"/>
      <c r="W787" s="165"/>
      <c r="X787" s="165"/>
      <c r="Y787" s="165"/>
      <c r="Z787" s="179"/>
      <c r="AA787" s="179"/>
      <c r="AB787" s="165"/>
      <c r="AC787" s="305"/>
      <c r="AD787" s="179"/>
      <c r="AE787" s="165"/>
    </row>
    <row r="788" spans="1:31" x14ac:dyDescent="0.2">
      <c r="A788" s="179"/>
      <c r="B788" s="179"/>
      <c r="C788" s="165"/>
      <c r="D788" s="165"/>
      <c r="E788" s="165"/>
      <c r="F788" s="165"/>
      <c r="G788" s="165"/>
      <c r="H788" s="182"/>
      <c r="I788" s="182"/>
      <c r="J788" s="183"/>
      <c r="K788" s="182"/>
      <c r="L788" s="182"/>
      <c r="M788" s="182"/>
      <c r="N788" s="182"/>
      <c r="O788" s="182"/>
      <c r="P788" s="183"/>
      <c r="Q788" s="179"/>
      <c r="R788" s="179"/>
      <c r="S788" s="165"/>
      <c r="T788" s="305"/>
      <c r="U788" s="165"/>
      <c r="V788" s="165"/>
      <c r="W788" s="165"/>
      <c r="X788" s="165"/>
      <c r="Y788" s="165"/>
      <c r="Z788" s="179"/>
      <c r="AA788" s="179"/>
      <c r="AB788" s="165"/>
      <c r="AC788" s="305"/>
      <c r="AD788" s="179"/>
      <c r="AE788" s="165"/>
    </row>
    <row r="789" spans="1:31" x14ac:dyDescent="0.2">
      <c r="A789" s="179"/>
      <c r="B789" s="179"/>
      <c r="C789" s="165"/>
      <c r="D789" s="165"/>
      <c r="E789" s="165"/>
      <c r="F789" s="165"/>
      <c r="G789" s="165"/>
      <c r="H789" s="182"/>
      <c r="I789" s="182"/>
      <c r="J789" s="183"/>
      <c r="K789" s="182"/>
      <c r="L789" s="182"/>
      <c r="M789" s="182"/>
      <c r="N789" s="182"/>
      <c r="O789" s="182"/>
      <c r="P789" s="183"/>
      <c r="Q789" s="179"/>
      <c r="R789" s="179"/>
      <c r="S789" s="165"/>
      <c r="T789" s="305"/>
      <c r="U789" s="165"/>
      <c r="V789" s="165"/>
      <c r="W789" s="165"/>
      <c r="X789" s="165"/>
      <c r="Y789" s="165"/>
      <c r="Z789" s="179"/>
      <c r="AA789" s="179"/>
      <c r="AB789" s="165"/>
      <c r="AC789" s="305"/>
      <c r="AD789" s="179"/>
      <c r="AE789" s="165"/>
    </row>
    <row r="790" spans="1:31" x14ac:dyDescent="0.2">
      <c r="A790" s="179"/>
      <c r="B790" s="179"/>
      <c r="C790" s="165"/>
      <c r="D790" s="165"/>
      <c r="E790" s="165"/>
      <c r="F790" s="165"/>
      <c r="G790" s="165"/>
      <c r="H790" s="182"/>
      <c r="I790" s="182"/>
      <c r="J790" s="183"/>
      <c r="K790" s="182"/>
      <c r="L790" s="182"/>
      <c r="M790" s="182"/>
      <c r="N790" s="182"/>
      <c r="O790" s="182"/>
      <c r="P790" s="183"/>
      <c r="Q790" s="179"/>
      <c r="R790" s="179"/>
      <c r="S790" s="165"/>
      <c r="T790" s="305"/>
      <c r="U790" s="165"/>
      <c r="V790" s="165"/>
      <c r="W790" s="165"/>
      <c r="X790" s="165"/>
      <c r="Y790" s="165"/>
      <c r="Z790" s="179"/>
      <c r="AA790" s="179"/>
      <c r="AB790" s="165"/>
      <c r="AC790" s="305"/>
      <c r="AD790" s="179"/>
      <c r="AE790" s="165"/>
    </row>
    <row r="791" spans="1:31" x14ac:dyDescent="0.2">
      <c r="A791" s="179"/>
      <c r="B791" s="179"/>
      <c r="C791" s="165"/>
      <c r="D791" s="165"/>
      <c r="E791" s="165"/>
      <c r="F791" s="165"/>
      <c r="G791" s="165"/>
      <c r="H791" s="182"/>
      <c r="I791" s="182"/>
      <c r="J791" s="183"/>
      <c r="K791" s="182"/>
      <c r="L791" s="182"/>
      <c r="M791" s="182"/>
      <c r="N791" s="182"/>
      <c r="O791" s="182"/>
      <c r="P791" s="183"/>
      <c r="Q791" s="179"/>
      <c r="R791" s="179"/>
      <c r="S791" s="165"/>
      <c r="T791" s="305"/>
      <c r="U791" s="165"/>
      <c r="V791" s="165"/>
      <c r="W791" s="165"/>
      <c r="X791" s="165"/>
      <c r="Y791" s="165"/>
      <c r="Z791" s="179"/>
      <c r="AA791" s="179"/>
      <c r="AB791" s="165"/>
      <c r="AC791" s="305"/>
      <c r="AD791" s="179"/>
      <c r="AE791" s="165"/>
    </row>
    <row r="792" spans="1:31" x14ac:dyDescent="0.2">
      <c r="A792" s="179"/>
      <c r="B792" s="179"/>
      <c r="C792" s="165"/>
      <c r="D792" s="165"/>
      <c r="E792" s="165"/>
      <c r="F792" s="165"/>
      <c r="G792" s="165"/>
      <c r="H792" s="182"/>
      <c r="I792" s="182"/>
      <c r="J792" s="183"/>
      <c r="K792" s="182"/>
      <c r="L792" s="182"/>
      <c r="M792" s="182"/>
      <c r="N792" s="182"/>
      <c r="O792" s="182"/>
      <c r="P792" s="183"/>
      <c r="Q792" s="179"/>
      <c r="R792" s="179"/>
      <c r="S792" s="165"/>
      <c r="T792" s="305"/>
      <c r="U792" s="165"/>
      <c r="V792" s="165"/>
      <c r="W792" s="165"/>
      <c r="X792" s="165"/>
      <c r="Y792" s="165"/>
      <c r="Z792" s="179"/>
      <c r="AA792" s="179"/>
      <c r="AB792" s="165"/>
      <c r="AC792" s="305"/>
      <c r="AD792" s="179"/>
      <c r="AE792" s="165"/>
    </row>
    <row r="793" spans="1:31" x14ac:dyDescent="0.2">
      <c r="A793" s="179"/>
      <c r="B793" s="179"/>
      <c r="C793" s="165"/>
      <c r="D793" s="165"/>
      <c r="E793" s="165"/>
      <c r="F793" s="165"/>
      <c r="G793" s="165"/>
      <c r="H793" s="182"/>
      <c r="I793" s="182"/>
      <c r="J793" s="183"/>
      <c r="K793" s="182"/>
      <c r="L793" s="182"/>
      <c r="M793" s="182"/>
      <c r="N793" s="182"/>
      <c r="O793" s="182"/>
      <c r="P793" s="183"/>
      <c r="Q793" s="179"/>
      <c r="R793" s="179"/>
      <c r="S793" s="165"/>
      <c r="T793" s="305"/>
      <c r="U793" s="165"/>
      <c r="V793" s="165"/>
      <c r="W793" s="165"/>
      <c r="X793" s="165"/>
      <c r="Y793" s="165"/>
      <c r="Z793" s="179"/>
      <c r="AA793" s="179"/>
      <c r="AB793" s="165"/>
      <c r="AC793" s="305"/>
      <c r="AD793" s="179"/>
      <c r="AE793" s="165"/>
    </row>
    <row r="794" spans="1:31" x14ac:dyDescent="0.2">
      <c r="A794" s="179"/>
      <c r="B794" s="179"/>
      <c r="C794" s="165"/>
      <c r="D794" s="165"/>
      <c r="E794" s="165"/>
      <c r="F794" s="165"/>
      <c r="G794" s="165"/>
      <c r="H794" s="182"/>
      <c r="I794" s="182"/>
      <c r="J794" s="183"/>
      <c r="K794" s="182"/>
      <c r="L794" s="182"/>
      <c r="M794" s="182"/>
      <c r="N794" s="182"/>
      <c r="O794" s="182"/>
      <c r="P794" s="183"/>
      <c r="Q794" s="179"/>
      <c r="R794" s="179"/>
      <c r="S794" s="165"/>
      <c r="T794" s="305"/>
      <c r="U794" s="165"/>
      <c r="V794" s="165"/>
      <c r="W794" s="165"/>
      <c r="X794" s="165"/>
      <c r="Y794" s="165"/>
      <c r="Z794" s="179"/>
      <c r="AA794" s="179"/>
      <c r="AB794" s="165"/>
      <c r="AC794" s="305"/>
      <c r="AD794" s="179"/>
      <c r="AE794" s="165"/>
    </row>
    <row r="795" spans="1:31" x14ac:dyDescent="0.2">
      <c r="A795" s="179"/>
      <c r="B795" s="179"/>
      <c r="C795" s="165"/>
      <c r="D795" s="165"/>
      <c r="E795" s="165"/>
      <c r="F795" s="165"/>
      <c r="G795" s="165"/>
      <c r="H795" s="182"/>
      <c r="I795" s="182"/>
      <c r="J795" s="183"/>
      <c r="K795" s="182"/>
      <c r="L795" s="182"/>
      <c r="M795" s="182"/>
      <c r="N795" s="182"/>
      <c r="O795" s="182"/>
      <c r="P795" s="183"/>
      <c r="Q795" s="179"/>
      <c r="R795" s="179"/>
      <c r="S795" s="165"/>
      <c r="T795" s="305"/>
      <c r="U795" s="165"/>
      <c r="V795" s="165"/>
      <c r="W795" s="165"/>
      <c r="X795" s="165"/>
      <c r="Y795" s="165"/>
      <c r="Z795" s="179"/>
      <c r="AA795" s="179"/>
      <c r="AB795" s="165"/>
      <c r="AC795" s="305"/>
      <c r="AD795" s="179"/>
      <c r="AE795" s="165"/>
    </row>
    <row r="796" spans="1:31" x14ac:dyDescent="0.2">
      <c r="A796" s="179"/>
      <c r="B796" s="179"/>
      <c r="C796" s="165"/>
      <c r="D796" s="165"/>
      <c r="E796" s="165"/>
      <c r="F796" s="165"/>
      <c r="G796" s="165"/>
      <c r="H796" s="182"/>
      <c r="I796" s="182"/>
      <c r="J796" s="183"/>
      <c r="K796" s="182"/>
      <c r="L796" s="182"/>
      <c r="M796" s="182"/>
      <c r="N796" s="182"/>
      <c r="O796" s="182"/>
      <c r="P796" s="183"/>
      <c r="Q796" s="179"/>
      <c r="R796" s="179"/>
      <c r="S796" s="165"/>
      <c r="T796" s="305"/>
      <c r="U796" s="165"/>
      <c r="V796" s="165"/>
      <c r="W796" s="165"/>
      <c r="X796" s="165"/>
      <c r="Y796" s="165"/>
      <c r="Z796" s="179"/>
      <c r="AA796" s="179"/>
      <c r="AB796" s="165"/>
      <c r="AC796" s="305"/>
      <c r="AD796" s="179"/>
      <c r="AE796" s="165"/>
    </row>
    <row r="797" spans="1:31" x14ac:dyDescent="0.2">
      <c r="A797" s="179"/>
      <c r="B797" s="179"/>
      <c r="C797" s="165"/>
      <c r="D797" s="165"/>
      <c r="E797" s="165"/>
      <c r="F797" s="165"/>
      <c r="G797" s="165"/>
      <c r="H797" s="182"/>
      <c r="I797" s="182"/>
      <c r="J797" s="183"/>
      <c r="K797" s="182"/>
      <c r="L797" s="182"/>
      <c r="M797" s="182"/>
      <c r="N797" s="182"/>
      <c r="O797" s="182"/>
      <c r="P797" s="183"/>
      <c r="Q797" s="179"/>
      <c r="R797" s="179"/>
      <c r="S797" s="165"/>
      <c r="T797" s="305"/>
      <c r="U797" s="165"/>
      <c r="V797" s="165"/>
      <c r="W797" s="165"/>
      <c r="X797" s="165"/>
      <c r="Y797" s="165"/>
      <c r="Z797" s="179"/>
      <c r="AA797" s="179"/>
      <c r="AB797" s="165"/>
      <c r="AC797" s="305"/>
      <c r="AD797" s="179"/>
      <c r="AE797" s="165"/>
    </row>
    <row r="798" spans="1:31" x14ac:dyDescent="0.2">
      <c r="A798" s="179"/>
      <c r="B798" s="179"/>
      <c r="C798" s="165"/>
      <c r="D798" s="165"/>
      <c r="E798" s="165"/>
      <c r="F798" s="165"/>
      <c r="G798" s="165"/>
      <c r="H798" s="182"/>
      <c r="I798" s="182"/>
      <c r="J798" s="183"/>
      <c r="K798" s="182"/>
      <c r="L798" s="182"/>
      <c r="M798" s="182"/>
      <c r="N798" s="182"/>
      <c r="O798" s="182"/>
      <c r="P798" s="183"/>
      <c r="Q798" s="179"/>
      <c r="R798" s="179"/>
      <c r="S798" s="165"/>
      <c r="T798" s="305"/>
      <c r="U798" s="165"/>
      <c r="V798" s="165"/>
      <c r="W798" s="165"/>
      <c r="X798" s="165"/>
      <c r="Y798" s="165"/>
      <c r="Z798" s="179"/>
      <c r="AA798" s="179"/>
      <c r="AB798" s="165"/>
      <c r="AC798" s="305"/>
      <c r="AD798" s="179"/>
      <c r="AE798" s="165"/>
    </row>
    <row r="799" spans="1:31" x14ac:dyDescent="0.2">
      <c r="A799" s="179"/>
      <c r="B799" s="179"/>
      <c r="C799" s="165"/>
      <c r="D799" s="165"/>
      <c r="E799" s="165"/>
      <c r="F799" s="165"/>
      <c r="G799" s="165"/>
      <c r="H799" s="182"/>
      <c r="I799" s="182"/>
      <c r="J799" s="183"/>
      <c r="K799" s="182"/>
      <c r="L799" s="182"/>
      <c r="M799" s="182"/>
      <c r="N799" s="182"/>
      <c r="O799" s="182"/>
      <c r="P799" s="183"/>
      <c r="Q799" s="179"/>
      <c r="R799" s="179"/>
      <c r="S799" s="165"/>
      <c r="T799" s="305"/>
      <c r="U799" s="165"/>
      <c r="V799" s="165"/>
      <c r="W799" s="165"/>
      <c r="X799" s="165"/>
      <c r="Y799" s="165"/>
      <c r="Z799" s="179"/>
      <c r="AA799" s="179"/>
      <c r="AB799" s="165"/>
      <c r="AC799" s="305"/>
      <c r="AD799" s="179"/>
      <c r="AE799" s="165"/>
    </row>
    <row r="800" spans="1:31" x14ac:dyDescent="0.2">
      <c r="A800" s="179"/>
      <c r="B800" s="179"/>
      <c r="C800" s="165"/>
      <c r="D800" s="165"/>
      <c r="E800" s="165"/>
      <c r="F800" s="165"/>
      <c r="G800" s="165"/>
      <c r="H800" s="182"/>
      <c r="I800" s="182"/>
      <c r="J800" s="183"/>
      <c r="K800" s="182"/>
      <c r="L800" s="182"/>
      <c r="M800" s="182"/>
      <c r="N800" s="182"/>
      <c r="O800" s="182"/>
      <c r="P800" s="183"/>
      <c r="Q800" s="179"/>
      <c r="R800" s="179"/>
      <c r="S800" s="165"/>
      <c r="T800" s="305"/>
      <c r="U800" s="165"/>
      <c r="V800" s="165"/>
      <c r="W800" s="165"/>
      <c r="X800" s="165"/>
      <c r="Y800" s="165"/>
      <c r="Z800" s="179"/>
      <c r="AA800" s="179"/>
      <c r="AB800" s="165"/>
      <c r="AC800" s="305"/>
      <c r="AD800" s="179"/>
      <c r="AE800" s="165"/>
    </row>
    <row r="801" spans="1:31" x14ac:dyDescent="0.2">
      <c r="A801" s="179"/>
      <c r="B801" s="179"/>
      <c r="C801" s="165"/>
      <c r="D801" s="165"/>
      <c r="E801" s="165"/>
      <c r="F801" s="165"/>
      <c r="G801" s="165"/>
      <c r="H801" s="182"/>
      <c r="I801" s="182"/>
      <c r="J801" s="183"/>
      <c r="K801" s="182"/>
      <c r="L801" s="182"/>
      <c r="M801" s="182"/>
      <c r="N801" s="182"/>
      <c r="O801" s="182"/>
      <c r="P801" s="183"/>
      <c r="Q801" s="179"/>
      <c r="R801" s="179"/>
      <c r="S801" s="165"/>
      <c r="T801" s="305"/>
      <c r="U801" s="165"/>
      <c r="V801" s="165"/>
      <c r="W801" s="165"/>
      <c r="X801" s="165"/>
      <c r="Y801" s="165"/>
      <c r="Z801" s="179"/>
      <c r="AA801" s="179"/>
      <c r="AB801" s="165"/>
      <c r="AC801" s="305"/>
      <c r="AD801" s="179"/>
      <c r="AE801" s="165"/>
    </row>
    <row r="802" spans="1:31" x14ac:dyDescent="0.2">
      <c r="A802" s="179"/>
      <c r="B802" s="179"/>
      <c r="C802" s="165"/>
      <c r="D802" s="165"/>
      <c r="E802" s="165"/>
      <c r="F802" s="165"/>
      <c r="G802" s="165"/>
      <c r="H802" s="182"/>
      <c r="I802" s="182"/>
      <c r="J802" s="183"/>
      <c r="K802" s="182"/>
      <c r="L802" s="182"/>
      <c r="M802" s="182"/>
      <c r="N802" s="182"/>
      <c r="O802" s="182"/>
      <c r="P802" s="183"/>
      <c r="Q802" s="179"/>
      <c r="R802" s="179"/>
      <c r="S802" s="165"/>
      <c r="T802" s="305"/>
      <c r="U802" s="165"/>
      <c r="V802" s="165"/>
      <c r="W802" s="165"/>
      <c r="X802" s="165"/>
      <c r="Y802" s="165"/>
      <c r="Z802" s="179"/>
      <c r="AA802" s="179"/>
      <c r="AB802" s="165"/>
      <c r="AC802" s="305"/>
      <c r="AD802" s="179"/>
      <c r="AE802" s="165"/>
    </row>
    <row r="803" spans="1:31" x14ac:dyDescent="0.2">
      <c r="A803" s="179"/>
      <c r="B803" s="179"/>
      <c r="C803" s="165"/>
      <c r="D803" s="165"/>
      <c r="E803" s="165"/>
      <c r="F803" s="165"/>
      <c r="G803" s="165"/>
      <c r="H803" s="182"/>
      <c r="I803" s="182"/>
      <c r="J803" s="183"/>
      <c r="K803" s="182"/>
      <c r="L803" s="182"/>
      <c r="M803" s="182"/>
      <c r="N803" s="182"/>
      <c r="O803" s="182"/>
      <c r="P803" s="183"/>
      <c r="Q803" s="179"/>
      <c r="R803" s="179"/>
      <c r="S803" s="165"/>
      <c r="T803" s="305"/>
      <c r="U803" s="165"/>
      <c r="V803" s="165"/>
      <c r="W803" s="165"/>
      <c r="X803" s="165"/>
      <c r="Y803" s="165"/>
      <c r="Z803" s="179"/>
      <c r="AA803" s="179"/>
      <c r="AB803" s="165"/>
      <c r="AC803" s="305"/>
      <c r="AD803" s="179"/>
      <c r="AE803" s="165"/>
    </row>
    <row r="804" spans="1:31" x14ac:dyDescent="0.2">
      <c r="A804" s="179"/>
      <c r="B804" s="179"/>
      <c r="C804" s="165"/>
      <c r="D804" s="165"/>
      <c r="E804" s="165"/>
      <c r="F804" s="165"/>
      <c r="G804" s="165"/>
      <c r="H804" s="182"/>
      <c r="I804" s="182"/>
      <c r="J804" s="183"/>
      <c r="K804" s="182"/>
      <c r="L804" s="182"/>
      <c r="M804" s="182"/>
      <c r="N804" s="182"/>
      <c r="O804" s="182"/>
      <c r="P804" s="183"/>
      <c r="Q804" s="179"/>
      <c r="R804" s="179"/>
      <c r="S804" s="165"/>
      <c r="T804" s="305"/>
      <c r="U804" s="165"/>
      <c r="V804" s="165"/>
      <c r="W804" s="165"/>
      <c r="X804" s="165"/>
      <c r="Y804" s="165"/>
      <c r="Z804" s="179"/>
      <c r="AA804" s="179"/>
      <c r="AB804" s="165"/>
      <c r="AC804" s="305"/>
      <c r="AD804" s="179"/>
      <c r="AE804" s="165"/>
    </row>
    <row r="805" spans="1:31" x14ac:dyDescent="0.2">
      <c r="A805" s="179"/>
      <c r="B805" s="179"/>
      <c r="C805" s="165"/>
      <c r="D805" s="165"/>
      <c r="E805" s="165"/>
      <c r="F805" s="165"/>
      <c r="G805" s="165"/>
      <c r="H805" s="182"/>
      <c r="I805" s="182"/>
      <c r="J805" s="183"/>
      <c r="K805" s="182"/>
      <c r="L805" s="182"/>
      <c r="M805" s="182"/>
      <c r="N805" s="182"/>
      <c r="O805" s="182"/>
      <c r="P805" s="183"/>
      <c r="Q805" s="179"/>
      <c r="R805" s="179"/>
      <c r="S805" s="165"/>
      <c r="T805" s="305"/>
      <c r="U805" s="165"/>
      <c r="V805" s="165"/>
      <c r="W805" s="165"/>
      <c r="X805" s="165"/>
      <c r="Y805" s="165"/>
      <c r="Z805" s="179"/>
      <c r="AA805" s="179"/>
      <c r="AB805" s="165"/>
      <c r="AC805" s="305"/>
      <c r="AD805" s="179"/>
      <c r="AE805" s="165"/>
    </row>
    <row r="806" spans="1:31" x14ac:dyDescent="0.2">
      <c r="A806" s="179"/>
      <c r="B806" s="179"/>
      <c r="C806" s="165"/>
      <c r="D806" s="165"/>
      <c r="E806" s="165"/>
      <c r="F806" s="165"/>
      <c r="G806" s="165"/>
      <c r="H806" s="182"/>
      <c r="I806" s="182"/>
      <c r="J806" s="183"/>
      <c r="K806" s="182"/>
      <c r="L806" s="182"/>
      <c r="M806" s="182"/>
      <c r="N806" s="182"/>
      <c r="O806" s="182"/>
      <c r="P806" s="183"/>
      <c r="Q806" s="179"/>
      <c r="R806" s="179"/>
      <c r="S806" s="165"/>
      <c r="T806" s="305"/>
      <c r="U806" s="165"/>
      <c r="V806" s="165"/>
      <c r="W806" s="165"/>
      <c r="X806" s="165"/>
      <c r="Y806" s="165"/>
      <c r="Z806" s="179"/>
      <c r="AA806" s="179"/>
      <c r="AB806" s="165"/>
      <c r="AC806" s="305"/>
      <c r="AD806" s="179"/>
      <c r="AE806" s="165"/>
    </row>
    <row r="807" spans="1:31" x14ac:dyDescent="0.2">
      <c r="A807" s="179"/>
      <c r="B807" s="179"/>
      <c r="C807" s="165"/>
      <c r="D807" s="165"/>
      <c r="E807" s="165"/>
      <c r="F807" s="165"/>
      <c r="G807" s="165"/>
      <c r="H807" s="182"/>
      <c r="I807" s="182"/>
      <c r="J807" s="183"/>
      <c r="K807" s="182"/>
      <c r="L807" s="182"/>
      <c r="M807" s="182"/>
      <c r="N807" s="182"/>
      <c r="O807" s="182"/>
      <c r="P807" s="183"/>
      <c r="Q807" s="179"/>
      <c r="R807" s="179"/>
      <c r="S807" s="165"/>
      <c r="T807" s="305"/>
      <c r="U807" s="165"/>
      <c r="V807" s="165"/>
      <c r="W807" s="165"/>
      <c r="X807" s="165"/>
      <c r="Y807" s="165"/>
      <c r="Z807" s="179"/>
      <c r="AA807" s="179"/>
      <c r="AB807" s="165"/>
      <c r="AC807" s="305"/>
      <c r="AD807" s="179"/>
      <c r="AE807" s="165"/>
    </row>
    <row r="808" spans="1:31" x14ac:dyDescent="0.2">
      <c r="A808" s="179"/>
      <c r="B808" s="179"/>
      <c r="C808" s="165"/>
      <c r="D808" s="165"/>
      <c r="E808" s="165"/>
      <c r="F808" s="165"/>
      <c r="G808" s="165"/>
      <c r="H808" s="182"/>
      <c r="I808" s="182"/>
      <c r="J808" s="183"/>
      <c r="K808" s="182"/>
      <c r="L808" s="182"/>
      <c r="M808" s="182"/>
      <c r="N808" s="182"/>
      <c r="O808" s="182"/>
      <c r="P808" s="183"/>
      <c r="Q808" s="179"/>
      <c r="R808" s="179"/>
      <c r="S808" s="165"/>
      <c r="T808" s="305"/>
      <c r="U808" s="165"/>
      <c r="V808" s="165"/>
      <c r="W808" s="165"/>
      <c r="X808" s="165"/>
      <c r="Y808" s="165"/>
      <c r="Z808" s="179"/>
      <c r="AA808" s="179"/>
      <c r="AB808" s="165"/>
      <c r="AC808" s="305"/>
      <c r="AD808" s="179"/>
      <c r="AE808" s="165"/>
    </row>
    <row r="809" spans="1:31" x14ac:dyDescent="0.2">
      <c r="A809" s="179"/>
      <c r="B809" s="179"/>
      <c r="C809" s="165"/>
      <c r="D809" s="165"/>
      <c r="E809" s="165"/>
      <c r="F809" s="165"/>
      <c r="G809" s="165"/>
      <c r="H809" s="182"/>
      <c r="I809" s="182"/>
      <c r="J809" s="183"/>
      <c r="K809" s="182"/>
      <c r="L809" s="182"/>
      <c r="M809" s="182"/>
      <c r="N809" s="182"/>
      <c r="O809" s="182"/>
      <c r="P809" s="183"/>
      <c r="Q809" s="179"/>
      <c r="R809" s="179"/>
      <c r="S809" s="165"/>
      <c r="T809" s="305"/>
      <c r="U809" s="165"/>
      <c r="V809" s="165"/>
      <c r="W809" s="165"/>
      <c r="X809" s="165"/>
      <c r="Y809" s="165"/>
      <c r="Z809" s="179"/>
      <c r="AA809" s="179"/>
      <c r="AB809" s="165"/>
      <c r="AC809" s="305"/>
      <c r="AD809" s="179"/>
      <c r="AE809" s="165"/>
    </row>
    <row r="810" spans="1:31" x14ac:dyDescent="0.2">
      <c r="A810" s="179"/>
      <c r="B810" s="179"/>
      <c r="C810" s="165"/>
      <c r="D810" s="165"/>
      <c r="E810" s="165"/>
      <c r="F810" s="165"/>
      <c r="G810" s="165"/>
      <c r="H810" s="182"/>
      <c r="I810" s="182"/>
      <c r="J810" s="183"/>
      <c r="K810" s="182"/>
      <c r="L810" s="182"/>
      <c r="M810" s="182"/>
      <c r="N810" s="182"/>
      <c r="O810" s="182"/>
      <c r="P810" s="183"/>
      <c r="Q810" s="179"/>
      <c r="R810" s="179"/>
      <c r="S810" s="165"/>
      <c r="T810" s="305"/>
      <c r="U810" s="165"/>
      <c r="V810" s="165"/>
      <c r="W810" s="165"/>
      <c r="X810" s="165"/>
      <c r="Y810" s="165"/>
      <c r="Z810" s="179"/>
      <c r="AA810" s="179"/>
      <c r="AB810" s="165"/>
      <c r="AC810" s="305"/>
      <c r="AD810" s="179"/>
      <c r="AE810" s="165"/>
    </row>
    <row r="811" spans="1:31" x14ac:dyDescent="0.2">
      <c r="A811" s="179"/>
      <c r="B811" s="179"/>
      <c r="C811" s="165"/>
      <c r="D811" s="165"/>
      <c r="E811" s="165"/>
      <c r="F811" s="165"/>
      <c r="G811" s="165"/>
      <c r="H811" s="182"/>
      <c r="I811" s="182"/>
      <c r="J811" s="183"/>
      <c r="K811" s="182"/>
      <c r="L811" s="182"/>
      <c r="M811" s="182"/>
      <c r="N811" s="182"/>
      <c r="O811" s="182"/>
      <c r="P811" s="183"/>
      <c r="Q811" s="179"/>
      <c r="R811" s="179"/>
      <c r="S811" s="165"/>
      <c r="T811" s="305"/>
      <c r="U811" s="165"/>
      <c r="V811" s="165"/>
      <c r="W811" s="165"/>
      <c r="X811" s="165"/>
      <c r="Y811" s="165"/>
      <c r="Z811" s="179"/>
      <c r="AA811" s="179"/>
      <c r="AB811" s="165"/>
      <c r="AC811" s="305"/>
      <c r="AD811" s="179"/>
      <c r="AE811" s="165"/>
    </row>
    <row r="812" spans="1:31" x14ac:dyDescent="0.2">
      <c r="A812" s="179"/>
      <c r="B812" s="179"/>
      <c r="C812" s="165"/>
      <c r="D812" s="165"/>
      <c r="E812" s="165"/>
      <c r="F812" s="165"/>
      <c r="G812" s="165"/>
      <c r="H812" s="182"/>
      <c r="I812" s="182"/>
      <c r="J812" s="183"/>
      <c r="K812" s="182"/>
      <c r="L812" s="182"/>
      <c r="M812" s="182"/>
      <c r="N812" s="182"/>
      <c r="O812" s="182"/>
      <c r="P812" s="183"/>
      <c r="Q812" s="179"/>
      <c r="R812" s="179"/>
      <c r="S812" s="165"/>
      <c r="T812" s="305"/>
      <c r="U812" s="165"/>
      <c r="V812" s="165"/>
      <c r="W812" s="165"/>
      <c r="X812" s="165"/>
      <c r="Y812" s="165"/>
      <c r="Z812" s="179"/>
      <c r="AA812" s="179"/>
      <c r="AB812" s="165"/>
      <c r="AC812" s="305"/>
      <c r="AD812" s="179"/>
      <c r="AE812" s="165"/>
    </row>
    <row r="813" spans="1:31" x14ac:dyDescent="0.2">
      <c r="A813" s="179"/>
      <c r="B813" s="179"/>
      <c r="C813" s="165"/>
      <c r="D813" s="165"/>
      <c r="E813" s="165"/>
      <c r="F813" s="165"/>
      <c r="G813" s="165"/>
      <c r="H813" s="182"/>
      <c r="I813" s="182"/>
      <c r="J813" s="183"/>
      <c r="K813" s="182"/>
      <c r="L813" s="182"/>
      <c r="M813" s="182"/>
      <c r="N813" s="182"/>
      <c r="O813" s="182"/>
      <c r="P813" s="183"/>
      <c r="Q813" s="179"/>
      <c r="R813" s="179"/>
      <c r="S813" s="165"/>
      <c r="T813" s="305"/>
      <c r="U813" s="165"/>
      <c r="V813" s="165"/>
      <c r="W813" s="165"/>
      <c r="X813" s="165"/>
      <c r="Y813" s="165"/>
      <c r="Z813" s="179"/>
      <c r="AA813" s="179"/>
      <c r="AB813" s="165"/>
      <c r="AC813" s="305"/>
      <c r="AD813" s="179"/>
      <c r="AE813" s="165"/>
    </row>
    <row r="814" spans="1:31" x14ac:dyDescent="0.2">
      <c r="A814" s="179"/>
      <c r="B814" s="179"/>
      <c r="C814" s="165"/>
      <c r="D814" s="165"/>
      <c r="E814" s="165"/>
      <c r="F814" s="165"/>
      <c r="G814" s="165"/>
      <c r="H814" s="182"/>
      <c r="I814" s="182"/>
      <c r="J814" s="183"/>
      <c r="K814" s="182"/>
      <c r="L814" s="182"/>
      <c r="M814" s="182"/>
      <c r="N814" s="182"/>
      <c r="O814" s="182"/>
      <c r="P814" s="183"/>
      <c r="Q814" s="179"/>
      <c r="R814" s="179"/>
      <c r="S814" s="165"/>
      <c r="T814" s="305"/>
      <c r="U814" s="165"/>
      <c r="V814" s="165"/>
      <c r="W814" s="165"/>
      <c r="X814" s="165"/>
      <c r="Y814" s="165"/>
      <c r="Z814" s="179"/>
      <c r="AA814" s="179"/>
      <c r="AB814" s="165"/>
      <c r="AC814" s="305"/>
      <c r="AD814" s="179"/>
      <c r="AE814" s="165"/>
    </row>
    <row r="815" spans="1:31" x14ac:dyDescent="0.2">
      <c r="A815" s="179"/>
      <c r="B815" s="179"/>
      <c r="C815" s="165"/>
      <c r="D815" s="165"/>
      <c r="E815" s="165"/>
      <c r="F815" s="165"/>
      <c r="G815" s="165"/>
      <c r="H815" s="182"/>
      <c r="I815" s="182"/>
      <c r="J815" s="183"/>
      <c r="K815" s="182"/>
      <c r="L815" s="182"/>
      <c r="M815" s="182"/>
      <c r="N815" s="182"/>
      <c r="O815" s="182"/>
      <c r="P815" s="183"/>
      <c r="Q815" s="179"/>
      <c r="R815" s="179"/>
      <c r="S815" s="165"/>
      <c r="T815" s="305"/>
      <c r="U815" s="165"/>
      <c r="V815" s="165"/>
      <c r="W815" s="165"/>
      <c r="X815" s="165"/>
      <c r="Y815" s="165"/>
      <c r="Z815" s="179"/>
      <c r="AA815" s="179"/>
      <c r="AB815" s="165"/>
      <c r="AC815" s="305"/>
      <c r="AD815" s="179"/>
      <c r="AE815" s="165"/>
    </row>
    <row r="816" spans="1:31" x14ac:dyDescent="0.2">
      <c r="A816" s="179"/>
      <c r="B816" s="179"/>
      <c r="C816" s="165"/>
      <c r="D816" s="165"/>
      <c r="E816" s="165"/>
      <c r="F816" s="165"/>
      <c r="G816" s="165"/>
      <c r="H816" s="182"/>
      <c r="I816" s="182"/>
      <c r="J816" s="183"/>
      <c r="K816" s="182"/>
      <c r="L816" s="182"/>
      <c r="M816" s="182"/>
      <c r="N816" s="182"/>
      <c r="O816" s="182"/>
      <c r="P816" s="183"/>
      <c r="Q816" s="179"/>
      <c r="R816" s="179"/>
      <c r="S816" s="165"/>
      <c r="T816" s="305"/>
      <c r="U816" s="165"/>
      <c r="V816" s="165"/>
      <c r="W816" s="165"/>
      <c r="X816" s="165"/>
      <c r="Y816" s="165"/>
      <c r="Z816" s="179"/>
      <c r="AA816" s="179"/>
      <c r="AB816" s="165"/>
      <c r="AC816" s="305"/>
      <c r="AD816" s="179"/>
      <c r="AE816" s="165"/>
    </row>
    <row r="817" spans="1:31" x14ac:dyDescent="0.2">
      <c r="A817" s="179"/>
      <c r="B817" s="179"/>
      <c r="C817" s="165"/>
      <c r="D817" s="165"/>
      <c r="E817" s="165"/>
      <c r="F817" s="165"/>
      <c r="G817" s="165"/>
      <c r="H817" s="182"/>
      <c r="I817" s="182"/>
      <c r="J817" s="183"/>
      <c r="K817" s="182"/>
      <c r="L817" s="182"/>
      <c r="M817" s="182"/>
      <c r="N817" s="182"/>
      <c r="O817" s="182"/>
      <c r="P817" s="183"/>
      <c r="Q817" s="179"/>
      <c r="R817" s="179"/>
      <c r="S817" s="165"/>
      <c r="T817" s="305"/>
      <c r="U817" s="165"/>
      <c r="V817" s="165"/>
      <c r="W817" s="165"/>
      <c r="X817" s="165"/>
      <c r="Y817" s="165"/>
      <c r="Z817" s="179"/>
      <c r="AA817" s="179"/>
      <c r="AB817" s="165"/>
      <c r="AC817" s="305"/>
      <c r="AD817" s="179"/>
      <c r="AE817" s="165"/>
    </row>
    <row r="818" spans="1:31" x14ac:dyDescent="0.2">
      <c r="A818" s="179"/>
      <c r="B818" s="179"/>
      <c r="C818" s="165"/>
      <c r="D818" s="165"/>
      <c r="E818" s="165"/>
      <c r="F818" s="165"/>
      <c r="G818" s="165"/>
      <c r="H818" s="182"/>
      <c r="I818" s="182"/>
      <c r="J818" s="183"/>
      <c r="K818" s="182"/>
      <c r="L818" s="182"/>
      <c r="M818" s="182"/>
      <c r="N818" s="182"/>
      <c r="O818" s="182"/>
      <c r="P818" s="183"/>
      <c r="Q818" s="179"/>
      <c r="R818" s="179"/>
      <c r="S818" s="165"/>
      <c r="T818" s="305"/>
      <c r="U818" s="165"/>
      <c r="V818" s="165"/>
      <c r="W818" s="165"/>
      <c r="X818" s="165"/>
      <c r="Y818" s="165"/>
      <c r="Z818" s="179"/>
      <c r="AA818" s="179"/>
      <c r="AB818" s="165"/>
      <c r="AC818" s="305"/>
      <c r="AD818" s="179"/>
      <c r="AE818" s="165"/>
    </row>
    <row r="819" spans="1:31" x14ac:dyDescent="0.2">
      <c r="A819" s="179"/>
      <c r="B819" s="179"/>
      <c r="C819" s="165"/>
      <c r="D819" s="165"/>
      <c r="E819" s="165"/>
      <c r="F819" s="165"/>
      <c r="G819" s="165"/>
      <c r="H819" s="182"/>
      <c r="I819" s="182"/>
      <c r="J819" s="183"/>
      <c r="K819" s="182"/>
      <c r="L819" s="182"/>
      <c r="M819" s="182"/>
      <c r="N819" s="182"/>
      <c r="O819" s="182"/>
      <c r="P819" s="183"/>
      <c r="Q819" s="179"/>
      <c r="R819" s="179"/>
      <c r="S819" s="165"/>
      <c r="T819" s="305"/>
      <c r="U819" s="165"/>
      <c r="V819" s="165"/>
      <c r="W819" s="165"/>
      <c r="X819" s="165"/>
      <c r="Y819" s="165"/>
      <c r="Z819" s="179"/>
      <c r="AA819" s="179"/>
      <c r="AB819" s="165"/>
      <c r="AC819" s="305"/>
      <c r="AD819" s="179"/>
      <c r="AE819" s="165"/>
    </row>
    <row r="820" spans="1:31" x14ac:dyDescent="0.2">
      <c r="A820" s="179"/>
      <c r="B820" s="179"/>
      <c r="C820" s="165"/>
      <c r="D820" s="165"/>
      <c r="E820" s="165"/>
      <c r="F820" s="165"/>
      <c r="G820" s="165"/>
      <c r="H820" s="182"/>
      <c r="I820" s="182"/>
      <c r="J820" s="183"/>
      <c r="K820" s="182"/>
      <c r="L820" s="182"/>
      <c r="M820" s="182"/>
      <c r="N820" s="182"/>
      <c r="O820" s="182"/>
      <c r="P820" s="183"/>
      <c r="Q820" s="179"/>
      <c r="R820" s="179"/>
      <c r="S820" s="165"/>
      <c r="T820" s="305"/>
      <c r="U820" s="165"/>
      <c r="V820" s="165"/>
      <c r="W820" s="165"/>
      <c r="X820" s="165"/>
      <c r="Y820" s="165"/>
      <c r="Z820" s="179"/>
      <c r="AA820" s="179"/>
      <c r="AB820" s="165"/>
      <c r="AC820" s="305"/>
      <c r="AD820" s="179"/>
      <c r="AE820" s="165"/>
    </row>
    <row r="821" spans="1:31" x14ac:dyDescent="0.2">
      <c r="A821" s="179"/>
      <c r="B821" s="179"/>
      <c r="C821" s="165"/>
      <c r="D821" s="165"/>
      <c r="E821" s="165"/>
      <c r="F821" s="165"/>
      <c r="G821" s="165"/>
      <c r="H821" s="182"/>
      <c r="I821" s="182"/>
      <c r="J821" s="183"/>
      <c r="K821" s="182"/>
      <c r="L821" s="182"/>
      <c r="M821" s="182"/>
      <c r="N821" s="182"/>
      <c r="O821" s="182"/>
      <c r="P821" s="183"/>
      <c r="Q821" s="179"/>
      <c r="R821" s="179"/>
      <c r="S821" s="165"/>
      <c r="T821" s="305"/>
      <c r="U821" s="165"/>
      <c r="V821" s="165"/>
      <c r="W821" s="165"/>
      <c r="X821" s="165"/>
      <c r="Y821" s="165"/>
      <c r="Z821" s="179"/>
      <c r="AA821" s="179"/>
      <c r="AB821" s="165"/>
      <c r="AC821" s="305"/>
      <c r="AD821" s="179"/>
      <c r="AE821" s="165"/>
    </row>
    <row r="822" spans="1:31" x14ac:dyDescent="0.2">
      <c r="A822" s="179"/>
      <c r="B822" s="179"/>
      <c r="C822" s="165"/>
      <c r="D822" s="165"/>
      <c r="E822" s="165"/>
      <c r="F822" s="165"/>
      <c r="G822" s="165"/>
      <c r="H822" s="182"/>
      <c r="I822" s="182"/>
      <c r="J822" s="183"/>
      <c r="K822" s="182"/>
      <c r="L822" s="182"/>
      <c r="M822" s="182"/>
      <c r="N822" s="182"/>
      <c r="O822" s="182"/>
      <c r="P822" s="183"/>
      <c r="Q822" s="179"/>
      <c r="R822" s="179"/>
      <c r="S822" s="165"/>
      <c r="T822" s="305"/>
      <c r="U822" s="165"/>
      <c r="V822" s="165"/>
      <c r="W822" s="165"/>
      <c r="X822" s="165"/>
      <c r="Y822" s="165"/>
      <c r="Z822" s="179"/>
      <c r="AA822" s="179"/>
      <c r="AB822" s="165"/>
      <c r="AC822" s="305"/>
      <c r="AD822" s="179"/>
      <c r="AE822" s="165"/>
    </row>
    <row r="823" spans="1:31" x14ac:dyDescent="0.2">
      <c r="A823" s="179"/>
      <c r="B823" s="179"/>
      <c r="C823" s="165"/>
      <c r="D823" s="165"/>
      <c r="E823" s="165"/>
      <c r="F823" s="165"/>
      <c r="G823" s="165"/>
      <c r="H823" s="182"/>
      <c r="I823" s="182"/>
      <c r="J823" s="183"/>
      <c r="K823" s="182"/>
      <c r="L823" s="182"/>
      <c r="M823" s="182"/>
      <c r="N823" s="182"/>
      <c r="O823" s="182"/>
      <c r="P823" s="183"/>
      <c r="Q823" s="179"/>
      <c r="R823" s="179"/>
      <c r="S823" s="165"/>
      <c r="T823" s="305"/>
      <c r="U823" s="165"/>
      <c r="V823" s="165"/>
      <c r="W823" s="165"/>
      <c r="X823" s="165"/>
      <c r="Y823" s="165"/>
      <c r="Z823" s="179"/>
      <c r="AA823" s="179"/>
      <c r="AB823" s="165"/>
      <c r="AC823" s="305"/>
      <c r="AD823" s="179"/>
      <c r="AE823" s="165"/>
    </row>
    <row r="824" spans="1:31" x14ac:dyDescent="0.2">
      <c r="A824" s="179"/>
      <c r="B824" s="179"/>
      <c r="C824" s="165"/>
      <c r="D824" s="165"/>
      <c r="E824" s="165"/>
      <c r="F824" s="165"/>
      <c r="G824" s="165"/>
      <c r="H824" s="182"/>
      <c r="I824" s="182"/>
      <c r="J824" s="183"/>
      <c r="K824" s="182"/>
      <c r="L824" s="182"/>
      <c r="M824" s="182"/>
      <c r="N824" s="182"/>
      <c r="O824" s="182"/>
      <c r="P824" s="183"/>
      <c r="Q824" s="179"/>
      <c r="R824" s="179"/>
      <c r="S824" s="165"/>
      <c r="T824" s="305"/>
      <c r="U824" s="165"/>
      <c r="V824" s="165"/>
      <c r="W824" s="165"/>
      <c r="X824" s="165"/>
      <c r="Y824" s="165"/>
      <c r="Z824" s="179"/>
      <c r="AA824" s="179"/>
      <c r="AB824" s="165"/>
      <c r="AC824" s="305"/>
      <c r="AD824" s="179"/>
      <c r="AE824" s="165"/>
    </row>
    <row r="825" spans="1:31" x14ac:dyDescent="0.2">
      <c r="A825" s="179"/>
      <c r="B825" s="179"/>
      <c r="C825" s="165"/>
      <c r="D825" s="165"/>
      <c r="E825" s="165"/>
      <c r="F825" s="165"/>
      <c r="G825" s="165"/>
      <c r="H825" s="182"/>
      <c r="I825" s="182"/>
      <c r="J825" s="183"/>
      <c r="K825" s="182"/>
      <c r="L825" s="182"/>
      <c r="M825" s="182"/>
      <c r="N825" s="182"/>
      <c r="O825" s="182"/>
      <c r="P825" s="183"/>
      <c r="Q825" s="179"/>
      <c r="R825" s="179"/>
      <c r="S825" s="165"/>
      <c r="T825" s="305"/>
      <c r="U825" s="165"/>
      <c r="V825" s="165"/>
      <c r="W825" s="165"/>
      <c r="X825" s="165"/>
      <c r="Y825" s="165"/>
      <c r="Z825" s="179"/>
      <c r="AA825" s="179"/>
      <c r="AB825" s="165"/>
      <c r="AC825" s="305"/>
      <c r="AD825" s="179"/>
      <c r="AE825" s="165"/>
    </row>
    <row r="826" spans="1:31" x14ac:dyDescent="0.2">
      <c r="A826" s="179"/>
      <c r="B826" s="179"/>
      <c r="C826" s="165"/>
      <c r="D826" s="165"/>
      <c r="E826" s="165"/>
      <c r="F826" s="165"/>
      <c r="G826" s="165"/>
      <c r="H826" s="182"/>
      <c r="I826" s="182"/>
      <c r="J826" s="183"/>
      <c r="K826" s="182"/>
      <c r="L826" s="182"/>
      <c r="M826" s="182"/>
      <c r="N826" s="182"/>
      <c r="O826" s="182"/>
      <c r="P826" s="183"/>
      <c r="Q826" s="179"/>
      <c r="R826" s="179"/>
      <c r="S826" s="165"/>
      <c r="T826" s="305"/>
      <c r="U826" s="165"/>
      <c r="V826" s="165"/>
      <c r="W826" s="165"/>
      <c r="X826" s="165"/>
      <c r="Y826" s="165"/>
      <c r="Z826" s="179"/>
      <c r="AA826" s="179"/>
      <c r="AB826" s="165"/>
      <c r="AC826" s="305"/>
      <c r="AD826" s="179"/>
      <c r="AE826" s="165"/>
    </row>
    <row r="827" spans="1:31" x14ac:dyDescent="0.2">
      <c r="A827" s="179"/>
      <c r="B827" s="179"/>
      <c r="C827" s="165"/>
      <c r="D827" s="165"/>
      <c r="E827" s="165"/>
      <c r="F827" s="165"/>
      <c r="G827" s="165"/>
      <c r="H827" s="182"/>
      <c r="I827" s="182"/>
      <c r="J827" s="183"/>
      <c r="K827" s="182"/>
      <c r="L827" s="182"/>
      <c r="M827" s="182"/>
      <c r="N827" s="182"/>
      <c r="O827" s="182"/>
      <c r="P827" s="183"/>
      <c r="Q827" s="179"/>
      <c r="R827" s="179"/>
      <c r="S827" s="165"/>
      <c r="T827" s="305"/>
      <c r="U827" s="165"/>
      <c r="V827" s="165"/>
      <c r="W827" s="165"/>
      <c r="X827" s="165"/>
      <c r="Y827" s="165"/>
      <c r="Z827" s="179"/>
      <c r="AA827" s="179"/>
      <c r="AB827" s="165"/>
      <c r="AC827" s="305"/>
      <c r="AD827" s="179"/>
      <c r="AE827" s="165"/>
    </row>
    <row r="828" spans="1:31" x14ac:dyDescent="0.2">
      <c r="A828" s="179"/>
      <c r="B828" s="179"/>
      <c r="C828" s="165"/>
      <c r="D828" s="165"/>
      <c r="E828" s="165"/>
      <c r="F828" s="165"/>
      <c r="G828" s="165"/>
      <c r="H828" s="182"/>
      <c r="I828" s="182"/>
      <c r="J828" s="183"/>
      <c r="K828" s="182"/>
      <c r="L828" s="182"/>
      <c r="M828" s="182"/>
      <c r="N828" s="182"/>
      <c r="O828" s="182"/>
      <c r="P828" s="183"/>
      <c r="Q828" s="179"/>
      <c r="R828" s="179"/>
      <c r="S828" s="165"/>
      <c r="T828" s="305"/>
      <c r="U828" s="165"/>
      <c r="V828" s="165"/>
      <c r="W828" s="165"/>
      <c r="X828" s="165"/>
      <c r="Y828" s="165"/>
      <c r="Z828" s="179"/>
      <c r="AA828" s="179"/>
      <c r="AB828" s="165"/>
      <c r="AC828" s="305"/>
      <c r="AD828" s="179"/>
      <c r="AE828" s="165"/>
    </row>
    <row r="829" spans="1:31" x14ac:dyDescent="0.2">
      <c r="A829" s="179"/>
      <c r="B829" s="179"/>
      <c r="C829" s="165"/>
      <c r="D829" s="165"/>
      <c r="E829" s="165"/>
      <c r="F829" s="165"/>
      <c r="G829" s="165"/>
      <c r="H829" s="182"/>
      <c r="I829" s="182"/>
      <c r="J829" s="183"/>
      <c r="K829" s="182"/>
      <c r="L829" s="182"/>
      <c r="M829" s="182"/>
      <c r="N829" s="182"/>
      <c r="O829" s="182"/>
      <c r="P829" s="183"/>
      <c r="Q829" s="179"/>
      <c r="R829" s="179"/>
      <c r="S829" s="165"/>
      <c r="T829" s="305"/>
      <c r="U829" s="165"/>
      <c r="V829" s="165"/>
      <c r="W829" s="165"/>
      <c r="X829" s="165"/>
      <c r="Y829" s="165"/>
      <c r="Z829" s="179"/>
      <c r="AA829" s="179"/>
      <c r="AB829" s="165"/>
      <c r="AC829" s="305"/>
      <c r="AD829" s="179"/>
      <c r="AE829" s="165"/>
    </row>
    <row r="830" spans="1:31" x14ac:dyDescent="0.2">
      <c r="A830" s="179"/>
      <c r="B830" s="179"/>
      <c r="C830" s="165"/>
      <c r="D830" s="165"/>
      <c r="E830" s="165"/>
      <c r="F830" s="165"/>
      <c r="G830" s="165"/>
      <c r="H830" s="182"/>
      <c r="I830" s="182"/>
      <c r="J830" s="183"/>
      <c r="K830" s="182"/>
      <c r="L830" s="182"/>
      <c r="M830" s="182"/>
      <c r="N830" s="182"/>
      <c r="O830" s="182"/>
      <c r="P830" s="183"/>
      <c r="Q830" s="179"/>
      <c r="R830" s="179"/>
      <c r="S830" s="165"/>
      <c r="T830" s="305"/>
      <c r="U830" s="165"/>
      <c r="V830" s="165"/>
      <c r="W830" s="165"/>
      <c r="X830" s="165"/>
      <c r="Y830" s="165"/>
      <c r="Z830" s="179"/>
      <c r="AA830" s="179"/>
      <c r="AB830" s="165"/>
      <c r="AC830" s="305"/>
      <c r="AD830" s="179"/>
      <c r="AE830" s="165"/>
    </row>
    <row r="831" spans="1:31" x14ac:dyDescent="0.2">
      <c r="A831" s="179"/>
      <c r="B831" s="179"/>
      <c r="C831" s="165"/>
      <c r="D831" s="165"/>
      <c r="E831" s="165"/>
      <c r="F831" s="165"/>
      <c r="G831" s="165"/>
      <c r="H831" s="182"/>
      <c r="I831" s="182"/>
      <c r="J831" s="183"/>
      <c r="K831" s="182"/>
      <c r="L831" s="182"/>
      <c r="M831" s="182"/>
      <c r="N831" s="182"/>
      <c r="O831" s="182"/>
      <c r="P831" s="183"/>
      <c r="Q831" s="179"/>
      <c r="R831" s="179"/>
      <c r="S831" s="165"/>
      <c r="T831" s="305"/>
      <c r="U831" s="165"/>
      <c r="V831" s="165"/>
      <c r="W831" s="165"/>
      <c r="X831" s="165"/>
      <c r="Y831" s="165"/>
      <c r="Z831" s="179"/>
      <c r="AA831" s="179"/>
      <c r="AB831" s="165"/>
      <c r="AC831" s="305"/>
      <c r="AD831" s="179"/>
      <c r="AE831" s="165"/>
    </row>
    <row r="832" spans="1:31" x14ac:dyDescent="0.2">
      <c r="A832" s="179"/>
      <c r="B832" s="179"/>
      <c r="C832" s="165"/>
      <c r="D832" s="165"/>
      <c r="E832" s="165"/>
      <c r="F832" s="165"/>
      <c r="G832" s="165"/>
      <c r="H832" s="182"/>
      <c r="I832" s="182"/>
      <c r="J832" s="183"/>
      <c r="K832" s="182"/>
      <c r="L832" s="182"/>
      <c r="M832" s="182"/>
      <c r="N832" s="182"/>
      <c r="O832" s="182"/>
      <c r="P832" s="183"/>
      <c r="Q832" s="179"/>
      <c r="R832" s="179"/>
      <c r="S832" s="165"/>
      <c r="T832" s="305"/>
      <c r="U832" s="165"/>
      <c r="V832" s="165"/>
      <c r="W832" s="165"/>
      <c r="X832" s="165"/>
      <c r="Y832" s="165"/>
      <c r="Z832" s="179"/>
      <c r="AA832" s="179"/>
      <c r="AB832" s="165"/>
      <c r="AC832" s="305"/>
      <c r="AD832" s="179"/>
      <c r="AE832" s="165"/>
    </row>
    <row r="833" spans="1:31" x14ac:dyDescent="0.2">
      <c r="A833" s="179"/>
      <c r="B833" s="179"/>
      <c r="C833" s="165"/>
      <c r="D833" s="165"/>
      <c r="E833" s="165"/>
      <c r="F833" s="165"/>
      <c r="G833" s="165"/>
      <c r="H833" s="182"/>
      <c r="I833" s="182"/>
      <c r="J833" s="183"/>
      <c r="K833" s="182"/>
      <c r="L833" s="182"/>
      <c r="M833" s="182"/>
      <c r="N833" s="182"/>
      <c r="O833" s="182"/>
      <c r="P833" s="183"/>
      <c r="Q833" s="179"/>
      <c r="R833" s="179"/>
      <c r="S833" s="165"/>
      <c r="T833" s="305"/>
      <c r="U833" s="165"/>
      <c r="V833" s="165"/>
      <c r="W833" s="165"/>
      <c r="X833" s="165"/>
      <c r="Y833" s="165"/>
      <c r="Z833" s="179"/>
      <c r="AA833" s="179"/>
      <c r="AB833" s="165"/>
      <c r="AC833" s="305"/>
      <c r="AD833" s="179"/>
      <c r="AE833" s="165"/>
    </row>
    <row r="834" spans="1:31" x14ac:dyDescent="0.2">
      <c r="A834" s="179"/>
      <c r="B834" s="179"/>
      <c r="C834" s="165"/>
      <c r="D834" s="165"/>
      <c r="E834" s="165"/>
      <c r="F834" s="165"/>
      <c r="G834" s="165"/>
      <c r="H834" s="182"/>
      <c r="I834" s="182"/>
      <c r="J834" s="183"/>
      <c r="K834" s="182"/>
      <c r="L834" s="182"/>
      <c r="M834" s="182"/>
      <c r="N834" s="182"/>
      <c r="O834" s="182"/>
      <c r="P834" s="183"/>
      <c r="Q834" s="179"/>
      <c r="R834" s="179"/>
      <c r="S834" s="165"/>
      <c r="T834" s="305"/>
      <c r="U834" s="165"/>
      <c r="V834" s="165"/>
      <c r="W834" s="165"/>
      <c r="X834" s="165"/>
      <c r="Y834" s="165"/>
      <c r="Z834" s="179"/>
      <c r="AA834" s="179"/>
      <c r="AB834" s="165"/>
      <c r="AC834" s="305"/>
      <c r="AD834" s="179"/>
      <c r="AE834" s="165"/>
    </row>
    <row r="835" spans="1:31" x14ac:dyDescent="0.2">
      <c r="A835" s="179"/>
      <c r="B835" s="179"/>
      <c r="C835" s="165"/>
      <c r="D835" s="165"/>
      <c r="E835" s="165"/>
      <c r="F835" s="165"/>
      <c r="G835" s="165"/>
      <c r="H835" s="182"/>
      <c r="I835" s="182"/>
      <c r="J835" s="183"/>
      <c r="K835" s="182"/>
      <c r="L835" s="182"/>
      <c r="M835" s="182"/>
      <c r="N835" s="182"/>
      <c r="O835" s="182"/>
      <c r="P835" s="183"/>
      <c r="Q835" s="179"/>
      <c r="R835" s="179"/>
      <c r="S835" s="165"/>
      <c r="T835" s="305"/>
      <c r="U835" s="165"/>
      <c r="V835" s="165"/>
      <c r="W835" s="165"/>
      <c r="X835" s="165"/>
      <c r="Y835" s="165"/>
      <c r="Z835" s="179"/>
      <c r="AA835" s="179"/>
      <c r="AB835" s="165"/>
      <c r="AC835" s="305"/>
      <c r="AD835" s="179"/>
      <c r="AE835" s="165"/>
    </row>
    <row r="836" spans="1:31" x14ac:dyDescent="0.2">
      <c r="A836" s="179"/>
      <c r="B836" s="179"/>
      <c r="C836" s="165"/>
      <c r="D836" s="165"/>
      <c r="E836" s="165"/>
      <c r="F836" s="165"/>
      <c r="G836" s="165"/>
      <c r="H836" s="182"/>
      <c r="I836" s="182"/>
      <c r="J836" s="183"/>
      <c r="K836" s="182"/>
      <c r="L836" s="182"/>
      <c r="M836" s="182"/>
      <c r="N836" s="182"/>
      <c r="O836" s="182"/>
      <c r="P836" s="183"/>
      <c r="Q836" s="179"/>
      <c r="R836" s="179"/>
      <c r="S836" s="165"/>
      <c r="T836" s="305"/>
      <c r="U836" s="165"/>
      <c r="V836" s="165"/>
      <c r="W836" s="165"/>
      <c r="X836" s="165"/>
      <c r="Y836" s="165"/>
      <c r="Z836" s="179"/>
      <c r="AA836" s="179"/>
      <c r="AB836" s="165"/>
      <c r="AC836" s="305"/>
      <c r="AD836" s="179"/>
      <c r="AE836" s="165"/>
    </row>
    <row r="837" spans="1:31" x14ac:dyDescent="0.2">
      <c r="A837" s="179"/>
      <c r="B837" s="179"/>
      <c r="C837" s="165"/>
      <c r="D837" s="165"/>
      <c r="E837" s="165"/>
      <c r="F837" s="165"/>
      <c r="G837" s="165"/>
      <c r="H837" s="182"/>
      <c r="I837" s="182"/>
      <c r="J837" s="183"/>
      <c r="K837" s="182"/>
      <c r="L837" s="182"/>
      <c r="M837" s="182"/>
      <c r="N837" s="182"/>
      <c r="O837" s="182"/>
      <c r="P837" s="183"/>
      <c r="Q837" s="179"/>
      <c r="R837" s="179"/>
      <c r="S837" s="165"/>
      <c r="T837" s="305"/>
      <c r="U837" s="165"/>
      <c r="V837" s="165"/>
      <c r="W837" s="165"/>
      <c r="X837" s="165"/>
      <c r="Y837" s="165"/>
      <c r="Z837" s="179"/>
      <c r="AA837" s="179"/>
      <c r="AB837" s="165"/>
      <c r="AC837" s="305"/>
      <c r="AD837" s="179"/>
      <c r="AE837" s="165"/>
    </row>
    <row r="838" spans="1:31" x14ac:dyDescent="0.2">
      <c r="A838" s="179"/>
      <c r="B838" s="179"/>
      <c r="C838" s="165"/>
      <c r="D838" s="165"/>
      <c r="E838" s="165"/>
      <c r="F838" s="165"/>
      <c r="G838" s="165"/>
      <c r="H838" s="182"/>
      <c r="I838" s="182"/>
      <c r="J838" s="183"/>
      <c r="K838" s="182"/>
      <c r="L838" s="182"/>
      <c r="M838" s="182"/>
      <c r="N838" s="182"/>
      <c r="O838" s="182"/>
      <c r="P838" s="183"/>
      <c r="Q838" s="179"/>
      <c r="R838" s="179"/>
      <c r="S838" s="165"/>
      <c r="T838" s="305"/>
      <c r="U838" s="165"/>
      <c r="V838" s="165"/>
      <c r="W838" s="165"/>
      <c r="X838" s="165"/>
      <c r="Y838" s="165"/>
      <c r="Z838" s="179"/>
      <c r="AA838" s="179"/>
      <c r="AB838" s="165"/>
      <c r="AC838" s="305"/>
      <c r="AD838" s="179"/>
      <c r="AE838" s="165"/>
    </row>
    <row r="839" spans="1:31" x14ac:dyDescent="0.2">
      <c r="A839" s="179"/>
      <c r="B839" s="179"/>
      <c r="C839" s="165"/>
      <c r="D839" s="165"/>
      <c r="E839" s="165"/>
      <c r="F839" s="165"/>
      <c r="G839" s="165"/>
      <c r="H839" s="182"/>
      <c r="I839" s="182"/>
      <c r="J839" s="183"/>
      <c r="K839" s="182"/>
      <c r="L839" s="182"/>
      <c r="M839" s="182"/>
      <c r="N839" s="182"/>
      <c r="O839" s="182"/>
      <c r="P839" s="183"/>
      <c r="Q839" s="179"/>
      <c r="R839" s="179"/>
      <c r="S839" s="165"/>
      <c r="T839" s="305"/>
      <c r="U839" s="165"/>
      <c r="V839" s="165"/>
      <c r="W839" s="165"/>
      <c r="X839" s="165"/>
      <c r="Y839" s="165"/>
      <c r="Z839" s="179"/>
      <c r="AA839" s="179"/>
      <c r="AB839" s="165"/>
      <c r="AC839" s="305"/>
      <c r="AD839" s="179"/>
      <c r="AE839" s="165"/>
    </row>
    <row r="840" spans="1:31" x14ac:dyDescent="0.2">
      <c r="A840" s="179"/>
      <c r="B840" s="179"/>
      <c r="C840" s="165"/>
      <c r="D840" s="165"/>
      <c r="E840" s="165"/>
      <c r="F840" s="165"/>
      <c r="G840" s="165"/>
      <c r="H840" s="182"/>
      <c r="I840" s="182"/>
      <c r="J840" s="183"/>
      <c r="K840" s="182"/>
      <c r="L840" s="182"/>
      <c r="M840" s="182"/>
      <c r="N840" s="182"/>
      <c r="O840" s="182"/>
      <c r="P840" s="183"/>
      <c r="Q840" s="179"/>
      <c r="R840" s="179"/>
      <c r="S840" s="165"/>
      <c r="T840" s="305"/>
      <c r="U840" s="165"/>
      <c r="V840" s="165"/>
      <c r="W840" s="165"/>
      <c r="X840" s="165"/>
      <c r="Y840" s="165"/>
      <c r="Z840" s="179"/>
      <c r="AA840" s="179"/>
      <c r="AB840" s="165"/>
      <c r="AC840" s="305"/>
      <c r="AD840" s="179"/>
      <c r="AE840" s="165"/>
    </row>
    <row r="841" spans="1:31" x14ac:dyDescent="0.2">
      <c r="A841" s="179"/>
      <c r="B841" s="179"/>
      <c r="C841" s="165"/>
      <c r="D841" s="165"/>
      <c r="E841" s="165"/>
      <c r="F841" s="165"/>
      <c r="G841" s="165"/>
      <c r="H841" s="182"/>
      <c r="I841" s="182"/>
      <c r="J841" s="183"/>
      <c r="K841" s="182"/>
      <c r="L841" s="182"/>
      <c r="M841" s="182"/>
      <c r="N841" s="182"/>
      <c r="O841" s="182"/>
      <c r="P841" s="183"/>
      <c r="Q841" s="179"/>
      <c r="R841" s="179"/>
      <c r="S841" s="165"/>
      <c r="T841" s="305"/>
      <c r="U841" s="165"/>
      <c r="V841" s="165"/>
      <c r="W841" s="165"/>
      <c r="X841" s="165"/>
      <c r="Y841" s="165"/>
      <c r="Z841" s="179"/>
      <c r="AA841" s="179"/>
      <c r="AB841" s="165"/>
      <c r="AC841" s="305"/>
      <c r="AD841" s="179"/>
      <c r="AE841" s="165"/>
    </row>
    <row r="842" spans="1:31" x14ac:dyDescent="0.2">
      <c r="A842" s="179"/>
      <c r="B842" s="179"/>
      <c r="C842" s="165"/>
      <c r="D842" s="165"/>
      <c r="E842" s="165"/>
      <c r="F842" s="165"/>
      <c r="G842" s="165"/>
      <c r="H842" s="182"/>
      <c r="I842" s="182"/>
      <c r="J842" s="183"/>
      <c r="K842" s="182"/>
      <c r="L842" s="182"/>
      <c r="M842" s="182"/>
      <c r="N842" s="182"/>
      <c r="O842" s="182"/>
      <c r="P842" s="183"/>
      <c r="Q842" s="179"/>
      <c r="R842" s="179"/>
      <c r="S842" s="165"/>
      <c r="T842" s="305"/>
      <c r="U842" s="165"/>
      <c r="V842" s="165"/>
      <c r="W842" s="165"/>
      <c r="X842" s="165"/>
      <c r="Y842" s="165"/>
      <c r="Z842" s="179"/>
      <c r="AA842" s="179"/>
      <c r="AB842" s="165"/>
      <c r="AC842" s="305"/>
      <c r="AD842" s="179"/>
      <c r="AE842" s="165"/>
    </row>
    <row r="843" spans="1:31" x14ac:dyDescent="0.2">
      <c r="A843" s="179"/>
      <c r="B843" s="179"/>
      <c r="C843" s="165"/>
      <c r="D843" s="165"/>
      <c r="E843" s="165"/>
      <c r="F843" s="165"/>
      <c r="G843" s="165"/>
      <c r="H843" s="182"/>
      <c r="I843" s="182"/>
      <c r="J843" s="183"/>
      <c r="K843" s="182"/>
      <c r="L843" s="182"/>
      <c r="M843" s="182"/>
      <c r="N843" s="182"/>
      <c r="O843" s="182"/>
      <c r="P843" s="183"/>
      <c r="Q843" s="179"/>
      <c r="R843" s="179"/>
      <c r="S843" s="165"/>
      <c r="T843" s="305"/>
      <c r="U843" s="165"/>
      <c r="V843" s="165"/>
      <c r="W843" s="165"/>
      <c r="X843" s="165"/>
      <c r="Y843" s="165"/>
      <c r="Z843" s="179"/>
      <c r="AA843" s="179"/>
      <c r="AB843" s="165"/>
      <c r="AC843" s="305"/>
      <c r="AD843" s="179"/>
      <c r="AE843" s="165"/>
    </row>
    <row r="844" spans="1:31" x14ac:dyDescent="0.2">
      <c r="A844" s="179"/>
      <c r="B844" s="179"/>
      <c r="C844" s="165"/>
      <c r="D844" s="165"/>
      <c r="E844" s="165"/>
      <c r="F844" s="165"/>
      <c r="G844" s="165"/>
      <c r="H844" s="182"/>
      <c r="I844" s="182"/>
      <c r="J844" s="183"/>
      <c r="K844" s="182"/>
      <c r="L844" s="182"/>
      <c r="M844" s="182"/>
      <c r="N844" s="182"/>
      <c r="O844" s="182"/>
      <c r="P844" s="183"/>
      <c r="Q844" s="179"/>
      <c r="R844" s="179"/>
      <c r="S844" s="165"/>
      <c r="T844" s="305"/>
      <c r="U844" s="165"/>
      <c r="V844" s="165"/>
      <c r="W844" s="165"/>
      <c r="X844" s="165"/>
      <c r="Y844" s="165"/>
      <c r="Z844" s="179"/>
      <c r="AA844" s="179"/>
      <c r="AB844" s="165"/>
      <c r="AC844" s="305"/>
      <c r="AD844" s="179"/>
      <c r="AE844" s="165"/>
    </row>
    <row r="845" spans="1:31" x14ac:dyDescent="0.2">
      <c r="A845" s="179"/>
      <c r="B845" s="179"/>
      <c r="C845" s="165"/>
      <c r="D845" s="165"/>
      <c r="E845" s="165"/>
      <c r="F845" s="165"/>
      <c r="G845" s="165"/>
      <c r="H845" s="182"/>
      <c r="I845" s="182"/>
      <c r="J845" s="183"/>
      <c r="K845" s="182"/>
      <c r="L845" s="182"/>
      <c r="M845" s="182"/>
      <c r="N845" s="182"/>
      <c r="O845" s="182"/>
      <c r="P845" s="183"/>
      <c r="Q845" s="179"/>
      <c r="R845" s="179"/>
      <c r="S845" s="165"/>
      <c r="T845" s="305"/>
      <c r="U845" s="165"/>
      <c r="V845" s="165"/>
      <c r="W845" s="165"/>
      <c r="X845" s="165"/>
      <c r="Y845" s="165"/>
      <c r="Z845" s="179"/>
      <c r="AA845" s="179"/>
      <c r="AB845" s="165"/>
      <c r="AC845" s="305"/>
      <c r="AD845" s="179"/>
      <c r="AE845" s="165"/>
    </row>
    <row r="846" spans="1:31" x14ac:dyDescent="0.2">
      <c r="A846" s="179"/>
      <c r="B846" s="179"/>
      <c r="C846" s="165"/>
      <c r="D846" s="165"/>
      <c r="E846" s="165"/>
      <c r="F846" s="165"/>
      <c r="G846" s="165"/>
      <c r="H846" s="182"/>
      <c r="I846" s="182"/>
      <c r="J846" s="183"/>
      <c r="K846" s="182"/>
      <c r="L846" s="182"/>
      <c r="M846" s="182"/>
      <c r="N846" s="182"/>
      <c r="O846" s="182"/>
      <c r="P846" s="183"/>
      <c r="Q846" s="179"/>
      <c r="R846" s="179"/>
      <c r="S846" s="165"/>
      <c r="T846" s="305"/>
      <c r="U846" s="165"/>
      <c r="V846" s="165"/>
      <c r="W846" s="165"/>
      <c r="X846" s="165"/>
      <c r="Y846" s="165"/>
      <c r="Z846" s="179"/>
      <c r="AA846" s="179"/>
      <c r="AB846" s="165"/>
      <c r="AC846" s="305"/>
      <c r="AD846" s="179"/>
      <c r="AE846" s="165"/>
    </row>
    <row r="847" spans="1:31" x14ac:dyDescent="0.2">
      <c r="A847" s="179"/>
      <c r="B847" s="179"/>
      <c r="C847" s="165"/>
      <c r="D847" s="165"/>
      <c r="E847" s="165"/>
      <c r="F847" s="165"/>
      <c r="G847" s="165"/>
      <c r="H847" s="182"/>
      <c r="I847" s="182"/>
      <c r="J847" s="183"/>
      <c r="K847" s="182"/>
      <c r="L847" s="182"/>
      <c r="M847" s="182"/>
      <c r="N847" s="182"/>
      <c r="O847" s="182"/>
      <c r="P847" s="183"/>
      <c r="Q847" s="179"/>
      <c r="R847" s="179"/>
      <c r="S847" s="165"/>
      <c r="T847" s="305"/>
      <c r="U847" s="165"/>
      <c r="V847" s="165"/>
      <c r="W847" s="165"/>
      <c r="X847" s="165"/>
      <c r="Y847" s="165"/>
      <c r="Z847" s="179"/>
      <c r="AA847" s="179"/>
      <c r="AB847" s="165"/>
      <c r="AC847" s="305"/>
      <c r="AD847" s="179"/>
      <c r="AE847" s="165"/>
    </row>
    <row r="848" spans="1:31" x14ac:dyDescent="0.2">
      <c r="A848" s="179"/>
      <c r="B848" s="179"/>
      <c r="C848" s="165"/>
      <c r="D848" s="165"/>
      <c r="E848" s="165"/>
      <c r="F848" s="165"/>
      <c r="G848" s="165"/>
      <c r="H848" s="182"/>
      <c r="I848" s="182"/>
      <c r="J848" s="183"/>
      <c r="K848" s="182"/>
      <c r="L848" s="182"/>
      <c r="M848" s="182"/>
      <c r="N848" s="182"/>
      <c r="O848" s="182"/>
      <c r="P848" s="183"/>
      <c r="Q848" s="179"/>
      <c r="R848" s="179"/>
      <c r="S848" s="165"/>
      <c r="T848" s="305"/>
      <c r="U848" s="165"/>
      <c r="V848" s="165"/>
      <c r="W848" s="165"/>
      <c r="X848" s="165"/>
      <c r="Y848" s="165"/>
      <c r="Z848" s="179"/>
      <c r="AA848" s="179"/>
      <c r="AB848" s="165"/>
      <c r="AC848" s="305"/>
      <c r="AD848" s="179"/>
      <c r="AE848" s="165"/>
    </row>
    <row r="849" spans="1:31" x14ac:dyDescent="0.2">
      <c r="A849" s="179"/>
      <c r="B849" s="179"/>
      <c r="C849" s="165"/>
      <c r="D849" s="165"/>
      <c r="E849" s="165"/>
      <c r="F849" s="165"/>
      <c r="G849" s="165"/>
      <c r="H849" s="182"/>
      <c r="I849" s="182"/>
      <c r="J849" s="183"/>
      <c r="K849" s="182"/>
      <c r="L849" s="182"/>
      <c r="M849" s="182"/>
      <c r="N849" s="182"/>
      <c r="O849" s="182"/>
      <c r="P849" s="183"/>
      <c r="Q849" s="179"/>
      <c r="R849" s="179"/>
      <c r="S849" s="165"/>
      <c r="T849" s="305"/>
      <c r="U849" s="165"/>
      <c r="V849" s="165"/>
      <c r="W849" s="165"/>
      <c r="X849" s="165"/>
      <c r="Y849" s="165"/>
      <c r="Z849" s="179"/>
      <c r="AA849" s="179"/>
      <c r="AB849" s="165"/>
      <c r="AC849" s="305"/>
      <c r="AD849" s="179"/>
      <c r="AE849" s="165"/>
    </row>
    <row r="850" spans="1:31" x14ac:dyDescent="0.2">
      <c r="A850" s="179"/>
      <c r="B850" s="179"/>
      <c r="C850" s="165"/>
      <c r="D850" s="165"/>
      <c r="E850" s="165"/>
      <c r="F850" s="165"/>
      <c r="G850" s="165"/>
      <c r="H850" s="182"/>
      <c r="I850" s="182"/>
      <c r="J850" s="183"/>
      <c r="K850" s="182"/>
      <c r="L850" s="182"/>
      <c r="M850" s="182"/>
      <c r="N850" s="182"/>
      <c r="O850" s="182"/>
      <c r="P850" s="183"/>
      <c r="Q850" s="179"/>
      <c r="R850" s="179"/>
      <c r="S850" s="165"/>
      <c r="T850" s="305"/>
      <c r="U850" s="165"/>
      <c r="V850" s="165"/>
      <c r="W850" s="165"/>
      <c r="X850" s="165"/>
      <c r="Y850" s="165"/>
      <c r="Z850" s="179"/>
      <c r="AA850" s="179"/>
      <c r="AB850" s="165"/>
      <c r="AC850" s="305"/>
      <c r="AD850" s="179"/>
      <c r="AE850" s="165"/>
    </row>
    <row r="851" spans="1:31" x14ac:dyDescent="0.2">
      <c r="A851" s="179"/>
      <c r="B851" s="179"/>
      <c r="C851" s="165"/>
      <c r="D851" s="165"/>
      <c r="E851" s="165"/>
      <c r="F851" s="165"/>
      <c r="G851" s="165"/>
      <c r="H851" s="182"/>
      <c r="I851" s="182"/>
      <c r="J851" s="183"/>
      <c r="K851" s="182"/>
      <c r="L851" s="182"/>
      <c r="M851" s="182"/>
      <c r="N851" s="182"/>
      <c r="O851" s="182"/>
      <c r="P851" s="183"/>
      <c r="Q851" s="179"/>
      <c r="R851" s="179"/>
      <c r="S851" s="165"/>
      <c r="T851" s="305"/>
      <c r="U851" s="165"/>
      <c r="V851" s="165"/>
      <c r="W851" s="165"/>
      <c r="X851" s="165"/>
      <c r="Y851" s="165"/>
      <c r="Z851" s="179"/>
      <c r="AA851" s="179"/>
      <c r="AB851" s="165"/>
      <c r="AC851" s="305"/>
      <c r="AD851" s="179"/>
      <c r="AE851" s="165"/>
    </row>
    <row r="852" spans="1:31" x14ac:dyDescent="0.2">
      <c r="A852" s="179"/>
      <c r="B852" s="179"/>
      <c r="C852" s="165"/>
      <c r="D852" s="165"/>
      <c r="E852" s="165"/>
      <c r="F852" s="165"/>
      <c r="G852" s="165"/>
      <c r="H852" s="182"/>
      <c r="I852" s="182"/>
      <c r="J852" s="183"/>
      <c r="K852" s="182"/>
      <c r="L852" s="182"/>
      <c r="M852" s="182"/>
      <c r="N852" s="182"/>
      <c r="O852" s="182"/>
      <c r="P852" s="183"/>
      <c r="Q852" s="179"/>
      <c r="R852" s="179"/>
      <c r="S852" s="165"/>
      <c r="T852" s="305"/>
      <c r="U852" s="165"/>
      <c r="V852" s="165"/>
      <c r="W852" s="165"/>
      <c r="X852" s="165"/>
      <c r="Y852" s="165"/>
      <c r="Z852" s="179"/>
      <c r="AA852" s="179"/>
      <c r="AB852" s="165"/>
      <c r="AC852" s="305"/>
      <c r="AD852" s="179"/>
      <c r="AE852" s="165"/>
    </row>
    <row r="853" spans="1:31" x14ac:dyDescent="0.2">
      <c r="A853" s="179"/>
      <c r="B853" s="179"/>
      <c r="C853" s="165"/>
      <c r="D853" s="165"/>
      <c r="E853" s="165"/>
      <c r="F853" s="165"/>
      <c r="G853" s="165"/>
      <c r="H853" s="182"/>
      <c r="I853" s="182"/>
      <c r="J853" s="183"/>
      <c r="K853" s="182"/>
      <c r="L853" s="182"/>
      <c r="M853" s="182"/>
      <c r="N853" s="182"/>
      <c r="O853" s="182"/>
      <c r="P853" s="183"/>
      <c r="Q853" s="179"/>
      <c r="R853" s="179"/>
      <c r="S853" s="165"/>
      <c r="T853" s="305"/>
      <c r="U853" s="165"/>
      <c r="V853" s="165"/>
      <c r="W853" s="165"/>
      <c r="X853" s="165"/>
      <c r="Y853" s="165"/>
      <c r="Z853" s="179"/>
      <c r="AA853" s="179"/>
      <c r="AB853" s="165"/>
      <c r="AC853" s="305"/>
      <c r="AD853" s="179"/>
      <c r="AE853" s="165"/>
    </row>
    <row r="854" spans="1:31" x14ac:dyDescent="0.2">
      <c r="A854" s="179"/>
      <c r="B854" s="179"/>
      <c r="C854" s="165"/>
      <c r="D854" s="165"/>
      <c r="E854" s="165"/>
      <c r="F854" s="165"/>
      <c r="G854" s="165"/>
      <c r="H854" s="182"/>
      <c r="I854" s="182"/>
      <c r="J854" s="183"/>
      <c r="K854" s="182"/>
      <c r="L854" s="182"/>
      <c r="M854" s="182"/>
      <c r="N854" s="182"/>
      <c r="O854" s="182"/>
      <c r="P854" s="183"/>
      <c r="Q854" s="179"/>
      <c r="R854" s="179"/>
      <c r="S854" s="165"/>
      <c r="T854" s="305"/>
      <c r="U854" s="165"/>
      <c r="V854" s="165"/>
      <c r="W854" s="165"/>
      <c r="X854" s="165"/>
      <c r="Y854" s="165"/>
      <c r="Z854" s="179"/>
      <c r="AA854" s="179"/>
      <c r="AB854" s="165"/>
      <c r="AC854" s="305"/>
      <c r="AD854" s="179"/>
      <c r="AE854" s="165"/>
    </row>
    <row r="855" spans="1:31" x14ac:dyDescent="0.2">
      <c r="A855" s="179"/>
      <c r="B855" s="179"/>
      <c r="C855" s="165"/>
      <c r="D855" s="165"/>
      <c r="E855" s="165"/>
      <c r="F855" s="165"/>
      <c r="G855" s="165"/>
      <c r="H855" s="182"/>
      <c r="I855" s="182"/>
      <c r="J855" s="183"/>
      <c r="K855" s="182"/>
      <c r="L855" s="182"/>
      <c r="M855" s="182"/>
      <c r="N855" s="182"/>
      <c r="O855" s="182"/>
      <c r="P855" s="183"/>
      <c r="Q855" s="179"/>
      <c r="R855" s="179"/>
      <c r="S855" s="165"/>
      <c r="T855" s="305"/>
      <c r="U855" s="165"/>
      <c r="V855" s="165"/>
      <c r="W855" s="165"/>
      <c r="X855" s="165"/>
      <c r="Y855" s="165"/>
      <c r="Z855" s="179"/>
      <c r="AA855" s="179"/>
      <c r="AB855" s="165"/>
      <c r="AC855" s="305"/>
      <c r="AD855" s="179"/>
      <c r="AE855" s="165"/>
    </row>
    <row r="856" spans="1:31" x14ac:dyDescent="0.2">
      <c r="A856" s="179"/>
      <c r="B856" s="179"/>
      <c r="C856" s="165"/>
      <c r="D856" s="165"/>
      <c r="E856" s="165"/>
      <c r="F856" s="165"/>
      <c r="G856" s="165"/>
      <c r="H856" s="182"/>
      <c r="I856" s="182"/>
      <c r="J856" s="183"/>
      <c r="K856" s="182"/>
      <c r="L856" s="182"/>
      <c r="M856" s="182"/>
      <c r="N856" s="182"/>
      <c r="O856" s="182"/>
      <c r="P856" s="183"/>
      <c r="Q856" s="179"/>
      <c r="R856" s="179"/>
      <c r="S856" s="165"/>
      <c r="T856" s="305"/>
      <c r="U856" s="165"/>
      <c r="V856" s="165"/>
      <c r="W856" s="165"/>
      <c r="X856" s="165"/>
      <c r="Y856" s="165"/>
      <c r="Z856" s="179"/>
      <c r="AA856" s="179"/>
      <c r="AB856" s="165"/>
      <c r="AC856" s="305"/>
      <c r="AD856" s="179"/>
      <c r="AE856" s="165"/>
    </row>
    <row r="857" spans="1:31" x14ac:dyDescent="0.2">
      <c r="A857" s="179"/>
      <c r="B857" s="179"/>
      <c r="C857" s="165"/>
      <c r="D857" s="165"/>
      <c r="E857" s="165"/>
      <c r="F857" s="165"/>
      <c r="G857" s="165"/>
      <c r="H857" s="182"/>
      <c r="I857" s="182"/>
      <c r="J857" s="183"/>
      <c r="K857" s="182"/>
      <c r="L857" s="182"/>
      <c r="M857" s="182"/>
      <c r="N857" s="182"/>
      <c r="O857" s="182"/>
      <c r="P857" s="183"/>
      <c r="Q857" s="179"/>
      <c r="R857" s="179"/>
      <c r="S857" s="165"/>
      <c r="T857" s="305"/>
      <c r="U857" s="165"/>
      <c r="V857" s="165"/>
      <c r="W857" s="165"/>
      <c r="X857" s="165"/>
      <c r="Y857" s="165"/>
      <c r="Z857" s="179"/>
      <c r="AA857" s="179"/>
      <c r="AB857" s="165"/>
      <c r="AC857" s="305"/>
      <c r="AD857" s="179"/>
      <c r="AE857" s="165"/>
    </row>
    <row r="858" spans="1:31" x14ac:dyDescent="0.2">
      <c r="A858" s="179"/>
      <c r="B858" s="179"/>
      <c r="C858" s="165"/>
      <c r="D858" s="165"/>
      <c r="E858" s="165"/>
      <c r="F858" s="165"/>
      <c r="G858" s="165"/>
      <c r="H858" s="182"/>
      <c r="I858" s="182"/>
      <c r="J858" s="183"/>
      <c r="K858" s="182"/>
      <c r="L858" s="182"/>
      <c r="M858" s="182"/>
      <c r="N858" s="182"/>
      <c r="O858" s="182"/>
      <c r="P858" s="183"/>
      <c r="Q858" s="179"/>
      <c r="R858" s="179"/>
      <c r="S858" s="165"/>
      <c r="T858" s="305"/>
      <c r="U858" s="165"/>
      <c r="V858" s="165"/>
      <c r="W858" s="165"/>
      <c r="X858" s="165"/>
      <c r="Y858" s="165"/>
      <c r="Z858" s="179"/>
      <c r="AA858" s="179"/>
      <c r="AB858" s="165"/>
      <c r="AC858" s="305"/>
      <c r="AD858" s="179"/>
      <c r="AE858" s="165"/>
    </row>
    <row r="859" spans="1:31" x14ac:dyDescent="0.2">
      <c r="A859" s="179"/>
      <c r="B859" s="179"/>
      <c r="C859" s="165"/>
      <c r="D859" s="165"/>
      <c r="E859" s="165"/>
      <c r="F859" s="165"/>
      <c r="G859" s="165"/>
      <c r="H859" s="182"/>
      <c r="I859" s="182"/>
      <c r="J859" s="183"/>
      <c r="K859" s="182"/>
      <c r="L859" s="182"/>
      <c r="M859" s="182"/>
      <c r="N859" s="182"/>
      <c r="O859" s="182"/>
      <c r="P859" s="183"/>
      <c r="Q859" s="179"/>
      <c r="R859" s="179"/>
      <c r="S859" s="165"/>
      <c r="T859" s="305"/>
      <c r="U859" s="165"/>
      <c r="V859" s="165"/>
      <c r="W859" s="165"/>
      <c r="X859" s="165"/>
      <c r="Y859" s="165"/>
      <c r="Z859" s="179"/>
      <c r="AA859" s="179"/>
      <c r="AB859" s="165"/>
      <c r="AC859" s="305"/>
      <c r="AD859" s="179"/>
      <c r="AE859" s="165"/>
    </row>
    <row r="860" spans="1:31" x14ac:dyDescent="0.2">
      <c r="A860" s="179"/>
      <c r="B860" s="179"/>
      <c r="C860" s="165"/>
      <c r="D860" s="165"/>
      <c r="E860" s="165"/>
      <c r="F860" s="165"/>
      <c r="G860" s="165"/>
      <c r="H860" s="182"/>
      <c r="I860" s="182"/>
      <c r="J860" s="183"/>
      <c r="K860" s="182"/>
      <c r="L860" s="182"/>
      <c r="M860" s="182"/>
      <c r="N860" s="182"/>
      <c r="O860" s="182"/>
      <c r="P860" s="183"/>
      <c r="Q860" s="179"/>
      <c r="R860" s="179"/>
      <c r="S860" s="165"/>
      <c r="T860" s="305"/>
      <c r="U860" s="165"/>
      <c r="V860" s="165"/>
      <c r="W860" s="165"/>
      <c r="X860" s="165"/>
      <c r="Y860" s="165"/>
      <c r="Z860" s="179"/>
      <c r="AA860" s="179"/>
      <c r="AB860" s="165"/>
      <c r="AC860" s="305"/>
      <c r="AD860" s="179"/>
      <c r="AE860" s="165"/>
    </row>
    <row r="861" spans="1:31" x14ac:dyDescent="0.2">
      <c r="A861" s="179"/>
      <c r="B861" s="179"/>
      <c r="C861" s="165"/>
      <c r="D861" s="165"/>
      <c r="E861" s="165"/>
      <c r="F861" s="165"/>
      <c r="G861" s="165"/>
      <c r="H861" s="182"/>
      <c r="I861" s="182"/>
      <c r="J861" s="183"/>
      <c r="K861" s="182"/>
      <c r="L861" s="182"/>
      <c r="M861" s="182"/>
      <c r="N861" s="182"/>
      <c r="O861" s="182"/>
      <c r="P861" s="183"/>
      <c r="Q861" s="179"/>
      <c r="R861" s="179"/>
      <c r="S861" s="165"/>
      <c r="T861" s="305"/>
      <c r="U861" s="165"/>
      <c r="V861" s="165"/>
      <c r="W861" s="165"/>
      <c r="X861" s="165"/>
      <c r="Y861" s="165"/>
      <c r="Z861" s="179"/>
      <c r="AA861" s="179"/>
      <c r="AB861" s="165"/>
      <c r="AC861" s="305"/>
      <c r="AD861" s="179"/>
      <c r="AE861" s="165"/>
    </row>
    <row r="862" spans="1:31" x14ac:dyDescent="0.2">
      <c r="A862" s="179"/>
      <c r="B862" s="179"/>
      <c r="C862" s="165"/>
      <c r="D862" s="165"/>
      <c r="E862" s="165"/>
      <c r="F862" s="165"/>
      <c r="G862" s="165"/>
      <c r="H862" s="182"/>
      <c r="I862" s="182"/>
      <c r="J862" s="183"/>
      <c r="K862" s="182"/>
      <c r="L862" s="182"/>
      <c r="M862" s="182"/>
      <c r="N862" s="182"/>
      <c r="O862" s="182"/>
      <c r="P862" s="183"/>
      <c r="Q862" s="179"/>
      <c r="R862" s="179"/>
      <c r="S862" s="165"/>
      <c r="T862" s="305"/>
      <c r="U862" s="165"/>
      <c r="V862" s="165"/>
      <c r="W862" s="165"/>
      <c r="X862" s="165"/>
      <c r="Y862" s="165"/>
      <c r="Z862" s="179"/>
      <c r="AA862" s="179"/>
      <c r="AB862" s="165"/>
      <c r="AC862" s="305"/>
      <c r="AD862" s="179"/>
      <c r="AE862" s="165"/>
    </row>
    <row r="863" spans="1:31" x14ac:dyDescent="0.2">
      <c r="A863" s="179"/>
      <c r="B863" s="179"/>
      <c r="C863" s="165"/>
      <c r="D863" s="165"/>
      <c r="E863" s="165"/>
      <c r="F863" s="165"/>
      <c r="G863" s="165"/>
      <c r="H863" s="182"/>
      <c r="I863" s="182"/>
      <c r="J863" s="183"/>
      <c r="K863" s="182"/>
      <c r="L863" s="182"/>
      <c r="M863" s="182"/>
      <c r="N863" s="182"/>
      <c r="O863" s="182"/>
      <c r="P863" s="183"/>
      <c r="Q863" s="179"/>
      <c r="R863" s="179"/>
      <c r="S863" s="165"/>
      <c r="T863" s="305"/>
      <c r="U863" s="165"/>
      <c r="V863" s="165"/>
      <c r="W863" s="165"/>
      <c r="X863" s="165"/>
      <c r="Y863" s="165"/>
      <c r="Z863" s="179"/>
      <c r="AA863" s="179"/>
      <c r="AB863" s="165"/>
      <c r="AC863" s="305"/>
      <c r="AD863" s="179"/>
      <c r="AE863" s="165"/>
    </row>
    <row r="864" spans="1:31" x14ac:dyDescent="0.2">
      <c r="A864" s="179"/>
      <c r="B864" s="179"/>
      <c r="C864" s="165"/>
      <c r="D864" s="165"/>
      <c r="E864" s="165"/>
      <c r="F864" s="165"/>
      <c r="G864" s="165"/>
      <c r="H864" s="182"/>
      <c r="I864" s="182"/>
      <c r="J864" s="183"/>
      <c r="K864" s="182"/>
      <c r="L864" s="182"/>
      <c r="M864" s="182"/>
      <c r="N864" s="182"/>
      <c r="O864" s="182"/>
      <c r="P864" s="183"/>
      <c r="Q864" s="179"/>
      <c r="R864" s="179"/>
      <c r="S864" s="165"/>
      <c r="T864" s="305"/>
      <c r="U864" s="165"/>
      <c r="V864" s="165"/>
      <c r="W864" s="165"/>
      <c r="X864" s="165"/>
      <c r="Y864" s="165"/>
      <c r="Z864" s="179"/>
      <c r="AA864" s="179"/>
      <c r="AB864" s="165"/>
      <c r="AC864" s="305"/>
      <c r="AD864" s="179"/>
      <c r="AE864" s="165"/>
    </row>
    <row r="865" spans="1:31" x14ac:dyDescent="0.2">
      <c r="A865" s="179"/>
      <c r="B865" s="179"/>
      <c r="C865" s="165"/>
      <c r="D865" s="165"/>
      <c r="E865" s="165"/>
      <c r="F865" s="165"/>
      <c r="G865" s="165"/>
      <c r="H865" s="182"/>
      <c r="I865" s="182"/>
      <c r="J865" s="183"/>
      <c r="K865" s="182"/>
      <c r="L865" s="182"/>
      <c r="M865" s="182"/>
      <c r="N865" s="182"/>
      <c r="O865" s="182"/>
      <c r="P865" s="183"/>
      <c r="Q865" s="179"/>
      <c r="R865" s="179"/>
      <c r="S865" s="165"/>
      <c r="T865" s="305"/>
      <c r="U865" s="165"/>
      <c r="V865" s="165"/>
      <c r="W865" s="165"/>
      <c r="X865" s="165"/>
      <c r="Y865" s="165"/>
      <c r="Z865" s="179"/>
      <c r="AA865" s="179"/>
      <c r="AB865" s="165"/>
      <c r="AC865" s="305"/>
      <c r="AD865" s="179"/>
      <c r="AE865" s="165"/>
    </row>
    <row r="866" spans="1:31" x14ac:dyDescent="0.2">
      <c r="A866" s="179"/>
      <c r="B866" s="179"/>
      <c r="C866" s="165"/>
      <c r="D866" s="165"/>
      <c r="E866" s="165"/>
      <c r="F866" s="165"/>
      <c r="G866" s="165"/>
      <c r="H866" s="182"/>
      <c r="I866" s="182"/>
      <c r="J866" s="183"/>
      <c r="K866" s="182"/>
      <c r="L866" s="182"/>
      <c r="M866" s="182"/>
      <c r="N866" s="182"/>
      <c r="O866" s="182"/>
      <c r="P866" s="183"/>
      <c r="Q866" s="179"/>
      <c r="R866" s="179"/>
      <c r="S866" s="165"/>
      <c r="T866" s="305"/>
      <c r="U866" s="165"/>
      <c r="V866" s="165"/>
      <c r="W866" s="165"/>
      <c r="X866" s="165"/>
      <c r="Y866" s="165"/>
      <c r="Z866" s="179"/>
      <c r="AA866" s="179"/>
      <c r="AB866" s="165"/>
      <c r="AC866" s="305"/>
      <c r="AD866" s="179"/>
      <c r="AE866" s="165"/>
    </row>
    <row r="867" spans="1:31" x14ac:dyDescent="0.2">
      <c r="A867" s="179"/>
      <c r="B867" s="179"/>
      <c r="C867" s="165"/>
      <c r="D867" s="165"/>
      <c r="E867" s="165"/>
      <c r="F867" s="165"/>
      <c r="G867" s="165"/>
      <c r="H867" s="182"/>
      <c r="I867" s="182"/>
      <c r="J867" s="183"/>
      <c r="K867" s="182"/>
      <c r="L867" s="182"/>
      <c r="M867" s="182"/>
      <c r="N867" s="182"/>
      <c r="O867" s="182"/>
      <c r="P867" s="183"/>
      <c r="Q867" s="179"/>
      <c r="R867" s="179"/>
      <c r="S867" s="165"/>
      <c r="T867" s="305"/>
      <c r="U867" s="165"/>
      <c r="V867" s="165"/>
      <c r="W867" s="165"/>
      <c r="X867" s="165"/>
      <c r="Y867" s="165"/>
      <c r="Z867" s="179"/>
      <c r="AA867" s="179"/>
      <c r="AB867" s="165"/>
      <c r="AC867" s="305"/>
      <c r="AD867" s="179"/>
      <c r="AE867" s="165"/>
    </row>
    <row r="868" spans="1:31" x14ac:dyDescent="0.2">
      <c r="A868" s="179"/>
      <c r="B868" s="179"/>
      <c r="C868" s="165"/>
      <c r="D868" s="165"/>
      <c r="E868" s="165"/>
      <c r="F868" s="165"/>
      <c r="G868" s="165"/>
      <c r="H868" s="182"/>
      <c r="I868" s="182"/>
      <c r="J868" s="183"/>
      <c r="K868" s="182"/>
      <c r="L868" s="182"/>
      <c r="M868" s="182"/>
      <c r="N868" s="182"/>
      <c r="O868" s="182"/>
      <c r="P868" s="183"/>
      <c r="Q868" s="179"/>
      <c r="R868" s="179"/>
      <c r="S868" s="165"/>
      <c r="T868" s="305"/>
      <c r="U868" s="165"/>
      <c r="V868" s="165"/>
      <c r="W868" s="165"/>
      <c r="X868" s="165"/>
      <c r="Y868" s="165"/>
      <c r="Z868" s="179"/>
      <c r="AA868" s="179"/>
      <c r="AB868" s="165"/>
      <c r="AC868" s="305"/>
      <c r="AD868" s="179"/>
      <c r="AE868" s="165"/>
    </row>
    <row r="869" spans="1:31" x14ac:dyDescent="0.2">
      <c r="A869" s="179"/>
      <c r="B869" s="179"/>
      <c r="C869" s="165"/>
      <c r="D869" s="165"/>
      <c r="E869" s="165"/>
      <c r="F869" s="165"/>
      <c r="G869" s="165"/>
      <c r="H869" s="182"/>
      <c r="I869" s="182"/>
      <c r="J869" s="183"/>
      <c r="K869" s="182"/>
      <c r="L869" s="182"/>
      <c r="M869" s="182"/>
      <c r="N869" s="182"/>
      <c r="O869" s="182"/>
      <c r="P869" s="183"/>
      <c r="Q869" s="179"/>
      <c r="R869" s="179"/>
      <c r="S869" s="165"/>
      <c r="T869" s="305"/>
      <c r="U869" s="165"/>
      <c r="V869" s="165"/>
      <c r="W869" s="165"/>
      <c r="X869" s="165"/>
      <c r="Y869" s="165"/>
      <c r="Z869" s="179"/>
      <c r="AA869" s="179"/>
      <c r="AB869" s="165"/>
      <c r="AC869" s="305"/>
      <c r="AD869" s="179"/>
      <c r="AE869" s="165"/>
    </row>
    <row r="870" spans="1:31" x14ac:dyDescent="0.2">
      <c r="A870" s="179"/>
      <c r="B870" s="179"/>
      <c r="C870" s="165"/>
      <c r="D870" s="165"/>
      <c r="E870" s="165"/>
      <c r="F870" s="165"/>
      <c r="G870" s="165"/>
      <c r="H870" s="182"/>
      <c r="I870" s="182"/>
      <c r="J870" s="183"/>
      <c r="K870" s="182"/>
      <c r="L870" s="182"/>
      <c r="M870" s="182"/>
      <c r="N870" s="182"/>
      <c r="O870" s="182"/>
      <c r="P870" s="183"/>
      <c r="Q870" s="179"/>
      <c r="R870" s="179"/>
      <c r="S870" s="165"/>
      <c r="T870" s="305"/>
      <c r="U870" s="165"/>
      <c r="V870" s="165"/>
      <c r="W870" s="165"/>
      <c r="X870" s="165"/>
      <c r="Y870" s="165"/>
      <c r="Z870" s="179"/>
      <c r="AA870" s="179"/>
      <c r="AB870" s="165"/>
      <c r="AC870" s="305"/>
      <c r="AD870" s="179"/>
      <c r="AE870" s="165"/>
    </row>
    <row r="871" spans="1:31" x14ac:dyDescent="0.2">
      <c r="A871" s="179"/>
      <c r="B871" s="179"/>
      <c r="C871" s="165"/>
      <c r="D871" s="165"/>
      <c r="E871" s="165"/>
      <c r="F871" s="165"/>
      <c r="G871" s="165"/>
      <c r="H871" s="182"/>
      <c r="I871" s="182"/>
      <c r="J871" s="183"/>
      <c r="K871" s="182"/>
      <c r="L871" s="182"/>
      <c r="M871" s="182"/>
      <c r="N871" s="182"/>
      <c r="O871" s="182"/>
      <c r="P871" s="183"/>
      <c r="Q871" s="179"/>
      <c r="R871" s="179"/>
      <c r="S871" s="165"/>
      <c r="T871" s="305"/>
      <c r="U871" s="165"/>
      <c r="V871" s="165"/>
      <c r="W871" s="165"/>
      <c r="X871" s="165"/>
      <c r="Y871" s="165"/>
      <c r="Z871" s="179"/>
      <c r="AA871" s="179"/>
      <c r="AB871" s="165"/>
      <c r="AC871" s="305"/>
      <c r="AD871" s="179"/>
      <c r="AE871" s="165"/>
    </row>
    <row r="872" spans="1:31" x14ac:dyDescent="0.2">
      <c r="A872" s="179"/>
      <c r="B872" s="179"/>
      <c r="C872" s="165"/>
      <c r="D872" s="165"/>
      <c r="E872" s="165"/>
      <c r="F872" s="165"/>
      <c r="G872" s="165"/>
      <c r="H872" s="182"/>
      <c r="I872" s="182"/>
      <c r="J872" s="183"/>
      <c r="K872" s="182"/>
      <c r="L872" s="182"/>
      <c r="M872" s="182"/>
      <c r="N872" s="182"/>
      <c r="O872" s="182"/>
      <c r="P872" s="183"/>
      <c r="Q872" s="179"/>
      <c r="R872" s="179"/>
      <c r="S872" s="165"/>
      <c r="T872" s="305"/>
      <c r="U872" s="165"/>
      <c r="V872" s="165"/>
      <c r="W872" s="165"/>
      <c r="X872" s="165"/>
      <c r="Y872" s="165"/>
      <c r="Z872" s="179"/>
      <c r="AA872" s="179"/>
      <c r="AB872" s="165"/>
      <c r="AC872" s="305"/>
      <c r="AD872" s="179"/>
      <c r="AE872" s="165"/>
    </row>
    <row r="873" spans="1:31" x14ac:dyDescent="0.2">
      <c r="A873" s="179"/>
      <c r="B873" s="179"/>
      <c r="C873" s="165"/>
      <c r="D873" s="165"/>
      <c r="E873" s="165"/>
      <c r="F873" s="165"/>
      <c r="G873" s="165"/>
      <c r="H873" s="182"/>
      <c r="I873" s="182"/>
      <c r="J873" s="183"/>
      <c r="K873" s="182"/>
      <c r="L873" s="182"/>
      <c r="M873" s="182"/>
      <c r="N873" s="182"/>
      <c r="O873" s="182"/>
      <c r="P873" s="183"/>
      <c r="Q873" s="179"/>
      <c r="R873" s="179"/>
      <c r="S873" s="165"/>
      <c r="T873" s="305"/>
      <c r="U873" s="165"/>
      <c r="V873" s="165"/>
      <c r="W873" s="165"/>
      <c r="X873" s="165"/>
      <c r="Y873" s="165"/>
      <c r="Z873" s="179"/>
      <c r="AA873" s="179"/>
      <c r="AB873" s="165"/>
      <c r="AC873" s="305"/>
      <c r="AD873" s="179"/>
      <c r="AE873" s="165"/>
    </row>
    <row r="874" spans="1:31" x14ac:dyDescent="0.2">
      <c r="A874" s="179"/>
      <c r="B874" s="179"/>
      <c r="C874" s="165"/>
      <c r="D874" s="165"/>
      <c r="E874" s="165"/>
      <c r="F874" s="165"/>
      <c r="G874" s="165"/>
      <c r="H874" s="182"/>
      <c r="I874" s="182"/>
      <c r="J874" s="183"/>
      <c r="K874" s="182"/>
      <c r="L874" s="182"/>
      <c r="M874" s="182"/>
      <c r="N874" s="182"/>
      <c r="O874" s="182"/>
      <c r="P874" s="183"/>
      <c r="Q874" s="179"/>
      <c r="R874" s="179"/>
      <c r="S874" s="165"/>
      <c r="T874" s="305"/>
      <c r="U874" s="165"/>
      <c r="V874" s="165"/>
      <c r="W874" s="165"/>
      <c r="X874" s="165"/>
      <c r="Y874" s="165"/>
      <c r="Z874" s="179"/>
      <c r="AA874" s="179"/>
      <c r="AB874" s="165"/>
      <c r="AC874" s="305"/>
      <c r="AD874" s="179"/>
      <c r="AE874" s="165"/>
    </row>
    <row r="875" spans="1:31" x14ac:dyDescent="0.2">
      <c r="A875" s="179"/>
      <c r="B875" s="179"/>
      <c r="C875" s="165"/>
      <c r="D875" s="165"/>
      <c r="E875" s="165"/>
      <c r="F875" s="165"/>
      <c r="G875" s="165"/>
      <c r="H875" s="182"/>
      <c r="I875" s="182"/>
      <c r="J875" s="183"/>
      <c r="K875" s="182"/>
      <c r="L875" s="182"/>
      <c r="M875" s="182"/>
      <c r="N875" s="182"/>
      <c r="O875" s="182"/>
      <c r="P875" s="183"/>
      <c r="Q875" s="179"/>
      <c r="R875" s="179"/>
      <c r="S875" s="165"/>
      <c r="T875" s="305"/>
      <c r="U875" s="165"/>
      <c r="V875" s="165"/>
      <c r="W875" s="165"/>
      <c r="X875" s="165"/>
      <c r="Y875" s="165"/>
      <c r="Z875" s="179"/>
      <c r="AA875" s="179"/>
      <c r="AB875" s="165"/>
      <c r="AC875" s="305"/>
      <c r="AD875" s="179"/>
      <c r="AE875" s="165"/>
    </row>
    <row r="876" spans="1:31" x14ac:dyDescent="0.2">
      <c r="A876" s="179"/>
      <c r="B876" s="179"/>
      <c r="C876" s="165"/>
      <c r="D876" s="165"/>
      <c r="E876" s="165"/>
      <c r="F876" s="165"/>
      <c r="G876" s="165"/>
      <c r="H876" s="182"/>
      <c r="I876" s="182"/>
      <c r="J876" s="183"/>
      <c r="K876" s="182"/>
      <c r="L876" s="182"/>
      <c r="M876" s="182"/>
      <c r="N876" s="182"/>
      <c r="O876" s="182"/>
      <c r="P876" s="183"/>
      <c r="Q876" s="179"/>
      <c r="R876" s="179"/>
      <c r="S876" s="165"/>
      <c r="T876" s="305"/>
      <c r="U876" s="165"/>
      <c r="V876" s="165"/>
      <c r="W876" s="165"/>
      <c r="X876" s="165"/>
      <c r="Y876" s="165"/>
      <c r="Z876" s="179"/>
      <c r="AA876" s="179"/>
      <c r="AB876" s="165"/>
      <c r="AC876" s="305"/>
      <c r="AD876" s="179"/>
      <c r="AE876" s="165"/>
    </row>
    <row r="877" spans="1:31" x14ac:dyDescent="0.2">
      <c r="A877" s="179"/>
      <c r="B877" s="179"/>
      <c r="C877" s="165"/>
      <c r="D877" s="165"/>
      <c r="E877" s="165"/>
      <c r="F877" s="165"/>
      <c r="G877" s="165"/>
      <c r="H877" s="182"/>
      <c r="I877" s="182"/>
      <c r="J877" s="183"/>
      <c r="K877" s="182"/>
      <c r="L877" s="182"/>
      <c r="M877" s="182"/>
      <c r="N877" s="182"/>
      <c r="O877" s="182"/>
      <c r="P877" s="183"/>
      <c r="Q877" s="179"/>
      <c r="R877" s="179"/>
      <c r="S877" s="165"/>
      <c r="T877" s="305"/>
      <c r="U877" s="165"/>
      <c r="V877" s="165"/>
      <c r="W877" s="165"/>
      <c r="X877" s="165"/>
      <c r="Y877" s="165"/>
      <c r="Z877" s="179"/>
      <c r="AA877" s="179"/>
      <c r="AB877" s="165"/>
      <c r="AC877" s="305"/>
      <c r="AD877" s="179"/>
      <c r="AE877" s="165"/>
    </row>
    <row r="878" spans="1:31" x14ac:dyDescent="0.2">
      <c r="A878" s="179"/>
      <c r="B878" s="179"/>
      <c r="C878" s="165"/>
      <c r="D878" s="165"/>
      <c r="E878" s="165"/>
      <c r="F878" s="165"/>
      <c r="G878" s="165"/>
      <c r="H878" s="182"/>
      <c r="I878" s="182"/>
      <c r="J878" s="183"/>
      <c r="K878" s="182"/>
      <c r="L878" s="182"/>
      <c r="M878" s="182"/>
      <c r="N878" s="182"/>
      <c r="O878" s="182"/>
      <c r="P878" s="183"/>
      <c r="Q878" s="179"/>
      <c r="R878" s="179"/>
      <c r="S878" s="165"/>
      <c r="T878" s="305"/>
      <c r="U878" s="165"/>
      <c r="V878" s="165"/>
      <c r="W878" s="165"/>
      <c r="X878" s="165"/>
      <c r="Y878" s="165"/>
      <c r="Z878" s="179"/>
      <c r="AA878" s="179"/>
      <c r="AB878" s="165"/>
      <c r="AC878" s="305"/>
      <c r="AD878" s="179"/>
      <c r="AE878" s="165"/>
    </row>
    <row r="879" spans="1:31" x14ac:dyDescent="0.2">
      <c r="A879" s="179"/>
      <c r="B879" s="179"/>
      <c r="C879" s="165"/>
      <c r="D879" s="165"/>
      <c r="E879" s="165"/>
      <c r="F879" s="165"/>
      <c r="G879" s="165"/>
      <c r="H879" s="182"/>
      <c r="I879" s="182"/>
      <c r="J879" s="183"/>
      <c r="K879" s="182"/>
      <c r="L879" s="182"/>
      <c r="M879" s="182"/>
      <c r="N879" s="182"/>
      <c r="O879" s="182"/>
      <c r="P879" s="183"/>
      <c r="Q879" s="179"/>
      <c r="R879" s="179"/>
      <c r="S879" s="165"/>
      <c r="T879" s="305"/>
      <c r="U879" s="165"/>
      <c r="V879" s="165"/>
      <c r="W879" s="165"/>
      <c r="X879" s="165"/>
      <c r="Y879" s="165"/>
      <c r="Z879" s="179"/>
      <c r="AA879" s="179"/>
      <c r="AB879" s="165"/>
      <c r="AC879" s="305"/>
      <c r="AD879" s="179"/>
      <c r="AE879" s="165"/>
    </row>
    <row r="880" spans="1:31" x14ac:dyDescent="0.2">
      <c r="A880" s="179"/>
      <c r="B880" s="179"/>
      <c r="C880" s="165"/>
      <c r="D880" s="165"/>
      <c r="E880" s="165"/>
      <c r="F880" s="165"/>
      <c r="G880" s="165"/>
      <c r="H880" s="182"/>
      <c r="I880" s="182"/>
      <c r="J880" s="183"/>
      <c r="K880" s="182"/>
      <c r="L880" s="182"/>
      <c r="M880" s="182"/>
      <c r="N880" s="182"/>
      <c r="O880" s="182"/>
      <c r="P880" s="183"/>
      <c r="Q880" s="179"/>
      <c r="R880" s="179"/>
      <c r="S880" s="165"/>
      <c r="T880" s="305"/>
      <c r="U880" s="165"/>
      <c r="V880" s="165"/>
      <c r="W880" s="165"/>
      <c r="X880" s="165"/>
      <c r="Y880" s="165"/>
      <c r="Z880" s="179"/>
      <c r="AA880" s="179"/>
      <c r="AB880" s="165"/>
      <c r="AC880" s="305"/>
      <c r="AD880" s="179"/>
      <c r="AE880" s="165"/>
    </row>
    <row r="881" spans="1:31" x14ac:dyDescent="0.2">
      <c r="A881" s="179"/>
      <c r="B881" s="179"/>
      <c r="C881" s="165"/>
      <c r="D881" s="165"/>
      <c r="E881" s="165"/>
      <c r="F881" s="165"/>
      <c r="G881" s="165"/>
      <c r="H881" s="182"/>
      <c r="I881" s="182"/>
      <c r="J881" s="183"/>
      <c r="K881" s="182"/>
      <c r="L881" s="182"/>
      <c r="M881" s="182"/>
      <c r="N881" s="182"/>
      <c r="O881" s="182"/>
      <c r="P881" s="183"/>
      <c r="Q881" s="179"/>
      <c r="R881" s="179"/>
      <c r="S881" s="165"/>
      <c r="T881" s="305"/>
      <c r="U881" s="165"/>
      <c r="V881" s="165"/>
      <c r="W881" s="165"/>
      <c r="X881" s="165"/>
      <c r="Y881" s="165"/>
      <c r="Z881" s="179"/>
      <c r="AA881" s="179"/>
      <c r="AB881" s="165"/>
      <c r="AC881" s="305"/>
      <c r="AD881" s="179"/>
      <c r="AE881" s="165"/>
    </row>
    <row r="882" spans="1:31" x14ac:dyDescent="0.2">
      <c r="A882" s="179"/>
      <c r="B882" s="179"/>
      <c r="C882" s="165"/>
      <c r="D882" s="165"/>
      <c r="E882" s="165"/>
      <c r="F882" s="165"/>
      <c r="G882" s="165"/>
      <c r="H882" s="182"/>
      <c r="I882" s="182"/>
      <c r="J882" s="183"/>
      <c r="K882" s="182"/>
      <c r="L882" s="182"/>
      <c r="M882" s="182"/>
      <c r="N882" s="182"/>
      <c r="O882" s="182"/>
      <c r="P882" s="183"/>
      <c r="Q882" s="179"/>
      <c r="R882" s="179"/>
      <c r="S882" s="165"/>
      <c r="T882" s="305"/>
      <c r="U882" s="165"/>
      <c r="V882" s="165"/>
      <c r="W882" s="165"/>
      <c r="X882" s="165"/>
      <c r="Y882" s="165"/>
      <c r="Z882" s="179"/>
      <c r="AA882" s="179"/>
      <c r="AB882" s="165"/>
      <c r="AC882" s="305"/>
      <c r="AD882" s="179"/>
      <c r="AE882" s="165"/>
    </row>
    <row r="883" spans="1:31" x14ac:dyDescent="0.2">
      <c r="A883" s="179"/>
      <c r="B883" s="179"/>
      <c r="C883" s="165"/>
      <c r="D883" s="165"/>
      <c r="E883" s="165"/>
      <c r="F883" s="165"/>
      <c r="G883" s="165"/>
      <c r="H883" s="182"/>
      <c r="I883" s="182"/>
      <c r="J883" s="183"/>
      <c r="K883" s="182"/>
      <c r="L883" s="182"/>
      <c r="M883" s="182"/>
      <c r="N883" s="182"/>
      <c r="O883" s="182"/>
      <c r="P883" s="183"/>
      <c r="Q883" s="179"/>
      <c r="R883" s="179"/>
      <c r="S883" s="165"/>
      <c r="T883" s="305"/>
      <c r="U883" s="165"/>
      <c r="V883" s="165"/>
      <c r="W883" s="165"/>
      <c r="X883" s="165"/>
      <c r="Y883" s="165"/>
      <c r="Z883" s="179"/>
      <c r="AA883" s="179"/>
      <c r="AB883" s="165"/>
      <c r="AC883" s="305"/>
      <c r="AD883" s="179"/>
      <c r="AE883" s="165"/>
    </row>
    <row r="884" spans="1:31" x14ac:dyDescent="0.2">
      <c r="A884" s="179"/>
      <c r="B884" s="179"/>
      <c r="C884" s="165"/>
      <c r="D884" s="165"/>
      <c r="E884" s="165"/>
      <c r="F884" s="165"/>
      <c r="G884" s="165"/>
      <c r="H884" s="182"/>
      <c r="I884" s="182"/>
      <c r="J884" s="183"/>
      <c r="K884" s="182"/>
      <c r="L884" s="182"/>
      <c r="M884" s="182"/>
      <c r="N884" s="182"/>
      <c r="O884" s="182"/>
      <c r="P884" s="183"/>
      <c r="Q884" s="179"/>
      <c r="R884" s="179"/>
      <c r="S884" s="165"/>
      <c r="T884" s="305"/>
      <c r="U884" s="165"/>
      <c r="V884" s="165"/>
      <c r="W884" s="165"/>
      <c r="X884" s="165"/>
      <c r="Y884" s="165"/>
      <c r="Z884" s="179"/>
      <c r="AA884" s="179"/>
      <c r="AB884" s="165"/>
      <c r="AC884" s="305"/>
      <c r="AD884" s="179"/>
      <c r="AE884" s="165"/>
    </row>
    <row r="885" spans="1:31" x14ac:dyDescent="0.2">
      <c r="A885" s="179"/>
      <c r="B885" s="179"/>
      <c r="C885" s="165"/>
      <c r="D885" s="165"/>
      <c r="E885" s="165"/>
      <c r="F885" s="165"/>
      <c r="G885" s="165"/>
      <c r="H885" s="182"/>
      <c r="I885" s="182"/>
      <c r="J885" s="183"/>
      <c r="K885" s="182"/>
      <c r="L885" s="182"/>
      <c r="M885" s="182"/>
      <c r="N885" s="182"/>
      <c r="O885" s="182"/>
      <c r="P885" s="183"/>
      <c r="Q885" s="179"/>
      <c r="R885" s="179"/>
      <c r="S885" s="165"/>
      <c r="T885" s="305"/>
      <c r="U885" s="165"/>
      <c r="V885" s="165"/>
      <c r="W885" s="165"/>
      <c r="X885" s="165"/>
      <c r="Y885" s="165"/>
      <c r="Z885" s="179"/>
      <c r="AA885" s="179"/>
      <c r="AB885" s="165"/>
      <c r="AC885" s="305"/>
      <c r="AD885" s="179"/>
      <c r="AE885" s="165"/>
    </row>
    <row r="886" spans="1:31" x14ac:dyDescent="0.2">
      <c r="A886" s="179"/>
      <c r="B886" s="179"/>
      <c r="C886" s="165"/>
      <c r="D886" s="165"/>
      <c r="E886" s="165"/>
      <c r="F886" s="165"/>
      <c r="G886" s="165"/>
      <c r="H886" s="182"/>
      <c r="I886" s="182"/>
      <c r="J886" s="183"/>
      <c r="K886" s="182"/>
      <c r="L886" s="182"/>
      <c r="M886" s="182"/>
      <c r="N886" s="182"/>
      <c r="O886" s="182"/>
      <c r="P886" s="183"/>
      <c r="Q886" s="179"/>
      <c r="R886" s="179"/>
      <c r="S886" s="165"/>
      <c r="T886" s="305"/>
      <c r="U886" s="165"/>
      <c r="V886" s="165"/>
      <c r="W886" s="165"/>
      <c r="X886" s="165"/>
      <c r="Y886" s="165"/>
      <c r="Z886" s="179"/>
      <c r="AA886" s="179"/>
      <c r="AB886" s="165"/>
      <c r="AC886" s="305"/>
      <c r="AD886" s="179"/>
      <c r="AE886" s="165"/>
    </row>
    <row r="887" spans="1:31" x14ac:dyDescent="0.2">
      <c r="A887" s="179"/>
      <c r="B887" s="179"/>
      <c r="C887" s="165"/>
      <c r="D887" s="165"/>
      <c r="E887" s="165"/>
      <c r="F887" s="165"/>
      <c r="G887" s="165"/>
      <c r="H887" s="182"/>
      <c r="I887" s="182"/>
      <c r="J887" s="183"/>
      <c r="K887" s="182"/>
      <c r="L887" s="182"/>
      <c r="M887" s="182"/>
      <c r="N887" s="182"/>
      <c r="O887" s="182"/>
      <c r="P887" s="183"/>
      <c r="Q887" s="179"/>
      <c r="R887" s="179"/>
      <c r="S887" s="165"/>
      <c r="T887" s="305"/>
      <c r="U887" s="165"/>
      <c r="V887" s="165"/>
      <c r="W887" s="165"/>
      <c r="X887" s="165"/>
      <c r="Y887" s="165"/>
      <c r="Z887" s="179"/>
      <c r="AA887" s="179"/>
      <c r="AB887" s="165"/>
      <c r="AC887" s="305"/>
      <c r="AD887" s="179"/>
      <c r="AE887" s="165"/>
    </row>
    <row r="888" spans="1:31" x14ac:dyDescent="0.2">
      <c r="A888" s="179"/>
      <c r="B888" s="179"/>
      <c r="C888" s="165"/>
      <c r="D888" s="165"/>
      <c r="E888" s="165"/>
      <c r="F888" s="165"/>
      <c r="G888" s="165"/>
      <c r="H888" s="182"/>
      <c r="I888" s="182"/>
      <c r="J888" s="183"/>
      <c r="K888" s="182"/>
      <c r="L888" s="182"/>
      <c r="M888" s="182"/>
      <c r="N888" s="182"/>
      <c r="O888" s="182"/>
      <c r="P888" s="183"/>
      <c r="Q888" s="179"/>
      <c r="R888" s="179"/>
      <c r="S888" s="165"/>
      <c r="T888" s="305"/>
      <c r="U888" s="165"/>
      <c r="V888" s="165"/>
      <c r="W888" s="165"/>
      <c r="X888" s="165"/>
      <c r="Y888" s="165"/>
      <c r="Z888" s="179"/>
      <c r="AA888" s="179"/>
      <c r="AB888" s="165"/>
      <c r="AC888" s="305"/>
      <c r="AD888" s="179"/>
      <c r="AE888" s="165"/>
    </row>
    <row r="889" spans="1:31" x14ac:dyDescent="0.2">
      <c r="A889" s="179"/>
      <c r="B889" s="179"/>
      <c r="C889" s="165"/>
      <c r="D889" s="165"/>
      <c r="E889" s="165"/>
      <c r="F889" s="165"/>
      <c r="G889" s="165"/>
      <c r="H889" s="182"/>
      <c r="I889" s="182"/>
      <c r="J889" s="183"/>
      <c r="K889" s="182"/>
      <c r="L889" s="182"/>
      <c r="M889" s="182"/>
      <c r="N889" s="182"/>
      <c r="O889" s="182"/>
      <c r="P889" s="183"/>
      <c r="Q889" s="179"/>
      <c r="R889" s="179"/>
      <c r="S889" s="165"/>
      <c r="T889" s="305"/>
      <c r="U889" s="165"/>
      <c r="V889" s="165"/>
      <c r="W889" s="165"/>
      <c r="X889" s="165"/>
      <c r="Y889" s="165"/>
      <c r="Z889" s="179"/>
      <c r="AA889" s="179"/>
      <c r="AB889" s="165"/>
      <c r="AC889" s="305"/>
      <c r="AD889" s="179"/>
      <c r="AE889" s="165"/>
    </row>
    <row r="890" spans="1:31" x14ac:dyDescent="0.2">
      <c r="A890" s="179"/>
      <c r="B890" s="179"/>
      <c r="C890" s="165"/>
      <c r="D890" s="165"/>
      <c r="E890" s="165"/>
      <c r="F890" s="165"/>
      <c r="G890" s="165"/>
      <c r="H890" s="182"/>
      <c r="I890" s="182"/>
      <c r="J890" s="183"/>
      <c r="K890" s="182"/>
      <c r="L890" s="182"/>
      <c r="M890" s="182"/>
      <c r="N890" s="182"/>
      <c r="O890" s="182"/>
      <c r="P890" s="183"/>
      <c r="Q890" s="179"/>
      <c r="R890" s="179"/>
      <c r="S890" s="165"/>
      <c r="T890" s="305"/>
      <c r="U890" s="165"/>
      <c r="V890" s="165"/>
      <c r="W890" s="165"/>
      <c r="X890" s="165"/>
      <c r="Y890" s="165"/>
      <c r="Z890" s="179"/>
      <c r="AA890" s="179"/>
      <c r="AB890" s="165"/>
      <c r="AC890" s="305"/>
      <c r="AD890" s="179"/>
      <c r="AE890" s="165"/>
    </row>
    <row r="891" spans="1:31" x14ac:dyDescent="0.2">
      <c r="A891" s="179"/>
      <c r="B891" s="179"/>
      <c r="C891" s="165"/>
      <c r="D891" s="165"/>
      <c r="E891" s="165"/>
      <c r="F891" s="165"/>
      <c r="G891" s="165"/>
      <c r="H891" s="182"/>
      <c r="I891" s="182"/>
      <c r="J891" s="183"/>
      <c r="K891" s="182"/>
      <c r="L891" s="182"/>
      <c r="M891" s="182"/>
      <c r="N891" s="182"/>
      <c r="O891" s="182"/>
      <c r="P891" s="183"/>
      <c r="Q891" s="179"/>
      <c r="R891" s="179"/>
      <c r="S891" s="165"/>
      <c r="T891" s="305"/>
      <c r="U891" s="165"/>
      <c r="V891" s="165"/>
      <c r="W891" s="165"/>
      <c r="X891" s="165"/>
      <c r="Y891" s="165"/>
      <c r="Z891" s="179"/>
      <c r="AA891" s="179"/>
      <c r="AB891" s="165"/>
      <c r="AC891" s="305"/>
      <c r="AD891" s="179"/>
      <c r="AE891" s="165"/>
    </row>
    <row r="892" spans="1:31" x14ac:dyDescent="0.2">
      <c r="A892" s="179"/>
      <c r="B892" s="179"/>
      <c r="C892" s="165"/>
      <c r="D892" s="165"/>
      <c r="E892" s="165"/>
      <c r="F892" s="165"/>
      <c r="G892" s="165"/>
      <c r="H892" s="182"/>
      <c r="I892" s="182"/>
      <c r="J892" s="183"/>
      <c r="K892" s="182"/>
      <c r="L892" s="182"/>
      <c r="M892" s="182"/>
      <c r="N892" s="182"/>
      <c r="O892" s="182"/>
      <c r="P892" s="183"/>
      <c r="Q892" s="179"/>
      <c r="R892" s="179"/>
      <c r="S892" s="165"/>
      <c r="T892" s="305"/>
      <c r="U892" s="165"/>
      <c r="V892" s="165"/>
      <c r="W892" s="165"/>
      <c r="X892" s="165"/>
      <c r="Y892" s="165"/>
      <c r="Z892" s="179"/>
      <c r="AA892" s="179"/>
      <c r="AB892" s="165"/>
      <c r="AC892" s="305"/>
      <c r="AD892" s="179"/>
      <c r="AE892" s="165"/>
    </row>
    <row r="893" spans="1:31" x14ac:dyDescent="0.2">
      <c r="A893" s="179"/>
      <c r="B893" s="179"/>
      <c r="C893" s="165"/>
      <c r="D893" s="165"/>
      <c r="E893" s="165"/>
      <c r="F893" s="165"/>
      <c r="G893" s="165"/>
      <c r="H893" s="182"/>
      <c r="I893" s="182"/>
      <c r="J893" s="183"/>
      <c r="K893" s="182"/>
      <c r="L893" s="182"/>
      <c r="M893" s="182"/>
      <c r="N893" s="182"/>
      <c r="O893" s="182"/>
      <c r="P893" s="183"/>
      <c r="Q893" s="179"/>
      <c r="R893" s="179"/>
      <c r="S893" s="165"/>
      <c r="T893" s="305"/>
      <c r="U893" s="165"/>
      <c r="V893" s="165"/>
      <c r="W893" s="165"/>
      <c r="X893" s="165"/>
      <c r="Y893" s="165"/>
      <c r="Z893" s="179"/>
      <c r="AA893" s="179"/>
      <c r="AB893" s="165"/>
      <c r="AC893" s="305"/>
      <c r="AD893" s="179"/>
      <c r="AE893" s="165"/>
    </row>
    <row r="894" spans="1:31" x14ac:dyDescent="0.2">
      <c r="A894" s="179"/>
      <c r="B894" s="179"/>
      <c r="C894" s="165"/>
      <c r="D894" s="165"/>
      <c r="E894" s="165"/>
      <c r="F894" s="165"/>
      <c r="G894" s="165"/>
      <c r="H894" s="182"/>
      <c r="I894" s="182"/>
      <c r="J894" s="183"/>
      <c r="K894" s="182"/>
      <c r="L894" s="182"/>
      <c r="M894" s="182"/>
      <c r="N894" s="182"/>
      <c r="O894" s="182"/>
      <c r="P894" s="183"/>
      <c r="Q894" s="179"/>
      <c r="R894" s="179"/>
      <c r="S894" s="165"/>
      <c r="T894" s="305"/>
      <c r="U894" s="165"/>
      <c r="V894" s="165"/>
      <c r="W894" s="165"/>
      <c r="X894" s="165"/>
      <c r="Y894" s="165"/>
      <c r="Z894" s="179"/>
      <c r="AA894" s="179"/>
      <c r="AB894" s="165"/>
      <c r="AC894" s="305"/>
      <c r="AD894" s="179"/>
      <c r="AE894" s="165"/>
    </row>
    <row r="895" spans="1:31" x14ac:dyDescent="0.2">
      <c r="A895" s="179"/>
      <c r="B895" s="179"/>
      <c r="C895" s="165"/>
      <c r="D895" s="165"/>
      <c r="E895" s="165"/>
      <c r="F895" s="165"/>
      <c r="G895" s="165"/>
      <c r="H895" s="182"/>
      <c r="I895" s="182"/>
      <c r="J895" s="183"/>
      <c r="K895" s="182"/>
      <c r="L895" s="182"/>
      <c r="M895" s="182"/>
      <c r="N895" s="182"/>
      <c r="O895" s="182"/>
      <c r="P895" s="183"/>
      <c r="Q895" s="179"/>
      <c r="R895" s="179"/>
      <c r="S895" s="165"/>
      <c r="T895" s="305"/>
      <c r="U895" s="165"/>
      <c r="V895" s="165"/>
      <c r="W895" s="165"/>
      <c r="X895" s="165"/>
      <c r="Y895" s="165"/>
      <c r="Z895" s="179"/>
      <c r="AA895" s="179"/>
      <c r="AB895" s="165"/>
      <c r="AC895" s="305"/>
      <c r="AD895" s="179"/>
      <c r="AE895" s="165"/>
    </row>
    <row r="896" spans="1:31" x14ac:dyDescent="0.2">
      <c r="A896" s="179"/>
      <c r="B896" s="179"/>
      <c r="C896" s="165"/>
      <c r="D896" s="165"/>
      <c r="E896" s="165"/>
      <c r="F896" s="165"/>
      <c r="G896" s="165"/>
      <c r="H896" s="182"/>
      <c r="I896" s="182"/>
      <c r="J896" s="183"/>
      <c r="K896" s="182"/>
      <c r="L896" s="182"/>
      <c r="M896" s="182"/>
      <c r="N896" s="182"/>
      <c r="O896" s="182"/>
      <c r="P896" s="183"/>
      <c r="Q896" s="179"/>
      <c r="R896" s="179"/>
      <c r="S896" s="165"/>
      <c r="T896" s="305"/>
      <c r="U896" s="165"/>
      <c r="V896" s="165"/>
      <c r="W896" s="165"/>
      <c r="X896" s="165"/>
      <c r="Y896" s="165"/>
      <c r="Z896" s="179"/>
      <c r="AA896" s="179"/>
      <c r="AB896" s="165"/>
      <c r="AC896" s="305"/>
      <c r="AD896" s="179"/>
      <c r="AE896" s="165"/>
    </row>
    <row r="897" spans="1:31" x14ac:dyDescent="0.2">
      <c r="A897" s="179"/>
      <c r="B897" s="179"/>
      <c r="C897" s="165"/>
      <c r="D897" s="165"/>
      <c r="E897" s="165"/>
      <c r="F897" s="165"/>
      <c r="G897" s="165"/>
      <c r="H897" s="182"/>
      <c r="I897" s="182"/>
      <c r="J897" s="183"/>
      <c r="K897" s="182"/>
      <c r="L897" s="182"/>
      <c r="M897" s="182"/>
      <c r="N897" s="182"/>
      <c r="O897" s="182"/>
      <c r="P897" s="183"/>
      <c r="Q897" s="179"/>
      <c r="R897" s="179"/>
      <c r="S897" s="165"/>
      <c r="T897" s="305"/>
      <c r="U897" s="165"/>
      <c r="V897" s="165"/>
      <c r="W897" s="165"/>
      <c r="X897" s="165"/>
      <c r="Y897" s="165"/>
      <c r="Z897" s="179"/>
      <c r="AA897" s="179"/>
      <c r="AB897" s="165"/>
      <c r="AC897" s="305"/>
      <c r="AD897" s="179"/>
      <c r="AE897" s="165"/>
    </row>
    <row r="898" spans="1:31" x14ac:dyDescent="0.2">
      <c r="A898" s="179"/>
      <c r="B898" s="179"/>
      <c r="C898" s="165"/>
      <c r="D898" s="165"/>
      <c r="E898" s="165"/>
      <c r="F898" s="165"/>
      <c r="G898" s="165"/>
      <c r="H898" s="182"/>
      <c r="I898" s="182"/>
      <c r="J898" s="183"/>
      <c r="K898" s="182"/>
      <c r="L898" s="182"/>
      <c r="M898" s="182"/>
      <c r="N898" s="182"/>
      <c r="O898" s="182"/>
      <c r="P898" s="183"/>
      <c r="Q898" s="179"/>
      <c r="R898" s="179"/>
      <c r="S898" s="165"/>
      <c r="T898" s="305"/>
      <c r="U898" s="165"/>
      <c r="V898" s="165"/>
      <c r="W898" s="165"/>
      <c r="X898" s="165"/>
      <c r="Y898" s="165"/>
      <c r="Z898" s="179"/>
      <c r="AA898" s="179"/>
      <c r="AB898" s="165"/>
      <c r="AC898" s="305"/>
      <c r="AD898" s="179"/>
      <c r="AE898" s="165"/>
    </row>
    <row r="899" spans="1:31" x14ac:dyDescent="0.2">
      <c r="A899" s="179"/>
      <c r="B899" s="179"/>
      <c r="C899" s="165"/>
      <c r="D899" s="165"/>
      <c r="E899" s="165"/>
      <c r="F899" s="165"/>
      <c r="G899" s="165"/>
      <c r="H899" s="182"/>
      <c r="I899" s="182"/>
      <c r="J899" s="183"/>
      <c r="K899" s="182"/>
      <c r="L899" s="182"/>
      <c r="M899" s="182"/>
      <c r="N899" s="182"/>
      <c r="O899" s="182"/>
      <c r="P899" s="183"/>
      <c r="Q899" s="179"/>
      <c r="R899" s="179"/>
      <c r="S899" s="165"/>
      <c r="T899" s="305"/>
      <c r="U899" s="165"/>
      <c r="V899" s="165"/>
      <c r="W899" s="165"/>
      <c r="X899" s="165"/>
      <c r="Y899" s="165"/>
      <c r="Z899" s="179"/>
      <c r="AA899" s="179"/>
      <c r="AB899" s="165"/>
      <c r="AC899" s="305"/>
      <c r="AD899" s="179"/>
      <c r="AE899" s="165"/>
    </row>
    <row r="900" spans="1:31" x14ac:dyDescent="0.2">
      <c r="A900" s="179"/>
      <c r="B900" s="179"/>
      <c r="C900" s="165"/>
      <c r="D900" s="165"/>
      <c r="E900" s="165"/>
      <c r="F900" s="165"/>
      <c r="G900" s="165"/>
      <c r="H900" s="182"/>
      <c r="I900" s="182"/>
      <c r="J900" s="183"/>
      <c r="K900" s="182"/>
      <c r="L900" s="182"/>
      <c r="M900" s="182"/>
      <c r="N900" s="182"/>
      <c r="O900" s="182"/>
      <c r="P900" s="183"/>
      <c r="Q900" s="179"/>
      <c r="R900" s="179"/>
      <c r="S900" s="165"/>
      <c r="T900" s="305"/>
      <c r="U900" s="165"/>
      <c r="V900" s="165"/>
      <c r="W900" s="165"/>
      <c r="X900" s="165"/>
      <c r="Y900" s="165"/>
      <c r="Z900" s="179"/>
      <c r="AA900" s="179"/>
      <c r="AB900" s="165"/>
      <c r="AC900" s="305"/>
      <c r="AD900" s="179"/>
      <c r="AE900" s="165"/>
    </row>
    <row r="901" spans="1:31" x14ac:dyDescent="0.2">
      <c r="A901" s="179"/>
      <c r="B901" s="179"/>
      <c r="C901" s="165"/>
      <c r="D901" s="165"/>
      <c r="E901" s="165"/>
      <c r="F901" s="165"/>
      <c r="G901" s="165"/>
      <c r="H901" s="182"/>
      <c r="I901" s="182"/>
      <c r="J901" s="183"/>
      <c r="K901" s="182"/>
      <c r="L901" s="182"/>
      <c r="M901" s="182"/>
      <c r="N901" s="182"/>
      <c r="O901" s="182"/>
      <c r="P901" s="183"/>
      <c r="Q901" s="179"/>
      <c r="R901" s="179"/>
      <c r="S901" s="165"/>
      <c r="T901" s="305"/>
      <c r="U901" s="165"/>
      <c r="V901" s="165"/>
      <c r="W901" s="165"/>
      <c r="X901" s="165"/>
      <c r="Y901" s="165"/>
      <c r="Z901" s="179"/>
      <c r="AA901" s="179"/>
      <c r="AB901" s="165"/>
      <c r="AC901" s="305"/>
      <c r="AD901" s="179"/>
      <c r="AE901" s="165"/>
    </row>
    <row r="902" spans="1:31" x14ac:dyDescent="0.2">
      <c r="A902" s="179"/>
      <c r="B902" s="179"/>
      <c r="C902" s="165"/>
      <c r="D902" s="165"/>
      <c r="E902" s="165"/>
      <c r="F902" s="165"/>
      <c r="G902" s="165"/>
      <c r="H902" s="182"/>
      <c r="I902" s="182"/>
      <c r="J902" s="183"/>
      <c r="K902" s="182"/>
      <c r="L902" s="182"/>
      <c r="M902" s="182"/>
      <c r="N902" s="182"/>
      <c r="O902" s="182"/>
      <c r="P902" s="183"/>
      <c r="Q902" s="179"/>
      <c r="R902" s="179"/>
      <c r="S902" s="165"/>
      <c r="T902" s="305"/>
      <c r="U902" s="165"/>
      <c r="V902" s="165"/>
      <c r="W902" s="165"/>
      <c r="X902" s="165"/>
      <c r="Y902" s="165"/>
      <c r="Z902" s="179"/>
      <c r="AA902" s="179"/>
      <c r="AB902" s="165"/>
      <c r="AC902" s="305"/>
      <c r="AD902" s="179"/>
      <c r="AE902" s="165"/>
    </row>
    <row r="903" spans="1:31" x14ac:dyDescent="0.2">
      <c r="A903" s="179"/>
      <c r="B903" s="179"/>
      <c r="C903" s="165"/>
      <c r="D903" s="165"/>
      <c r="E903" s="165"/>
      <c r="F903" s="165"/>
      <c r="G903" s="165"/>
      <c r="H903" s="182"/>
      <c r="I903" s="182"/>
      <c r="J903" s="183"/>
      <c r="K903" s="182"/>
      <c r="L903" s="182"/>
      <c r="M903" s="182"/>
      <c r="N903" s="182"/>
      <c r="O903" s="182"/>
      <c r="P903" s="183"/>
      <c r="Q903" s="179"/>
      <c r="R903" s="179"/>
      <c r="S903" s="165"/>
      <c r="T903" s="305"/>
      <c r="U903" s="165"/>
      <c r="V903" s="165"/>
      <c r="W903" s="165"/>
      <c r="X903" s="165"/>
      <c r="Y903" s="165"/>
      <c r="Z903" s="179"/>
      <c r="AA903" s="179"/>
      <c r="AB903" s="165"/>
      <c r="AC903" s="305"/>
      <c r="AD903" s="179"/>
      <c r="AE903" s="165"/>
    </row>
    <row r="904" spans="1:31" x14ac:dyDescent="0.2">
      <c r="A904" s="179"/>
      <c r="B904" s="179"/>
      <c r="C904" s="165"/>
      <c r="D904" s="165"/>
      <c r="E904" s="165"/>
      <c r="F904" s="165"/>
      <c r="G904" s="165"/>
      <c r="H904" s="182"/>
      <c r="I904" s="182"/>
      <c r="J904" s="183"/>
      <c r="K904" s="182"/>
      <c r="L904" s="182"/>
      <c r="M904" s="182"/>
      <c r="N904" s="182"/>
      <c r="O904" s="182"/>
      <c r="P904" s="183"/>
      <c r="Q904" s="179"/>
      <c r="R904" s="179"/>
      <c r="S904" s="165"/>
      <c r="T904" s="305"/>
      <c r="U904" s="165"/>
      <c r="V904" s="165"/>
      <c r="W904" s="165"/>
      <c r="X904" s="165"/>
      <c r="Y904" s="165"/>
      <c r="Z904" s="179"/>
      <c r="AA904" s="179"/>
      <c r="AB904" s="165"/>
      <c r="AC904" s="305"/>
      <c r="AD904" s="179"/>
      <c r="AE904" s="165"/>
    </row>
    <row r="905" spans="1:31" x14ac:dyDescent="0.2">
      <c r="A905" s="179"/>
      <c r="B905" s="179"/>
      <c r="C905" s="165"/>
      <c r="D905" s="165"/>
      <c r="E905" s="165"/>
      <c r="F905" s="165"/>
      <c r="G905" s="165"/>
      <c r="H905" s="182"/>
      <c r="I905" s="182"/>
      <c r="J905" s="183"/>
      <c r="K905" s="182"/>
      <c r="L905" s="182"/>
      <c r="M905" s="182"/>
      <c r="N905" s="182"/>
      <c r="O905" s="182"/>
      <c r="P905" s="183"/>
      <c r="Q905" s="179"/>
      <c r="R905" s="179"/>
      <c r="S905" s="165"/>
      <c r="T905" s="305"/>
      <c r="U905" s="165"/>
      <c r="V905" s="165"/>
      <c r="W905" s="165"/>
      <c r="X905" s="165"/>
      <c r="Y905" s="165"/>
      <c r="Z905" s="179"/>
      <c r="AA905" s="179"/>
      <c r="AB905" s="165"/>
      <c r="AC905" s="305"/>
      <c r="AD905" s="179"/>
      <c r="AE905" s="165"/>
    </row>
    <row r="906" spans="1:31" x14ac:dyDescent="0.2">
      <c r="A906" s="179"/>
      <c r="B906" s="179"/>
      <c r="C906" s="165"/>
      <c r="D906" s="165"/>
      <c r="E906" s="165"/>
      <c r="F906" s="165"/>
      <c r="G906" s="165"/>
      <c r="H906" s="182"/>
      <c r="I906" s="182"/>
      <c r="J906" s="183"/>
      <c r="K906" s="182"/>
      <c r="L906" s="182"/>
      <c r="M906" s="182"/>
      <c r="N906" s="182"/>
      <c r="O906" s="182"/>
      <c r="P906" s="183"/>
      <c r="Q906" s="179"/>
      <c r="R906" s="179"/>
      <c r="S906" s="165"/>
      <c r="T906" s="305"/>
      <c r="U906" s="165"/>
      <c r="V906" s="165"/>
      <c r="W906" s="165"/>
      <c r="X906" s="165"/>
      <c r="Y906" s="165"/>
      <c r="Z906" s="179"/>
      <c r="AA906" s="179"/>
      <c r="AB906" s="165"/>
      <c r="AC906" s="305"/>
      <c r="AD906" s="179"/>
      <c r="AE906" s="165"/>
    </row>
    <row r="907" spans="1:31" x14ac:dyDescent="0.2">
      <c r="A907" s="179"/>
      <c r="B907" s="179"/>
      <c r="C907" s="165"/>
      <c r="D907" s="165"/>
      <c r="E907" s="165"/>
      <c r="F907" s="165"/>
      <c r="G907" s="165"/>
      <c r="H907" s="182"/>
      <c r="I907" s="182"/>
      <c r="J907" s="183"/>
      <c r="K907" s="182"/>
      <c r="L907" s="182"/>
      <c r="M907" s="182"/>
      <c r="N907" s="182"/>
      <c r="O907" s="182"/>
      <c r="P907" s="183"/>
      <c r="Q907" s="179"/>
      <c r="R907" s="179"/>
      <c r="S907" s="165"/>
      <c r="T907" s="305"/>
      <c r="U907" s="165"/>
      <c r="V907" s="165"/>
      <c r="W907" s="165"/>
      <c r="X907" s="165"/>
      <c r="Y907" s="165"/>
      <c r="Z907" s="179"/>
      <c r="AA907" s="179"/>
      <c r="AB907" s="165"/>
      <c r="AC907" s="305"/>
      <c r="AD907" s="179"/>
      <c r="AE907" s="165"/>
    </row>
    <row r="908" spans="1:31" x14ac:dyDescent="0.2">
      <c r="A908" s="179"/>
      <c r="B908" s="179"/>
      <c r="C908" s="165"/>
      <c r="D908" s="165"/>
      <c r="E908" s="165"/>
      <c r="F908" s="165"/>
      <c r="G908" s="165"/>
      <c r="H908" s="182"/>
      <c r="I908" s="182"/>
      <c r="J908" s="183"/>
      <c r="K908" s="182"/>
      <c r="L908" s="182"/>
      <c r="M908" s="182"/>
      <c r="N908" s="182"/>
      <c r="O908" s="182"/>
      <c r="P908" s="183"/>
      <c r="Q908" s="179"/>
      <c r="R908" s="179"/>
      <c r="S908" s="165"/>
      <c r="T908" s="305"/>
      <c r="U908" s="165"/>
      <c r="V908" s="165"/>
      <c r="W908" s="165"/>
      <c r="X908" s="165"/>
      <c r="Y908" s="165"/>
      <c r="Z908" s="179"/>
      <c r="AA908" s="179"/>
      <c r="AB908" s="165"/>
      <c r="AC908" s="305"/>
      <c r="AD908" s="179"/>
      <c r="AE908" s="165"/>
    </row>
    <row r="909" spans="1:31" x14ac:dyDescent="0.2">
      <c r="A909" s="179"/>
      <c r="B909" s="179"/>
      <c r="C909" s="165"/>
      <c r="D909" s="165"/>
      <c r="E909" s="165"/>
      <c r="F909" s="165"/>
      <c r="G909" s="165"/>
      <c r="H909" s="182"/>
      <c r="I909" s="182"/>
      <c r="J909" s="183"/>
      <c r="K909" s="182"/>
      <c r="L909" s="182"/>
      <c r="M909" s="182"/>
      <c r="N909" s="182"/>
      <c r="O909" s="182"/>
      <c r="P909" s="183"/>
      <c r="Q909" s="179"/>
      <c r="R909" s="179"/>
      <c r="S909" s="165"/>
      <c r="T909" s="305"/>
      <c r="U909" s="165"/>
      <c r="V909" s="165"/>
      <c r="W909" s="165"/>
      <c r="X909" s="165"/>
      <c r="Y909" s="165"/>
      <c r="Z909" s="179"/>
      <c r="AA909" s="179"/>
      <c r="AB909" s="165"/>
      <c r="AC909" s="305"/>
      <c r="AD909" s="179"/>
      <c r="AE909" s="165"/>
    </row>
    <row r="910" spans="1:31" x14ac:dyDescent="0.2">
      <c r="A910" s="179"/>
      <c r="B910" s="179"/>
      <c r="C910" s="165"/>
      <c r="D910" s="165"/>
      <c r="E910" s="165"/>
      <c r="F910" s="165"/>
      <c r="G910" s="165"/>
      <c r="H910" s="182"/>
      <c r="I910" s="182"/>
      <c r="J910" s="183"/>
      <c r="K910" s="182"/>
      <c r="L910" s="182"/>
      <c r="M910" s="182"/>
      <c r="N910" s="182"/>
      <c r="O910" s="182"/>
      <c r="P910" s="183"/>
      <c r="Q910" s="179"/>
      <c r="R910" s="179"/>
      <c r="S910" s="165"/>
      <c r="T910" s="305"/>
      <c r="U910" s="165"/>
      <c r="V910" s="165"/>
      <c r="W910" s="165"/>
      <c r="X910" s="165"/>
      <c r="Y910" s="165"/>
      <c r="Z910" s="179"/>
      <c r="AA910" s="179"/>
      <c r="AB910" s="165"/>
      <c r="AC910" s="305"/>
      <c r="AD910" s="179"/>
      <c r="AE910" s="165"/>
    </row>
    <row r="911" spans="1:31" x14ac:dyDescent="0.2">
      <c r="A911" s="179"/>
      <c r="B911" s="179"/>
      <c r="C911" s="165"/>
      <c r="D911" s="165"/>
      <c r="E911" s="165"/>
      <c r="F911" s="165"/>
      <c r="G911" s="165"/>
      <c r="H911" s="182"/>
      <c r="I911" s="182"/>
      <c r="J911" s="183"/>
      <c r="K911" s="182"/>
      <c r="L911" s="182"/>
      <c r="M911" s="182"/>
      <c r="N911" s="182"/>
      <c r="O911" s="182"/>
      <c r="P911" s="183"/>
      <c r="Q911" s="179"/>
      <c r="R911" s="179"/>
      <c r="S911" s="165"/>
      <c r="T911" s="305"/>
      <c r="U911" s="165"/>
      <c r="V911" s="165"/>
      <c r="W911" s="165"/>
      <c r="X911" s="165"/>
      <c r="Y911" s="165"/>
      <c r="Z911" s="179"/>
      <c r="AA911" s="179"/>
      <c r="AB911" s="165"/>
      <c r="AC911" s="305"/>
      <c r="AD911" s="179"/>
      <c r="AE911" s="165"/>
    </row>
    <row r="912" spans="1:31" x14ac:dyDescent="0.2">
      <c r="A912" s="179"/>
      <c r="B912" s="179"/>
      <c r="C912" s="165"/>
      <c r="D912" s="165"/>
      <c r="E912" s="165"/>
      <c r="F912" s="165"/>
      <c r="G912" s="165"/>
      <c r="H912" s="182"/>
      <c r="I912" s="182"/>
      <c r="J912" s="183"/>
      <c r="K912" s="182"/>
      <c r="L912" s="182"/>
      <c r="M912" s="182"/>
      <c r="N912" s="182"/>
      <c r="O912" s="182"/>
      <c r="P912" s="183"/>
      <c r="Q912" s="179"/>
      <c r="R912" s="179"/>
      <c r="S912" s="165"/>
      <c r="T912" s="305"/>
      <c r="U912" s="165"/>
      <c r="V912" s="165"/>
      <c r="W912" s="165"/>
      <c r="X912" s="165"/>
      <c r="Y912" s="165"/>
      <c r="Z912" s="179"/>
      <c r="AA912" s="179"/>
      <c r="AB912" s="165"/>
      <c r="AC912" s="305"/>
      <c r="AD912" s="179"/>
      <c r="AE912" s="165"/>
    </row>
    <row r="913" spans="1:31" x14ac:dyDescent="0.2">
      <c r="A913" s="179"/>
      <c r="B913" s="179"/>
      <c r="C913" s="165"/>
      <c r="D913" s="165"/>
      <c r="E913" s="165"/>
      <c r="F913" s="165"/>
      <c r="G913" s="165"/>
      <c r="H913" s="182"/>
      <c r="I913" s="182"/>
      <c r="J913" s="183"/>
      <c r="K913" s="182"/>
      <c r="L913" s="182"/>
      <c r="M913" s="182"/>
      <c r="N913" s="182"/>
      <c r="O913" s="182"/>
      <c r="P913" s="183"/>
      <c r="Q913" s="179"/>
      <c r="R913" s="179"/>
      <c r="S913" s="165"/>
      <c r="T913" s="305"/>
      <c r="U913" s="165"/>
      <c r="V913" s="165"/>
      <c r="W913" s="165"/>
      <c r="X913" s="165"/>
      <c r="Y913" s="165"/>
      <c r="Z913" s="179"/>
      <c r="AA913" s="179"/>
      <c r="AB913" s="165"/>
      <c r="AC913" s="305"/>
      <c r="AD913" s="179"/>
      <c r="AE913" s="165"/>
    </row>
    <row r="914" spans="1:31" x14ac:dyDescent="0.2">
      <c r="A914" s="179"/>
      <c r="B914" s="179"/>
      <c r="C914" s="165"/>
      <c r="D914" s="165"/>
      <c r="E914" s="165"/>
      <c r="F914" s="165"/>
      <c r="G914" s="165"/>
      <c r="H914" s="182"/>
      <c r="I914" s="182"/>
      <c r="J914" s="183"/>
      <c r="K914" s="182"/>
      <c r="L914" s="182"/>
      <c r="M914" s="182"/>
      <c r="N914" s="182"/>
      <c r="O914" s="182"/>
      <c r="P914" s="183"/>
      <c r="Q914" s="179"/>
      <c r="R914" s="179"/>
      <c r="S914" s="165"/>
      <c r="T914" s="305"/>
      <c r="U914" s="165"/>
      <c r="V914" s="165"/>
      <c r="W914" s="165"/>
      <c r="X914" s="165"/>
      <c r="Y914" s="165"/>
      <c r="Z914" s="179"/>
      <c r="AA914" s="179"/>
      <c r="AB914" s="165"/>
      <c r="AC914" s="305"/>
      <c r="AD914" s="179"/>
      <c r="AE914" s="165"/>
    </row>
    <row r="915" spans="1:31" x14ac:dyDescent="0.2">
      <c r="A915" s="179"/>
      <c r="B915" s="179"/>
      <c r="C915" s="165"/>
      <c r="D915" s="165"/>
      <c r="E915" s="165"/>
      <c r="F915" s="165"/>
      <c r="G915" s="165"/>
      <c r="H915" s="182"/>
      <c r="I915" s="182"/>
      <c r="J915" s="183"/>
      <c r="K915" s="182"/>
      <c r="L915" s="182"/>
      <c r="M915" s="182"/>
      <c r="N915" s="182"/>
      <c r="O915" s="182"/>
      <c r="P915" s="183"/>
      <c r="Q915" s="179"/>
      <c r="R915" s="179"/>
      <c r="S915" s="165"/>
      <c r="T915" s="305"/>
      <c r="U915" s="165"/>
      <c r="V915" s="165"/>
      <c r="W915" s="165"/>
      <c r="X915" s="165"/>
      <c r="Y915" s="165"/>
      <c r="Z915" s="179"/>
      <c r="AA915" s="179"/>
      <c r="AB915" s="165"/>
      <c r="AC915" s="305"/>
      <c r="AD915" s="179"/>
      <c r="AE915" s="165"/>
    </row>
    <row r="916" spans="1:31" x14ac:dyDescent="0.2">
      <c r="A916" s="179"/>
      <c r="B916" s="179"/>
      <c r="C916" s="165"/>
      <c r="D916" s="165"/>
      <c r="E916" s="165"/>
      <c r="F916" s="165"/>
      <c r="G916" s="165"/>
      <c r="H916" s="182"/>
      <c r="I916" s="182"/>
      <c r="J916" s="183"/>
      <c r="K916" s="182"/>
      <c r="L916" s="182"/>
      <c r="M916" s="182"/>
      <c r="N916" s="182"/>
      <c r="O916" s="182"/>
      <c r="P916" s="183"/>
      <c r="Q916" s="179"/>
      <c r="R916" s="179"/>
      <c r="S916" s="165"/>
      <c r="T916" s="305"/>
      <c r="U916" s="165"/>
      <c r="V916" s="165"/>
      <c r="W916" s="165"/>
      <c r="X916" s="165"/>
      <c r="Y916" s="165"/>
      <c r="Z916" s="179"/>
      <c r="AA916" s="179"/>
      <c r="AB916" s="165"/>
      <c r="AC916" s="305"/>
      <c r="AD916" s="179"/>
      <c r="AE916" s="165"/>
    </row>
    <row r="917" spans="1:31" x14ac:dyDescent="0.2">
      <c r="A917" s="179"/>
      <c r="B917" s="179"/>
      <c r="C917" s="165"/>
      <c r="D917" s="165"/>
      <c r="E917" s="165"/>
      <c r="F917" s="165"/>
      <c r="G917" s="165"/>
      <c r="H917" s="182"/>
      <c r="I917" s="182"/>
      <c r="J917" s="183"/>
      <c r="K917" s="182"/>
      <c r="L917" s="182"/>
      <c r="M917" s="182"/>
      <c r="N917" s="182"/>
      <c r="O917" s="182"/>
      <c r="P917" s="183"/>
      <c r="Q917" s="179"/>
      <c r="R917" s="179"/>
      <c r="S917" s="165"/>
      <c r="T917" s="305"/>
      <c r="U917" s="165"/>
      <c r="V917" s="165"/>
      <c r="W917" s="165"/>
      <c r="X917" s="165"/>
      <c r="Y917" s="165"/>
      <c r="Z917" s="179"/>
      <c r="AA917" s="179"/>
      <c r="AB917" s="165"/>
      <c r="AC917" s="305"/>
      <c r="AD917" s="179"/>
      <c r="AE917" s="165"/>
    </row>
    <row r="918" spans="1:31" x14ac:dyDescent="0.2">
      <c r="A918" s="179"/>
      <c r="B918" s="179"/>
      <c r="C918" s="165"/>
      <c r="D918" s="165"/>
      <c r="E918" s="165"/>
      <c r="F918" s="165"/>
      <c r="G918" s="165"/>
      <c r="H918" s="182"/>
      <c r="I918" s="182"/>
      <c r="J918" s="183"/>
      <c r="K918" s="182"/>
      <c r="L918" s="182"/>
      <c r="M918" s="182"/>
      <c r="N918" s="182"/>
      <c r="O918" s="182"/>
      <c r="P918" s="183"/>
      <c r="Q918" s="179"/>
      <c r="R918" s="179"/>
      <c r="S918" s="165"/>
      <c r="T918" s="305"/>
      <c r="U918" s="165"/>
      <c r="V918" s="165"/>
      <c r="W918" s="165"/>
      <c r="X918" s="165"/>
      <c r="Y918" s="165"/>
      <c r="Z918" s="179"/>
      <c r="AA918" s="179"/>
      <c r="AB918" s="165"/>
      <c r="AC918" s="305"/>
      <c r="AD918" s="179"/>
      <c r="AE918" s="165"/>
    </row>
    <row r="919" spans="1:31" x14ac:dyDescent="0.2">
      <c r="A919" s="179"/>
      <c r="B919" s="179"/>
      <c r="C919" s="165"/>
      <c r="D919" s="165"/>
      <c r="E919" s="165"/>
      <c r="F919" s="165"/>
      <c r="G919" s="165"/>
      <c r="H919" s="182"/>
      <c r="I919" s="182"/>
      <c r="J919" s="183"/>
      <c r="K919" s="182"/>
      <c r="L919" s="182"/>
      <c r="M919" s="182"/>
      <c r="N919" s="182"/>
      <c r="O919" s="182"/>
      <c r="P919" s="183"/>
      <c r="Q919" s="179"/>
      <c r="R919" s="179"/>
      <c r="S919" s="165"/>
      <c r="T919" s="305"/>
      <c r="U919" s="165"/>
      <c r="V919" s="165"/>
      <c r="W919" s="165"/>
      <c r="X919" s="165"/>
      <c r="Y919" s="165"/>
      <c r="Z919" s="179"/>
      <c r="AA919" s="179"/>
      <c r="AB919" s="165"/>
      <c r="AC919" s="305"/>
      <c r="AD919" s="179"/>
      <c r="AE919" s="165"/>
    </row>
    <row r="920" spans="1:31" x14ac:dyDescent="0.2">
      <c r="A920" s="179"/>
      <c r="B920" s="179"/>
      <c r="C920" s="165"/>
      <c r="D920" s="165"/>
      <c r="E920" s="165"/>
      <c r="F920" s="165"/>
      <c r="G920" s="165"/>
      <c r="H920" s="182"/>
      <c r="I920" s="182"/>
      <c r="J920" s="183"/>
      <c r="K920" s="182"/>
      <c r="L920" s="182"/>
      <c r="M920" s="182"/>
      <c r="N920" s="182"/>
      <c r="O920" s="182"/>
      <c r="P920" s="183"/>
      <c r="Q920" s="179"/>
      <c r="R920" s="179"/>
      <c r="S920" s="165"/>
      <c r="T920" s="305"/>
      <c r="U920" s="165"/>
      <c r="V920" s="165"/>
      <c r="W920" s="165"/>
      <c r="X920" s="165"/>
      <c r="Y920" s="165"/>
      <c r="Z920" s="179"/>
      <c r="AA920" s="179"/>
      <c r="AB920" s="165"/>
      <c r="AC920" s="305"/>
      <c r="AD920" s="179"/>
      <c r="AE920" s="165"/>
    </row>
    <row r="921" spans="1:31" x14ac:dyDescent="0.2">
      <c r="A921" s="179"/>
      <c r="B921" s="179"/>
      <c r="C921" s="165"/>
      <c r="D921" s="165"/>
      <c r="E921" s="165"/>
      <c r="F921" s="165"/>
      <c r="G921" s="165"/>
      <c r="H921" s="182"/>
      <c r="I921" s="182"/>
      <c r="J921" s="183"/>
      <c r="K921" s="182"/>
      <c r="L921" s="182"/>
      <c r="M921" s="182"/>
      <c r="N921" s="182"/>
      <c r="O921" s="182"/>
      <c r="P921" s="183"/>
      <c r="Q921" s="179"/>
      <c r="R921" s="179"/>
      <c r="S921" s="165"/>
      <c r="T921" s="305"/>
      <c r="U921" s="165"/>
      <c r="V921" s="165"/>
      <c r="W921" s="165"/>
      <c r="X921" s="165"/>
      <c r="Y921" s="165"/>
      <c r="Z921" s="179"/>
      <c r="AA921" s="179"/>
      <c r="AB921" s="165"/>
      <c r="AC921" s="305"/>
      <c r="AD921" s="179"/>
      <c r="AE921" s="165"/>
    </row>
    <row r="922" spans="1:31" x14ac:dyDescent="0.2">
      <c r="A922" s="179"/>
      <c r="B922" s="179"/>
      <c r="C922" s="165"/>
      <c r="D922" s="165"/>
      <c r="E922" s="165"/>
      <c r="F922" s="165"/>
      <c r="G922" s="165"/>
      <c r="H922" s="182"/>
      <c r="I922" s="182"/>
      <c r="J922" s="183"/>
      <c r="K922" s="182"/>
      <c r="L922" s="182"/>
      <c r="M922" s="182"/>
      <c r="N922" s="182"/>
      <c r="O922" s="182"/>
      <c r="P922" s="183"/>
      <c r="Q922" s="179"/>
      <c r="R922" s="179"/>
      <c r="S922" s="165"/>
      <c r="T922" s="305"/>
      <c r="U922" s="165"/>
      <c r="V922" s="165"/>
      <c r="W922" s="165"/>
      <c r="X922" s="165"/>
      <c r="Y922" s="165"/>
      <c r="Z922" s="179"/>
      <c r="AA922" s="179"/>
      <c r="AB922" s="165"/>
      <c r="AC922" s="305"/>
      <c r="AD922" s="179"/>
      <c r="AE922" s="165"/>
    </row>
    <row r="923" spans="1:31" x14ac:dyDescent="0.2">
      <c r="A923" s="179"/>
      <c r="B923" s="179"/>
      <c r="C923" s="165"/>
      <c r="D923" s="165"/>
      <c r="E923" s="165"/>
      <c r="F923" s="165"/>
      <c r="G923" s="165"/>
      <c r="H923" s="182"/>
      <c r="I923" s="182"/>
      <c r="J923" s="183"/>
      <c r="K923" s="182"/>
      <c r="L923" s="182"/>
      <c r="M923" s="182"/>
      <c r="N923" s="182"/>
      <c r="O923" s="182"/>
      <c r="P923" s="183"/>
      <c r="Q923" s="179"/>
      <c r="R923" s="179"/>
      <c r="S923" s="165"/>
      <c r="T923" s="305"/>
      <c r="U923" s="165"/>
      <c r="V923" s="165"/>
      <c r="W923" s="165"/>
      <c r="X923" s="165"/>
      <c r="Y923" s="165"/>
      <c r="Z923" s="179"/>
      <c r="AA923" s="179"/>
      <c r="AB923" s="165"/>
      <c r="AC923" s="305"/>
      <c r="AD923" s="179"/>
      <c r="AE923" s="165"/>
    </row>
    <row r="924" spans="1:31" x14ac:dyDescent="0.2">
      <c r="A924" s="179"/>
      <c r="B924" s="179"/>
      <c r="C924" s="165"/>
      <c r="D924" s="165"/>
      <c r="E924" s="165"/>
      <c r="F924" s="165"/>
      <c r="G924" s="165"/>
      <c r="H924" s="182"/>
      <c r="I924" s="182"/>
      <c r="J924" s="183"/>
      <c r="K924" s="182"/>
      <c r="L924" s="182"/>
      <c r="M924" s="182"/>
      <c r="N924" s="182"/>
      <c r="O924" s="182"/>
      <c r="P924" s="183"/>
      <c r="Q924" s="179"/>
      <c r="R924" s="179"/>
      <c r="S924" s="165"/>
      <c r="T924" s="305"/>
      <c r="U924" s="165"/>
      <c r="V924" s="165"/>
      <c r="W924" s="165"/>
      <c r="X924" s="165"/>
      <c r="Y924" s="165"/>
      <c r="Z924" s="179"/>
      <c r="AA924" s="179"/>
      <c r="AB924" s="165"/>
      <c r="AC924" s="305"/>
      <c r="AD924" s="179"/>
      <c r="AE924" s="165"/>
    </row>
    <row r="925" spans="1:31" x14ac:dyDescent="0.2">
      <c r="A925" s="179"/>
      <c r="B925" s="179"/>
      <c r="C925" s="165"/>
      <c r="D925" s="165"/>
      <c r="E925" s="165"/>
      <c r="F925" s="165"/>
      <c r="G925" s="165"/>
      <c r="H925" s="182"/>
      <c r="I925" s="182"/>
      <c r="J925" s="183"/>
      <c r="K925" s="182"/>
      <c r="L925" s="182"/>
      <c r="M925" s="182"/>
      <c r="N925" s="182"/>
      <c r="O925" s="182"/>
      <c r="P925" s="183"/>
      <c r="Q925" s="179"/>
      <c r="R925" s="179"/>
      <c r="S925" s="165"/>
      <c r="T925" s="305"/>
      <c r="U925" s="165"/>
      <c r="V925" s="165"/>
      <c r="W925" s="165"/>
      <c r="X925" s="165"/>
      <c r="Y925" s="165"/>
      <c r="Z925" s="179"/>
      <c r="AA925" s="179"/>
      <c r="AB925" s="165"/>
      <c r="AC925" s="305"/>
      <c r="AD925" s="179"/>
      <c r="AE925" s="165"/>
    </row>
    <row r="926" spans="1:31" x14ac:dyDescent="0.2">
      <c r="A926" s="179"/>
      <c r="B926" s="179"/>
      <c r="C926" s="165"/>
      <c r="D926" s="165"/>
      <c r="E926" s="165"/>
      <c r="F926" s="165"/>
      <c r="G926" s="165"/>
      <c r="H926" s="182"/>
      <c r="I926" s="182"/>
      <c r="J926" s="183"/>
      <c r="K926" s="182"/>
      <c r="L926" s="182"/>
      <c r="M926" s="182"/>
      <c r="N926" s="182"/>
      <c r="O926" s="182"/>
      <c r="P926" s="183"/>
      <c r="Q926" s="179"/>
      <c r="R926" s="179"/>
      <c r="S926" s="165"/>
      <c r="T926" s="305"/>
      <c r="U926" s="165"/>
      <c r="V926" s="165"/>
      <c r="W926" s="165"/>
      <c r="X926" s="165"/>
      <c r="Y926" s="165"/>
      <c r="Z926" s="179"/>
      <c r="AA926" s="179"/>
      <c r="AB926" s="165"/>
      <c r="AC926" s="305"/>
      <c r="AD926" s="179"/>
      <c r="AE926" s="165"/>
    </row>
    <row r="927" spans="1:31" x14ac:dyDescent="0.2">
      <c r="A927" s="179"/>
      <c r="B927" s="179"/>
      <c r="C927" s="165"/>
      <c r="D927" s="165"/>
      <c r="E927" s="165"/>
      <c r="F927" s="165"/>
      <c r="G927" s="165"/>
      <c r="H927" s="182"/>
      <c r="I927" s="182"/>
      <c r="J927" s="183"/>
      <c r="K927" s="182"/>
      <c r="L927" s="182"/>
      <c r="M927" s="182"/>
      <c r="N927" s="182"/>
      <c r="O927" s="182"/>
      <c r="P927" s="183"/>
      <c r="Q927" s="179"/>
      <c r="R927" s="179"/>
      <c r="S927" s="165"/>
      <c r="T927" s="305"/>
      <c r="U927" s="165"/>
      <c r="V927" s="165"/>
      <c r="W927" s="165"/>
      <c r="X927" s="165"/>
      <c r="Y927" s="165"/>
      <c r="Z927" s="179"/>
      <c r="AA927" s="179"/>
      <c r="AB927" s="165"/>
      <c r="AC927" s="305"/>
      <c r="AD927" s="179"/>
      <c r="AE927" s="165"/>
    </row>
    <row r="928" spans="1:31" x14ac:dyDescent="0.2">
      <c r="A928" s="179"/>
      <c r="B928" s="179"/>
      <c r="C928" s="165"/>
      <c r="D928" s="165"/>
      <c r="E928" s="165"/>
      <c r="F928" s="165"/>
      <c r="G928" s="165"/>
      <c r="H928" s="182"/>
      <c r="I928" s="182"/>
      <c r="J928" s="183"/>
      <c r="K928" s="182"/>
      <c r="L928" s="182"/>
      <c r="M928" s="182"/>
      <c r="N928" s="182"/>
      <c r="O928" s="182"/>
      <c r="P928" s="183"/>
      <c r="Q928" s="179"/>
      <c r="R928" s="179"/>
      <c r="S928" s="165"/>
      <c r="T928" s="305"/>
      <c r="U928" s="165"/>
      <c r="V928" s="165"/>
      <c r="W928" s="165"/>
      <c r="X928" s="165"/>
      <c r="Y928" s="165"/>
      <c r="Z928" s="179"/>
      <c r="AA928" s="179"/>
      <c r="AB928" s="165"/>
      <c r="AC928" s="305"/>
      <c r="AD928" s="179"/>
      <c r="AE928" s="165"/>
    </row>
    <row r="929" spans="1:31" x14ac:dyDescent="0.2">
      <c r="A929" s="179"/>
      <c r="B929" s="179"/>
      <c r="C929" s="165"/>
      <c r="D929" s="165"/>
      <c r="E929" s="165"/>
      <c r="F929" s="165"/>
      <c r="G929" s="165"/>
      <c r="H929" s="182"/>
      <c r="I929" s="182"/>
      <c r="J929" s="183"/>
      <c r="K929" s="182"/>
      <c r="L929" s="182"/>
      <c r="M929" s="182"/>
      <c r="N929" s="182"/>
      <c r="O929" s="182"/>
      <c r="P929" s="183"/>
      <c r="Q929" s="179"/>
      <c r="R929" s="179"/>
      <c r="S929" s="165"/>
      <c r="T929" s="305"/>
      <c r="U929" s="165"/>
      <c r="V929" s="165"/>
      <c r="W929" s="165"/>
      <c r="X929" s="165"/>
      <c r="Y929" s="165"/>
      <c r="Z929" s="179"/>
      <c r="AA929" s="179"/>
      <c r="AB929" s="165"/>
      <c r="AC929" s="305"/>
      <c r="AD929" s="179"/>
      <c r="AE929" s="165"/>
    </row>
    <row r="930" spans="1:31" x14ac:dyDescent="0.2">
      <c r="A930" s="179"/>
      <c r="B930" s="179"/>
      <c r="C930" s="165"/>
      <c r="D930" s="165"/>
      <c r="E930" s="165"/>
      <c r="F930" s="165"/>
      <c r="G930" s="165"/>
      <c r="H930" s="182"/>
      <c r="I930" s="182"/>
      <c r="J930" s="183"/>
      <c r="K930" s="182"/>
      <c r="L930" s="182"/>
      <c r="M930" s="182"/>
      <c r="N930" s="182"/>
      <c r="O930" s="182"/>
      <c r="P930" s="183"/>
      <c r="Q930" s="179"/>
      <c r="R930" s="179"/>
      <c r="S930" s="165"/>
      <c r="T930" s="305"/>
      <c r="U930" s="165"/>
      <c r="V930" s="165"/>
      <c r="W930" s="165"/>
      <c r="X930" s="165"/>
      <c r="Y930" s="165"/>
      <c r="Z930" s="179"/>
      <c r="AA930" s="179"/>
      <c r="AB930" s="165"/>
      <c r="AC930" s="305"/>
      <c r="AD930" s="179"/>
      <c r="AE930" s="165"/>
    </row>
    <row r="931" spans="1:31" x14ac:dyDescent="0.2">
      <c r="A931" s="179"/>
      <c r="B931" s="179"/>
      <c r="C931" s="165"/>
      <c r="D931" s="165"/>
      <c r="E931" s="165"/>
      <c r="F931" s="165"/>
      <c r="G931" s="165"/>
      <c r="H931" s="182"/>
      <c r="I931" s="182"/>
      <c r="J931" s="183"/>
      <c r="K931" s="182"/>
      <c r="L931" s="182"/>
      <c r="M931" s="182"/>
      <c r="N931" s="182"/>
      <c r="O931" s="182"/>
      <c r="P931" s="183"/>
      <c r="Q931" s="179"/>
      <c r="R931" s="179"/>
      <c r="S931" s="165"/>
      <c r="T931" s="305"/>
      <c r="U931" s="165"/>
      <c r="V931" s="165"/>
      <c r="W931" s="165"/>
      <c r="X931" s="165"/>
      <c r="Y931" s="165"/>
      <c r="Z931" s="179"/>
      <c r="AA931" s="179"/>
      <c r="AB931" s="165"/>
      <c r="AC931" s="305"/>
      <c r="AD931" s="179"/>
      <c r="AE931" s="165"/>
    </row>
    <row r="932" spans="1:31" x14ac:dyDescent="0.2">
      <c r="A932" s="179"/>
      <c r="B932" s="179"/>
      <c r="C932" s="165"/>
      <c r="D932" s="165"/>
      <c r="E932" s="165"/>
      <c r="F932" s="165"/>
      <c r="G932" s="165"/>
      <c r="H932" s="182"/>
      <c r="I932" s="182"/>
      <c r="J932" s="183"/>
      <c r="K932" s="182"/>
      <c r="L932" s="182"/>
      <c r="M932" s="182"/>
      <c r="N932" s="182"/>
      <c r="O932" s="182"/>
      <c r="P932" s="183"/>
      <c r="Q932" s="179"/>
      <c r="R932" s="179"/>
      <c r="S932" s="165"/>
      <c r="T932" s="305"/>
      <c r="U932" s="165"/>
      <c r="V932" s="165"/>
      <c r="W932" s="165"/>
      <c r="X932" s="165"/>
      <c r="Y932" s="165"/>
      <c r="Z932" s="179"/>
      <c r="AA932" s="179"/>
      <c r="AB932" s="165"/>
      <c r="AC932" s="305"/>
      <c r="AD932" s="179"/>
      <c r="AE932" s="165"/>
    </row>
    <row r="933" spans="1:31" x14ac:dyDescent="0.2">
      <c r="A933" s="179"/>
      <c r="B933" s="179"/>
      <c r="C933" s="165"/>
      <c r="D933" s="165"/>
      <c r="E933" s="165"/>
      <c r="F933" s="165"/>
      <c r="G933" s="165"/>
      <c r="H933" s="182"/>
      <c r="I933" s="182"/>
      <c r="J933" s="183"/>
      <c r="K933" s="182"/>
      <c r="L933" s="182"/>
      <c r="M933" s="182"/>
      <c r="N933" s="182"/>
      <c r="O933" s="182"/>
      <c r="P933" s="183"/>
      <c r="Q933" s="179"/>
      <c r="R933" s="179"/>
      <c r="S933" s="165"/>
      <c r="T933" s="305"/>
      <c r="U933" s="165"/>
      <c r="V933" s="165"/>
      <c r="W933" s="165"/>
      <c r="X933" s="165"/>
      <c r="Y933" s="165"/>
      <c r="Z933" s="179"/>
      <c r="AA933" s="179"/>
      <c r="AB933" s="165"/>
      <c r="AC933" s="305"/>
      <c r="AD933" s="179"/>
      <c r="AE933" s="165"/>
    </row>
    <row r="934" spans="1:31" x14ac:dyDescent="0.2">
      <c r="A934" s="179"/>
      <c r="B934" s="179"/>
      <c r="C934" s="165"/>
      <c r="D934" s="165"/>
      <c r="E934" s="165"/>
      <c r="F934" s="165"/>
      <c r="G934" s="165"/>
      <c r="H934" s="182"/>
      <c r="I934" s="182"/>
      <c r="J934" s="183"/>
      <c r="K934" s="182"/>
      <c r="L934" s="182"/>
      <c r="M934" s="182"/>
      <c r="N934" s="182"/>
      <c r="O934" s="182"/>
      <c r="P934" s="183"/>
      <c r="Q934" s="179"/>
      <c r="R934" s="179"/>
      <c r="S934" s="165"/>
      <c r="T934" s="305"/>
      <c r="U934" s="165"/>
      <c r="V934" s="165"/>
      <c r="W934" s="165"/>
      <c r="X934" s="165"/>
      <c r="Y934" s="165"/>
      <c r="Z934" s="179"/>
      <c r="AA934" s="179"/>
      <c r="AB934" s="165"/>
      <c r="AC934" s="305"/>
      <c r="AD934" s="179"/>
      <c r="AE934" s="165"/>
    </row>
    <row r="935" spans="1:31" x14ac:dyDescent="0.2">
      <c r="A935" s="179"/>
      <c r="B935" s="179"/>
      <c r="C935" s="165"/>
      <c r="D935" s="165"/>
      <c r="E935" s="165"/>
      <c r="F935" s="165"/>
      <c r="G935" s="165"/>
      <c r="H935" s="182"/>
      <c r="I935" s="182"/>
      <c r="J935" s="183"/>
      <c r="K935" s="182"/>
      <c r="L935" s="182"/>
      <c r="M935" s="182"/>
      <c r="N935" s="182"/>
      <c r="O935" s="182"/>
      <c r="P935" s="183"/>
      <c r="Q935" s="179"/>
      <c r="R935" s="179"/>
      <c r="S935" s="165"/>
      <c r="T935" s="305"/>
      <c r="U935" s="165"/>
      <c r="V935" s="165"/>
      <c r="W935" s="165"/>
      <c r="X935" s="165"/>
      <c r="Y935" s="165"/>
      <c r="Z935" s="179"/>
      <c r="AA935" s="179"/>
      <c r="AB935" s="165"/>
      <c r="AC935" s="305"/>
      <c r="AD935" s="179"/>
      <c r="AE935" s="165"/>
    </row>
    <row r="936" spans="1:31" x14ac:dyDescent="0.2">
      <c r="A936" s="179"/>
      <c r="B936" s="179"/>
      <c r="C936" s="165"/>
      <c r="D936" s="165"/>
      <c r="E936" s="165"/>
      <c r="F936" s="165"/>
      <c r="G936" s="165"/>
      <c r="H936" s="182"/>
      <c r="I936" s="182"/>
      <c r="J936" s="183"/>
      <c r="K936" s="182"/>
      <c r="L936" s="182"/>
      <c r="M936" s="182"/>
      <c r="N936" s="182"/>
      <c r="O936" s="182"/>
      <c r="P936" s="183"/>
      <c r="Q936" s="179"/>
      <c r="R936" s="179"/>
      <c r="S936" s="165"/>
      <c r="T936" s="305"/>
      <c r="U936" s="165"/>
      <c r="V936" s="165"/>
      <c r="W936" s="165"/>
      <c r="X936" s="165"/>
      <c r="Y936" s="165"/>
      <c r="Z936" s="179"/>
      <c r="AA936" s="179"/>
      <c r="AB936" s="165"/>
      <c r="AC936" s="305"/>
      <c r="AD936" s="179"/>
      <c r="AE936" s="165"/>
    </row>
    <row r="937" spans="1:31" x14ac:dyDescent="0.2">
      <c r="A937" s="179"/>
      <c r="B937" s="179"/>
      <c r="C937" s="165"/>
      <c r="D937" s="165"/>
      <c r="E937" s="165"/>
      <c r="F937" s="165"/>
      <c r="G937" s="165"/>
      <c r="H937" s="182"/>
      <c r="I937" s="182"/>
      <c r="J937" s="183"/>
      <c r="K937" s="182"/>
      <c r="L937" s="182"/>
      <c r="M937" s="182"/>
      <c r="N937" s="182"/>
      <c r="O937" s="182"/>
      <c r="P937" s="183"/>
      <c r="Q937" s="179"/>
      <c r="R937" s="179"/>
      <c r="S937" s="165"/>
      <c r="T937" s="305"/>
      <c r="U937" s="165"/>
      <c r="V937" s="165"/>
      <c r="W937" s="165"/>
      <c r="X937" s="165"/>
      <c r="Y937" s="165"/>
      <c r="Z937" s="179"/>
      <c r="AA937" s="179"/>
      <c r="AB937" s="165"/>
      <c r="AC937" s="305"/>
      <c r="AD937" s="179"/>
      <c r="AE937" s="165"/>
    </row>
    <row r="938" spans="1:31" x14ac:dyDescent="0.2">
      <c r="A938" s="179"/>
      <c r="B938" s="179"/>
      <c r="C938" s="165"/>
      <c r="D938" s="165"/>
      <c r="E938" s="165"/>
      <c r="F938" s="165"/>
      <c r="G938" s="165"/>
      <c r="H938" s="182"/>
      <c r="I938" s="182"/>
      <c r="J938" s="183"/>
      <c r="K938" s="182"/>
      <c r="L938" s="182"/>
      <c r="M938" s="182"/>
      <c r="N938" s="182"/>
      <c r="O938" s="182"/>
      <c r="P938" s="183"/>
      <c r="Q938" s="179"/>
      <c r="R938" s="179"/>
      <c r="S938" s="165"/>
      <c r="T938" s="305"/>
      <c r="U938" s="165"/>
      <c r="V938" s="165"/>
      <c r="W938" s="165"/>
      <c r="X938" s="165"/>
      <c r="Y938" s="165"/>
      <c r="Z938" s="179"/>
      <c r="AA938" s="179"/>
      <c r="AB938" s="165"/>
      <c r="AC938" s="305"/>
      <c r="AD938" s="179"/>
      <c r="AE938" s="165"/>
    </row>
    <row r="939" spans="1:31" x14ac:dyDescent="0.2">
      <c r="A939" s="179"/>
      <c r="B939" s="179"/>
      <c r="C939" s="165"/>
      <c r="D939" s="165"/>
      <c r="E939" s="165"/>
      <c r="F939" s="165"/>
      <c r="G939" s="165"/>
      <c r="H939" s="182"/>
      <c r="I939" s="182"/>
      <c r="J939" s="183"/>
      <c r="K939" s="182"/>
      <c r="L939" s="182"/>
      <c r="M939" s="182"/>
      <c r="N939" s="182"/>
      <c r="O939" s="182"/>
      <c r="P939" s="183"/>
      <c r="Q939" s="179"/>
      <c r="R939" s="179"/>
      <c r="S939" s="165"/>
      <c r="T939" s="305"/>
      <c r="U939" s="165"/>
      <c r="V939" s="165"/>
      <c r="W939" s="165"/>
      <c r="X939" s="165"/>
      <c r="Y939" s="165"/>
      <c r="Z939" s="179"/>
      <c r="AA939" s="179"/>
      <c r="AB939" s="165"/>
      <c r="AC939" s="305"/>
      <c r="AD939" s="179"/>
      <c r="AE939" s="165"/>
    </row>
    <row r="940" spans="1:31" x14ac:dyDescent="0.2">
      <c r="A940" s="179"/>
      <c r="B940" s="179"/>
      <c r="C940" s="165"/>
      <c r="D940" s="165"/>
      <c r="E940" s="165"/>
      <c r="F940" s="165"/>
      <c r="G940" s="165"/>
      <c r="H940" s="182"/>
      <c r="I940" s="182"/>
      <c r="J940" s="183"/>
      <c r="K940" s="182"/>
      <c r="L940" s="182"/>
      <c r="M940" s="182"/>
      <c r="N940" s="182"/>
      <c r="O940" s="182"/>
      <c r="P940" s="183"/>
      <c r="Q940" s="179"/>
      <c r="R940" s="179"/>
      <c r="S940" s="165"/>
      <c r="T940" s="305"/>
      <c r="U940" s="165"/>
      <c r="V940" s="165"/>
      <c r="W940" s="165"/>
      <c r="X940" s="165"/>
      <c r="Y940" s="165"/>
      <c r="Z940" s="179"/>
      <c r="AA940" s="179"/>
      <c r="AB940" s="165"/>
      <c r="AC940" s="305"/>
      <c r="AD940" s="179"/>
      <c r="AE940" s="165"/>
    </row>
    <row r="941" spans="1:31" x14ac:dyDescent="0.2">
      <c r="A941" s="179"/>
      <c r="B941" s="179"/>
      <c r="C941" s="165"/>
      <c r="D941" s="165"/>
      <c r="E941" s="165"/>
      <c r="F941" s="165"/>
      <c r="G941" s="165"/>
      <c r="H941" s="182"/>
      <c r="I941" s="182"/>
      <c r="J941" s="183"/>
      <c r="K941" s="182"/>
      <c r="L941" s="182"/>
      <c r="M941" s="182"/>
      <c r="N941" s="182"/>
      <c r="O941" s="182"/>
      <c r="P941" s="183"/>
      <c r="Q941" s="179"/>
      <c r="R941" s="179"/>
      <c r="S941" s="165"/>
      <c r="T941" s="305"/>
      <c r="U941" s="165"/>
      <c r="V941" s="165"/>
      <c r="W941" s="165"/>
      <c r="X941" s="165"/>
      <c r="Y941" s="165"/>
      <c r="Z941" s="179"/>
      <c r="AA941" s="179"/>
      <c r="AB941" s="165"/>
      <c r="AC941" s="305"/>
      <c r="AD941" s="179"/>
      <c r="AE941" s="165"/>
    </row>
    <row r="942" spans="1:31" x14ac:dyDescent="0.2">
      <c r="A942" s="179"/>
      <c r="B942" s="179"/>
      <c r="C942" s="165"/>
      <c r="D942" s="165"/>
      <c r="E942" s="165"/>
      <c r="F942" s="165"/>
      <c r="G942" s="165"/>
      <c r="H942" s="182"/>
      <c r="I942" s="182"/>
      <c r="J942" s="183"/>
      <c r="K942" s="182"/>
      <c r="L942" s="182"/>
      <c r="M942" s="182"/>
      <c r="N942" s="182"/>
      <c r="O942" s="182"/>
      <c r="P942" s="183"/>
      <c r="Q942" s="179"/>
      <c r="R942" s="179"/>
      <c r="S942" s="165"/>
      <c r="T942" s="305"/>
      <c r="U942" s="165"/>
      <c r="V942" s="165"/>
      <c r="W942" s="165"/>
      <c r="X942" s="165"/>
      <c r="Y942" s="165"/>
      <c r="Z942" s="179"/>
      <c r="AA942" s="179"/>
      <c r="AB942" s="165"/>
      <c r="AC942" s="305"/>
      <c r="AD942" s="179"/>
      <c r="AE942" s="165"/>
    </row>
    <row r="943" spans="1:31" x14ac:dyDescent="0.2">
      <c r="A943" s="179"/>
      <c r="B943" s="179"/>
      <c r="C943" s="165"/>
      <c r="D943" s="165"/>
      <c r="E943" s="165"/>
      <c r="F943" s="165"/>
      <c r="G943" s="165"/>
      <c r="H943" s="182"/>
      <c r="I943" s="182"/>
      <c r="J943" s="183"/>
      <c r="K943" s="182"/>
      <c r="L943" s="182"/>
      <c r="M943" s="182"/>
      <c r="N943" s="182"/>
      <c r="O943" s="182"/>
      <c r="P943" s="183"/>
      <c r="Q943" s="179"/>
      <c r="R943" s="179"/>
      <c r="S943" s="165"/>
      <c r="T943" s="305"/>
      <c r="U943" s="165"/>
      <c r="V943" s="165"/>
      <c r="W943" s="165"/>
      <c r="X943" s="165"/>
      <c r="Y943" s="165"/>
      <c r="Z943" s="179"/>
      <c r="AA943" s="179"/>
      <c r="AB943" s="165"/>
      <c r="AC943" s="305"/>
      <c r="AD943" s="179"/>
      <c r="AE943" s="165"/>
    </row>
    <row r="944" spans="1:31" x14ac:dyDescent="0.2">
      <c r="A944" s="179"/>
      <c r="B944" s="179"/>
      <c r="C944" s="165"/>
      <c r="D944" s="165"/>
      <c r="E944" s="165"/>
      <c r="F944" s="165"/>
      <c r="G944" s="165"/>
      <c r="H944" s="182"/>
      <c r="I944" s="182"/>
      <c r="J944" s="183"/>
      <c r="K944" s="182"/>
      <c r="L944" s="182"/>
      <c r="M944" s="182"/>
      <c r="N944" s="182"/>
      <c r="O944" s="182"/>
      <c r="P944" s="183"/>
      <c r="Q944" s="179"/>
      <c r="R944" s="179"/>
      <c r="S944" s="165"/>
      <c r="T944" s="305"/>
      <c r="U944" s="165"/>
      <c r="V944" s="165"/>
      <c r="W944" s="165"/>
      <c r="X944" s="165"/>
      <c r="Y944" s="165"/>
      <c r="Z944" s="179"/>
      <c r="AA944" s="179"/>
      <c r="AB944" s="165"/>
      <c r="AC944" s="305"/>
      <c r="AD944" s="179"/>
      <c r="AE944" s="165"/>
    </row>
    <row r="945" spans="1:31" x14ac:dyDescent="0.2">
      <c r="A945" s="179"/>
      <c r="B945" s="179"/>
      <c r="C945" s="165"/>
      <c r="D945" s="165"/>
      <c r="E945" s="165"/>
      <c r="F945" s="165"/>
      <c r="G945" s="165"/>
      <c r="H945" s="182"/>
      <c r="I945" s="182"/>
      <c r="J945" s="183"/>
      <c r="K945" s="182"/>
      <c r="L945" s="182"/>
      <c r="M945" s="182"/>
      <c r="N945" s="182"/>
      <c r="O945" s="182"/>
      <c r="P945" s="183"/>
      <c r="Q945" s="179"/>
      <c r="R945" s="179"/>
      <c r="S945" s="165"/>
      <c r="T945" s="305"/>
      <c r="U945" s="165"/>
      <c r="V945" s="165"/>
      <c r="W945" s="165"/>
      <c r="X945" s="165"/>
      <c r="Y945" s="165"/>
      <c r="Z945" s="179"/>
      <c r="AA945" s="179"/>
      <c r="AB945" s="165"/>
      <c r="AC945" s="305"/>
      <c r="AD945" s="179"/>
      <c r="AE945" s="165"/>
    </row>
    <row r="946" spans="1:31" x14ac:dyDescent="0.2">
      <c r="A946" s="179"/>
      <c r="B946" s="179"/>
      <c r="C946" s="165"/>
      <c r="D946" s="165"/>
      <c r="E946" s="165"/>
      <c r="F946" s="165"/>
      <c r="G946" s="165"/>
      <c r="H946" s="182"/>
      <c r="I946" s="182"/>
      <c r="J946" s="183"/>
      <c r="K946" s="182"/>
      <c r="L946" s="182"/>
      <c r="M946" s="182"/>
      <c r="N946" s="182"/>
      <c r="O946" s="182"/>
      <c r="P946" s="183"/>
      <c r="Q946" s="179"/>
      <c r="R946" s="179"/>
      <c r="S946" s="165"/>
      <c r="T946" s="305"/>
      <c r="U946" s="165"/>
      <c r="V946" s="165"/>
      <c r="W946" s="165"/>
      <c r="X946" s="165"/>
      <c r="Y946" s="165"/>
      <c r="Z946" s="179"/>
      <c r="AA946" s="179"/>
      <c r="AB946" s="165"/>
      <c r="AC946" s="305"/>
      <c r="AD946" s="179"/>
      <c r="AE946" s="165"/>
    </row>
    <row r="947" spans="1:31" x14ac:dyDescent="0.2">
      <c r="A947" s="179"/>
      <c r="B947" s="179"/>
      <c r="C947" s="165"/>
      <c r="D947" s="165"/>
      <c r="E947" s="165"/>
      <c r="F947" s="165"/>
      <c r="G947" s="165"/>
      <c r="H947" s="182"/>
      <c r="I947" s="182"/>
      <c r="J947" s="183"/>
      <c r="K947" s="182"/>
      <c r="L947" s="182"/>
      <c r="M947" s="182"/>
      <c r="N947" s="182"/>
      <c r="O947" s="182"/>
      <c r="P947" s="183"/>
      <c r="Q947" s="179"/>
      <c r="R947" s="179"/>
      <c r="S947" s="165"/>
      <c r="T947" s="305"/>
      <c r="U947" s="165"/>
      <c r="V947" s="165"/>
      <c r="W947" s="165"/>
      <c r="X947" s="165"/>
      <c r="Y947" s="165"/>
      <c r="Z947" s="179"/>
      <c r="AA947" s="179"/>
      <c r="AB947" s="165"/>
      <c r="AC947" s="305"/>
      <c r="AD947" s="179"/>
      <c r="AE947" s="165"/>
    </row>
    <row r="948" spans="1:31" x14ac:dyDescent="0.2">
      <c r="A948" s="179"/>
      <c r="B948" s="179"/>
      <c r="C948" s="165"/>
      <c r="D948" s="165"/>
      <c r="E948" s="165"/>
      <c r="F948" s="165"/>
      <c r="G948" s="165"/>
      <c r="H948" s="182"/>
      <c r="I948" s="182"/>
      <c r="J948" s="183"/>
      <c r="K948" s="182"/>
      <c r="L948" s="182"/>
      <c r="M948" s="182"/>
      <c r="N948" s="182"/>
      <c r="O948" s="182"/>
      <c r="P948" s="183"/>
      <c r="Q948" s="179"/>
      <c r="R948" s="179"/>
      <c r="S948" s="165"/>
      <c r="T948" s="305"/>
      <c r="U948" s="165"/>
      <c r="V948" s="165"/>
      <c r="W948" s="165"/>
      <c r="X948" s="165"/>
      <c r="Y948" s="165"/>
      <c r="Z948" s="179"/>
      <c r="AA948" s="179"/>
      <c r="AB948" s="165"/>
      <c r="AC948" s="305"/>
      <c r="AD948" s="179"/>
      <c r="AE948" s="165"/>
    </row>
    <row r="949" spans="1:31" x14ac:dyDescent="0.2">
      <c r="A949" s="179"/>
      <c r="B949" s="179"/>
      <c r="C949" s="165"/>
      <c r="D949" s="165"/>
      <c r="E949" s="165"/>
      <c r="F949" s="165"/>
      <c r="G949" s="165"/>
      <c r="H949" s="182"/>
      <c r="I949" s="182"/>
      <c r="J949" s="183"/>
      <c r="K949" s="182"/>
      <c r="L949" s="182"/>
      <c r="M949" s="182"/>
      <c r="N949" s="182"/>
      <c r="O949" s="182"/>
      <c r="P949" s="183"/>
      <c r="Q949" s="179"/>
      <c r="R949" s="179"/>
      <c r="S949" s="165"/>
      <c r="T949" s="305"/>
      <c r="U949" s="165"/>
      <c r="V949" s="165"/>
      <c r="W949" s="165"/>
      <c r="X949" s="165"/>
      <c r="Y949" s="165"/>
      <c r="Z949" s="179"/>
      <c r="AA949" s="179"/>
      <c r="AB949" s="165"/>
      <c r="AC949" s="305"/>
      <c r="AD949" s="179"/>
      <c r="AE949" s="165"/>
    </row>
    <row r="950" spans="1:31" x14ac:dyDescent="0.2">
      <c r="A950" s="179"/>
      <c r="B950" s="179"/>
      <c r="C950" s="165"/>
      <c r="D950" s="165"/>
      <c r="E950" s="165"/>
      <c r="F950" s="165"/>
      <c r="G950" s="165"/>
      <c r="H950" s="182"/>
      <c r="I950" s="182"/>
      <c r="J950" s="183"/>
      <c r="K950" s="182"/>
      <c r="L950" s="182"/>
      <c r="M950" s="182"/>
      <c r="N950" s="182"/>
      <c r="O950" s="182"/>
      <c r="P950" s="183"/>
      <c r="Q950" s="179"/>
      <c r="R950" s="179"/>
      <c r="S950" s="165"/>
      <c r="T950" s="305"/>
      <c r="U950" s="165"/>
      <c r="V950" s="165"/>
      <c r="W950" s="165"/>
      <c r="X950" s="165"/>
      <c r="Y950" s="165"/>
      <c r="Z950" s="179"/>
      <c r="AA950" s="179"/>
      <c r="AB950" s="165"/>
      <c r="AC950" s="305"/>
      <c r="AD950" s="179"/>
      <c r="AE950" s="165"/>
    </row>
    <row r="951" spans="1:31" x14ac:dyDescent="0.2">
      <c r="A951" s="179"/>
      <c r="B951" s="179"/>
      <c r="C951" s="165"/>
      <c r="D951" s="165"/>
      <c r="E951" s="165"/>
      <c r="F951" s="165"/>
      <c r="G951" s="165"/>
      <c r="H951" s="182"/>
      <c r="I951" s="182"/>
      <c r="J951" s="183"/>
      <c r="K951" s="182"/>
      <c r="L951" s="182"/>
      <c r="M951" s="182"/>
      <c r="N951" s="182"/>
      <c r="O951" s="182"/>
      <c r="P951" s="183"/>
      <c r="Q951" s="179"/>
      <c r="R951" s="179"/>
      <c r="S951" s="165"/>
      <c r="T951" s="305"/>
      <c r="U951" s="165"/>
      <c r="V951" s="165"/>
      <c r="W951" s="165"/>
      <c r="X951" s="165"/>
      <c r="Y951" s="165"/>
      <c r="Z951" s="179"/>
      <c r="AA951" s="179"/>
      <c r="AB951" s="165"/>
      <c r="AC951" s="305"/>
      <c r="AD951" s="179"/>
      <c r="AE951" s="165"/>
    </row>
    <row r="952" spans="1:31" x14ac:dyDescent="0.2">
      <c r="A952" s="179"/>
      <c r="B952" s="179"/>
      <c r="C952" s="165"/>
      <c r="D952" s="165"/>
      <c r="E952" s="165"/>
      <c r="F952" s="165"/>
      <c r="G952" s="165"/>
      <c r="H952" s="182"/>
      <c r="I952" s="182"/>
      <c r="J952" s="183"/>
      <c r="K952" s="182"/>
      <c r="L952" s="182"/>
      <c r="M952" s="182"/>
      <c r="N952" s="182"/>
      <c r="O952" s="182"/>
      <c r="P952" s="183"/>
      <c r="Q952" s="179"/>
      <c r="R952" s="179"/>
      <c r="S952" s="165"/>
      <c r="T952" s="305"/>
      <c r="U952" s="165"/>
      <c r="V952" s="165"/>
      <c r="W952" s="165"/>
      <c r="X952" s="165"/>
      <c r="Y952" s="165"/>
      <c r="Z952" s="179"/>
      <c r="AA952" s="179"/>
      <c r="AB952" s="165"/>
      <c r="AC952" s="305"/>
      <c r="AD952" s="179"/>
      <c r="AE952" s="165"/>
    </row>
    <row r="953" spans="1:31" x14ac:dyDescent="0.2">
      <c r="A953" s="179"/>
      <c r="B953" s="179"/>
      <c r="C953" s="165"/>
      <c r="D953" s="165"/>
      <c r="E953" s="165"/>
      <c r="F953" s="165"/>
      <c r="G953" s="165"/>
      <c r="H953" s="182"/>
      <c r="I953" s="182"/>
      <c r="J953" s="183"/>
      <c r="K953" s="182"/>
      <c r="L953" s="182"/>
      <c r="M953" s="182"/>
      <c r="N953" s="182"/>
      <c r="O953" s="182"/>
      <c r="P953" s="183"/>
      <c r="Q953" s="179"/>
      <c r="R953" s="179"/>
      <c r="S953" s="165"/>
      <c r="T953" s="305"/>
      <c r="U953" s="165"/>
      <c r="V953" s="165"/>
      <c r="W953" s="165"/>
      <c r="X953" s="165"/>
      <c r="Y953" s="165"/>
      <c r="Z953" s="179"/>
      <c r="AA953" s="179"/>
      <c r="AB953" s="165"/>
      <c r="AC953" s="305"/>
      <c r="AD953" s="179"/>
      <c r="AE953" s="165"/>
    </row>
    <row r="954" spans="1:31" x14ac:dyDescent="0.2">
      <c r="A954" s="179"/>
      <c r="B954" s="179"/>
      <c r="C954" s="165"/>
      <c r="D954" s="165"/>
      <c r="E954" s="165"/>
      <c r="F954" s="165"/>
      <c r="G954" s="165"/>
      <c r="H954" s="182"/>
      <c r="I954" s="182"/>
      <c r="J954" s="183"/>
      <c r="K954" s="182"/>
      <c r="L954" s="182"/>
      <c r="M954" s="182"/>
      <c r="N954" s="182"/>
      <c r="O954" s="182"/>
      <c r="P954" s="183"/>
      <c r="Q954" s="179"/>
      <c r="R954" s="179"/>
      <c r="S954" s="165"/>
      <c r="T954" s="305"/>
      <c r="U954" s="165"/>
      <c r="V954" s="165"/>
      <c r="W954" s="165"/>
      <c r="X954" s="165"/>
      <c r="Y954" s="165"/>
      <c r="Z954" s="179"/>
      <c r="AA954" s="179"/>
      <c r="AB954" s="165"/>
      <c r="AC954" s="305"/>
      <c r="AD954" s="179"/>
      <c r="AE954" s="165"/>
    </row>
    <row r="955" spans="1:31" x14ac:dyDescent="0.2">
      <c r="A955" s="179"/>
      <c r="B955" s="179"/>
      <c r="C955" s="165"/>
      <c r="D955" s="165"/>
      <c r="E955" s="165"/>
      <c r="F955" s="165"/>
      <c r="G955" s="165"/>
      <c r="H955" s="182"/>
      <c r="I955" s="182"/>
      <c r="J955" s="183"/>
      <c r="K955" s="182"/>
      <c r="L955" s="182"/>
      <c r="M955" s="182"/>
      <c r="N955" s="182"/>
      <c r="O955" s="182"/>
      <c r="P955" s="183"/>
      <c r="Q955" s="179"/>
      <c r="R955" s="179"/>
      <c r="S955" s="165"/>
      <c r="T955" s="305"/>
      <c r="U955" s="165"/>
      <c r="V955" s="165"/>
      <c r="W955" s="165"/>
      <c r="X955" s="165"/>
      <c r="Y955" s="165"/>
      <c r="Z955" s="179"/>
      <c r="AA955" s="179"/>
      <c r="AB955" s="165"/>
      <c r="AC955" s="305"/>
      <c r="AD955" s="179"/>
      <c r="AE955" s="165"/>
    </row>
    <row r="956" spans="1:31" x14ac:dyDescent="0.2">
      <c r="A956" s="179"/>
      <c r="B956" s="179"/>
      <c r="C956" s="165"/>
      <c r="D956" s="165"/>
      <c r="E956" s="165"/>
      <c r="F956" s="165"/>
      <c r="G956" s="165"/>
      <c r="H956" s="182"/>
      <c r="I956" s="182"/>
      <c r="J956" s="183"/>
      <c r="K956" s="182"/>
      <c r="L956" s="182"/>
      <c r="M956" s="182"/>
      <c r="N956" s="182"/>
      <c r="O956" s="182"/>
      <c r="P956" s="183"/>
      <c r="Q956" s="179"/>
      <c r="R956" s="179"/>
      <c r="S956" s="165"/>
      <c r="T956" s="305"/>
      <c r="U956" s="165"/>
      <c r="V956" s="165"/>
      <c r="W956" s="165"/>
      <c r="X956" s="165"/>
      <c r="Y956" s="165"/>
      <c r="Z956" s="179"/>
      <c r="AA956" s="179"/>
      <c r="AB956" s="165"/>
      <c r="AC956" s="305"/>
      <c r="AD956" s="179"/>
      <c r="AE956" s="165"/>
    </row>
    <row r="957" spans="1:31" x14ac:dyDescent="0.2">
      <c r="A957" s="179"/>
      <c r="B957" s="179"/>
      <c r="C957" s="165"/>
      <c r="D957" s="165"/>
      <c r="E957" s="165"/>
      <c r="F957" s="165"/>
      <c r="G957" s="165"/>
      <c r="H957" s="182"/>
      <c r="I957" s="182"/>
      <c r="J957" s="183"/>
      <c r="K957" s="182"/>
      <c r="L957" s="182"/>
      <c r="M957" s="182"/>
      <c r="N957" s="182"/>
      <c r="O957" s="182"/>
      <c r="P957" s="183"/>
      <c r="Q957" s="179"/>
      <c r="R957" s="179"/>
      <c r="S957" s="165"/>
      <c r="T957" s="305"/>
      <c r="U957" s="165"/>
      <c r="V957" s="165"/>
      <c r="W957" s="165"/>
      <c r="X957" s="165"/>
      <c r="Y957" s="165"/>
      <c r="Z957" s="179"/>
      <c r="AA957" s="179"/>
      <c r="AB957" s="165"/>
      <c r="AC957" s="305"/>
      <c r="AD957" s="179"/>
      <c r="AE957" s="165"/>
    </row>
    <row r="958" spans="1:31" x14ac:dyDescent="0.2">
      <c r="A958" s="179"/>
      <c r="B958" s="179"/>
      <c r="C958" s="165"/>
      <c r="D958" s="165"/>
      <c r="E958" s="165"/>
      <c r="F958" s="165"/>
      <c r="G958" s="165"/>
      <c r="H958" s="182"/>
      <c r="I958" s="182"/>
      <c r="J958" s="183"/>
      <c r="K958" s="182"/>
      <c r="L958" s="182"/>
      <c r="M958" s="182"/>
      <c r="N958" s="182"/>
      <c r="O958" s="182"/>
      <c r="P958" s="183"/>
      <c r="Q958" s="179"/>
      <c r="R958" s="179"/>
      <c r="S958" s="165"/>
      <c r="T958" s="305"/>
      <c r="U958" s="165"/>
      <c r="V958" s="165"/>
      <c r="W958" s="165"/>
      <c r="X958" s="165"/>
      <c r="Y958" s="165"/>
      <c r="Z958" s="179"/>
      <c r="AA958" s="179"/>
      <c r="AB958" s="165"/>
      <c r="AC958" s="305"/>
      <c r="AD958" s="179"/>
      <c r="AE958" s="165"/>
    </row>
    <row r="959" spans="1:31" x14ac:dyDescent="0.2">
      <c r="A959" s="179"/>
      <c r="B959" s="179"/>
      <c r="C959" s="165"/>
      <c r="D959" s="165"/>
      <c r="E959" s="165"/>
      <c r="F959" s="165"/>
      <c r="G959" s="165"/>
      <c r="H959" s="182"/>
      <c r="I959" s="182"/>
      <c r="J959" s="183"/>
      <c r="K959" s="182"/>
      <c r="L959" s="182"/>
      <c r="M959" s="182"/>
      <c r="N959" s="182"/>
      <c r="O959" s="182"/>
      <c r="P959" s="183"/>
      <c r="Q959" s="179"/>
      <c r="R959" s="179"/>
      <c r="S959" s="165"/>
      <c r="T959" s="305"/>
      <c r="U959" s="165"/>
      <c r="V959" s="165"/>
      <c r="W959" s="165"/>
      <c r="X959" s="165"/>
      <c r="Y959" s="165"/>
      <c r="Z959" s="179"/>
      <c r="AA959" s="179"/>
      <c r="AB959" s="165"/>
      <c r="AC959" s="305"/>
      <c r="AD959" s="179"/>
      <c r="AE959" s="165"/>
    </row>
    <row r="960" spans="1:31" x14ac:dyDescent="0.2">
      <c r="A960" s="179"/>
      <c r="B960" s="179"/>
      <c r="C960" s="165"/>
      <c r="D960" s="165"/>
      <c r="E960" s="165"/>
      <c r="F960" s="165"/>
      <c r="G960" s="165"/>
      <c r="H960" s="182"/>
      <c r="I960" s="182"/>
      <c r="J960" s="183"/>
      <c r="K960" s="182"/>
      <c r="L960" s="182"/>
      <c r="M960" s="182"/>
      <c r="N960" s="182"/>
      <c r="O960" s="182"/>
      <c r="P960" s="183"/>
      <c r="Q960" s="179"/>
      <c r="R960" s="179"/>
      <c r="S960" s="165"/>
      <c r="T960" s="305"/>
      <c r="U960" s="165"/>
      <c r="V960" s="165"/>
      <c r="W960" s="165"/>
      <c r="X960" s="165"/>
      <c r="Y960" s="165"/>
      <c r="Z960" s="179"/>
      <c r="AA960" s="179"/>
      <c r="AB960" s="165"/>
      <c r="AC960" s="305"/>
      <c r="AD960" s="179"/>
      <c r="AE960" s="165"/>
    </row>
    <row r="961" spans="1:31" x14ac:dyDescent="0.2">
      <c r="A961" s="179"/>
      <c r="B961" s="179"/>
      <c r="C961" s="165"/>
      <c r="D961" s="165"/>
      <c r="E961" s="165"/>
      <c r="F961" s="165"/>
      <c r="G961" s="165"/>
      <c r="H961" s="182"/>
      <c r="I961" s="182"/>
      <c r="J961" s="183"/>
      <c r="K961" s="182"/>
      <c r="L961" s="182"/>
      <c r="M961" s="182"/>
      <c r="N961" s="182"/>
      <c r="O961" s="182"/>
      <c r="P961" s="183"/>
      <c r="Q961" s="179"/>
      <c r="R961" s="179"/>
      <c r="S961" s="165"/>
      <c r="T961" s="305"/>
      <c r="U961" s="165"/>
      <c r="V961" s="165"/>
      <c r="W961" s="165"/>
      <c r="X961" s="165"/>
      <c r="Y961" s="165"/>
      <c r="Z961" s="179"/>
      <c r="AA961" s="179"/>
      <c r="AB961" s="165"/>
      <c r="AC961" s="305"/>
      <c r="AD961" s="179"/>
      <c r="AE961" s="165"/>
    </row>
    <row r="962" spans="1:31" x14ac:dyDescent="0.2">
      <c r="A962" s="179"/>
      <c r="B962" s="179"/>
      <c r="C962" s="165"/>
      <c r="D962" s="165"/>
      <c r="E962" s="165"/>
      <c r="F962" s="165"/>
      <c r="G962" s="165"/>
      <c r="H962" s="182"/>
      <c r="I962" s="182"/>
      <c r="J962" s="183"/>
      <c r="K962" s="182"/>
      <c r="L962" s="182"/>
      <c r="M962" s="182"/>
      <c r="N962" s="182"/>
      <c r="O962" s="182"/>
      <c r="P962" s="183"/>
      <c r="Q962" s="179"/>
      <c r="R962" s="179"/>
      <c r="S962" s="165"/>
      <c r="T962" s="305"/>
      <c r="U962" s="165"/>
      <c r="V962" s="165"/>
      <c r="W962" s="165"/>
      <c r="X962" s="165"/>
      <c r="Y962" s="165"/>
      <c r="Z962" s="179"/>
      <c r="AA962" s="179"/>
      <c r="AB962" s="165"/>
      <c r="AC962" s="305"/>
      <c r="AD962" s="179"/>
      <c r="AE962" s="165"/>
    </row>
    <row r="963" spans="1:31" x14ac:dyDescent="0.2">
      <c r="A963" s="179"/>
      <c r="B963" s="179"/>
      <c r="C963" s="165"/>
      <c r="D963" s="165"/>
      <c r="E963" s="165"/>
      <c r="F963" s="165"/>
      <c r="G963" s="165"/>
      <c r="H963" s="182"/>
      <c r="I963" s="182"/>
      <c r="J963" s="183"/>
      <c r="K963" s="182"/>
      <c r="L963" s="182"/>
      <c r="M963" s="182"/>
      <c r="N963" s="182"/>
      <c r="O963" s="182"/>
      <c r="P963" s="183"/>
      <c r="Q963" s="179"/>
      <c r="R963" s="179"/>
      <c r="S963" s="165"/>
      <c r="T963" s="305"/>
      <c r="U963" s="165"/>
      <c r="V963" s="165"/>
      <c r="W963" s="165"/>
      <c r="X963" s="165"/>
      <c r="Y963" s="165"/>
      <c r="Z963" s="179"/>
      <c r="AA963" s="179"/>
      <c r="AB963" s="165"/>
      <c r="AC963" s="305"/>
      <c r="AD963" s="179"/>
      <c r="AE963" s="165"/>
    </row>
    <row r="964" spans="1:31" x14ac:dyDescent="0.2">
      <c r="A964" s="179"/>
      <c r="B964" s="179"/>
      <c r="C964" s="165"/>
      <c r="D964" s="165"/>
      <c r="E964" s="165"/>
      <c r="F964" s="165"/>
      <c r="G964" s="165"/>
      <c r="H964" s="182"/>
      <c r="I964" s="182"/>
      <c r="J964" s="183"/>
      <c r="K964" s="182"/>
      <c r="L964" s="182"/>
      <c r="M964" s="182"/>
      <c r="N964" s="182"/>
      <c r="O964" s="182"/>
      <c r="P964" s="183"/>
      <c r="Q964" s="179"/>
      <c r="R964" s="179"/>
      <c r="S964" s="165"/>
      <c r="T964" s="305"/>
      <c r="U964" s="165"/>
      <c r="V964" s="165"/>
      <c r="W964" s="165"/>
      <c r="X964" s="165"/>
      <c r="Y964" s="165"/>
      <c r="Z964" s="179"/>
      <c r="AA964" s="179"/>
      <c r="AB964" s="165"/>
      <c r="AC964" s="305"/>
      <c r="AD964" s="179"/>
      <c r="AE964" s="165"/>
    </row>
    <row r="965" spans="1:31" x14ac:dyDescent="0.2">
      <c r="A965" s="179"/>
      <c r="B965" s="179"/>
      <c r="C965" s="165"/>
      <c r="D965" s="165"/>
      <c r="E965" s="165"/>
      <c r="F965" s="165"/>
      <c r="G965" s="165"/>
      <c r="H965" s="182"/>
      <c r="I965" s="182"/>
      <c r="J965" s="183"/>
      <c r="K965" s="182"/>
      <c r="L965" s="182"/>
      <c r="M965" s="182"/>
      <c r="N965" s="182"/>
      <c r="O965" s="182"/>
      <c r="P965" s="183"/>
      <c r="Q965" s="179"/>
      <c r="R965" s="179"/>
      <c r="S965" s="165"/>
      <c r="T965" s="305"/>
      <c r="U965" s="165"/>
      <c r="V965" s="165"/>
      <c r="W965" s="165"/>
      <c r="X965" s="165"/>
      <c r="Y965" s="165"/>
      <c r="Z965" s="179"/>
      <c r="AA965" s="179"/>
      <c r="AB965" s="165"/>
      <c r="AC965" s="305"/>
      <c r="AD965" s="179"/>
      <c r="AE965" s="165"/>
    </row>
    <row r="966" spans="1:31" x14ac:dyDescent="0.2">
      <c r="A966" s="179"/>
      <c r="B966" s="179"/>
      <c r="C966" s="165"/>
      <c r="D966" s="165"/>
      <c r="E966" s="165"/>
      <c r="F966" s="165"/>
      <c r="G966" s="165"/>
      <c r="H966" s="182"/>
      <c r="I966" s="182"/>
      <c r="J966" s="183"/>
      <c r="K966" s="182"/>
      <c r="L966" s="182"/>
      <c r="M966" s="182"/>
      <c r="N966" s="182"/>
      <c r="O966" s="182"/>
      <c r="P966" s="183"/>
      <c r="Q966" s="179"/>
      <c r="R966" s="179"/>
      <c r="S966" s="165"/>
      <c r="T966" s="305"/>
      <c r="U966" s="165"/>
      <c r="V966" s="165"/>
      <c r="W966" s="165"/>
      <c r="X966" s="165"/>
      <c r="Y966" s="165"/>
      <c r="Z966" s="179"/>
      <c r="AA966" s="179"/>
      <c r="AB966" s="165"/>
      <c r="AC966" s="305"/>
      <c r="AD966" s="179"/>
      <c r="AE966" s="165"/>
    </row>
    <row r="967" spans="1:31" x14ac:dyDescent="0.2">
      <c r="A967" s="179"/>
      <c r="B967" s="179"/>
      <c r="C967" s="165"/>
      <c r="D967" s="165"/>
      <c r="E967" s="165"/>
      <c r="F967" s="165"/>
      <c r="G967" s="165"/>
      <c r="H967" s="182"/>
      <c r="I967" s="182"/>
      <c r="J967" s="183"/>
      <c r="K967" s="182"/>
      <c r="L967" s="182"/>
      <c r="M967" s="182"/>
      <c r="N967" s="182"/>
      <c r="O967" s="182"/>
      <c r="P967" s="183"/>
      <c r="Q967" s="179"/>
      <c r="R967" s="179"/>
      <c r="S967" s="165"/>
      <c r="T967" s="305"/>
      <c r="U967" s="165"/>
      <c r="V967" s="165"/>
      <c r="W967" s="165"/>
      <c r="X967" s="165"/>
      <c r="Y967" s="165"/>
      <c r="Z967" s="179"/>
      <c r="AA967" s="179"/>
      <c r="AB967" s="165"/>
      <c r="AC967" s="305"/>
      <c r="AD967" s="179"/>
      <c r="AE967" s="165"/>
    </row>
    <row r="968" spans="1:31" x14ac:dyDescent="0.2">
      <c r="A968" s="179"/>
      <c r="B968" s="179"/>
      <c r="C968" s="165"/>
      <c r="D968" s="165"/>
      <c r="E968" s="165"/>
      <c r="F968" s="165"/>
      <c r="G968" s="165"/>
      <c r="H968" s="182"/>
      <c r="I968" s="182"/>
      <c r="J968" s="183"/>
      <c r="K968" s="182"/>
      <c r="L968" s="182"/>
      <c r="M968" s="182"/>
      <c r="N968" s="182"/>
      <c r="O968" s="182"/>
      <c r="P968" s="183"/>
      <c r="Q968" s="179"/>
      <c r="R968" s="179"/>
      <c r="S968" s="165"/>
      <c r="T968" s="305"/>
      <c r="U968" s="165"/>
      <c r="V968" s="165"/>
      <c r="W968" s="165"/>
      <c r="X968" s="165"/>
      <c r="Y968" s="165"/>
      <c r="Z968" s="179"/>
      <c r="AA968" s="179"/>
      <c r="AB968" s="165"/>
      <c r="AC968" s="305"/>
      <c r="AD968" s="179"/>
      <c r="AE968" s="165"/>
    </row>
    <row r="969" spans="1:31" x14ac:dyDescent="0.2">
      <c r="A969" s="179"/>
      <c r="B969" s="179"/>
      <c r="C969" s="165"/>
      <c r="D969" s="165"/>
      <c r="E969" s="165"/>
      <c r="F969" s="165"/>
      <c r="G969" s="165"/>
      <c r="H969" s="182"/>
      <c r="I969" s="182"/>
      <c r="J969" s="183"/>
      <c r="K969" s="182"/>
      <c r="L969" s="182"/>
      <c r="M969" s="182"/>
      <c r="N969" s="182"/>
      <c r="O969" s="182"/>
      <c r="P969" s="183"/>
      <c r="Q969" s="179"/>
      <c r="R969" s="179"/>
      <c r="S969" s="165"/>
      <c r="T969" s="305"/>
      <c r="U969" s="165"/>
      <c r="V969" s="165"/>
      <c r="W969" s="165"/>
      <c r="X969" s="165"/>
      <c r="Y969" s="165"/>
      <c r="Z969" s="179"/>
      <c r="AA969" s="179"/>
      <c r="AB969" s="165"/>
      <c r="AC969" s="305"/>
      <c r="AD969" s="179"/>
      <c r="AE969" s="165"/>
    </row>
    <row r="970" spans="1:31" x14ac:dyDescent="0.2">
      <c r="A970" s="179"/>
      <c r="B970" s="179"/>
      <c r="C970" s="165"/>
      <c r="D970" s="165"/>
      <c r="E970" s="165"/>
      <c r="F970" s="165"/>
      <c r="G970" s="165"/>
      <c r="H970" s="182"/>
      <c r="I970" s="182"/>
      <c r="J970" s="183"/>
      <c r="K970" s="182"/>
      <c r="L970" s="182"/>
      <c r="M970" s="182"/>
      <c r="N970" s="182"/>
      <c r="O970" s="182"/>
      <c r="P970" s="183"/>
      <c r="Q970" s="179"/>
      <c r="R970" s="179"/>
      <c r="S970" s="165"/>
      <c r="T970" s="305"/>
      <c r="U970" s="165"/>
      <c r="V970" s="165"/>
      <c r="W970" s="165"/>
      <c r="X970" s="165"/>
      <c r="Y970" s="165"/>
      <c r="Z970" s="179"/>
      <c r="AA970" s="179"/>
      <c r="AB970" s="165"/>
      <c r="AC970" s="305"/>
      <c r="AD970" s="179"/>
      <c r="AE970" s="165"/>
    </row>
    <row r="971" spans="1:31" x14ac:dyDescent="0.2">
      <c r="A971" s="179"/>
      <c r="B971" s="179"/>
      <c r="C971" s="165"/>
      <c r="D971" s="165"/>
      <c r="E971" s="165"/>
      <c r="F971" s="165"/>
      <c r="G971" s="165"/>
      <c r="H971" s="182"/>
      <c r="I971" s="182"/>
      <c r="J971" s="183"/>
      <c r="K971" s="182"/>
      <c r="L971" s="182"/>
      <c r="M971" s="182"/>
      <c r="N971" s="182"/>
      <c r="O971" s="182"/>
      <c r="P971" s="183"/>
      <c r="Q971" s="179"/>
      <c r="R971" s="179"/>
      <c r="S971" s="165"/>
      <c r="T971" s="305"/>
      <c r="U971" s="165"/>
      <c r="V971" s="165"/>
      <c r="W971" s="165"/>
      <c r="X971" s="165"/>
      <c r="Y971" s="165"/>
      <c r="Z971" s="179"/>
      <c r="AA971" s="179"/>
      <c r="AB971" s="165"/>
      <c r="AC971" s="305"/>
      <c r="AD971" s="179"/>
      <c r="AE971" s="165"/>
    </row>
    <row r="972" spans="1:31" x14ac:dyDescent="0.2">
      <c r="A972" s="179"/>
      <c r="B972" s="179"/>
      <c r="C972" s="165"/>
      <c r="D972" s="165"/>
      <c r="E972" s="165"/>
      <c r="F972" s="165"/>
      <c r="G972" s="165"/>
      <c r="H972" s="182"/>
      <c r="I972" s="182"/>
      <c r="J972" s="183"/>
      <c r="K972" s="182"/>
      <c r="L972" s="182"/>
      <c r="M972" s="182"/>
      <c r="N972" s="182"/>
      <c r="O972" s="182"/>
      <c r="P972" s="183"/>
      <c r="Q972" s="179"/>
      <c r="R972" s="179"/>
      <c r="S972" s="165"/>
      <c r="T972" s="305"/>
      <c r="U972" s="165"/>
      <c r="V972" s="165"/>
      <c r="W972" s="165"/>
      <c r="X972" s="165"/>
      <c r="Y972" s="165"/>
      <c r="Z972" s="179"/>
      <c r="AA972" s="179"/>
      <c r="AB972" s="165"/>
      <c r="AC972" s="305"/>
      <c r="AD972" s="179"/>
      <c r="AE972" s="165"/>
    </row>
    <row r="973" spans="1:31" x14ac:dyDescent="0.2">
      <c r="A973" s="179"/>
      <c r="B973" s="179"/>
      <c r="C973" s="165"/>
      <c r="D973" s="165"/>
      <c r="E973" s="165"/>
      <c r="F973" s="165"/>
      <c r="G973" s="165"/>
      <c r="H973" s="182"/>
      <c r="I973" s="182"/>
      <c r="J973" s="183"/>
      <c r="K973" s="182"/>
      <c r="L973" s="182"/>
      <c r="M973" s="182"/>
      <c r="N973" s="182"/>
      <c r="O973" s="182"/>
      <c r="P973" s="183"/>
      <c r="Q973" s="179"/>
      <c r="R973" s="179"/>
      <c r="S973" s="165"/>
      <c r="T973" s="305"/>
      <c r="U973" s="165"/>
      <c r="V973" s="165"/>
      <c r="W973" s="165"/>
      <c r="X973" s="165"/>
      <c r="Y973" s="165"/>
      <c r="Z973" s="179"/>
      <c r="AA973" s="179"/>
      <c r="AB973" s="165"/>
      <c r="AC973" s="305"/>
      <c r="AD973" s="179"/>
      <c r="AE973" s="165"/>
    </row>
    <row r="974" spans="1:31" x14ac:dyDescent="0.2">
      <c r="A974" s="179"/>
      <c r="B974" s="179"/>
      <c r="C974" s="165"/>
      <c r="D974" s="165"/>
      <c r="E974" s="165"/>
      <c r="F974" s="165"/>
      <c r="G974" s="165"/>
      <c r="H974" s="182"/>
      <c r="I974" s="182"/>
      <c r="J974" s="183"/>
      <c r="K974" s="182"/>
      <c r="L974" s="182"/>
      <c r="M974" s="182"/>
      <c r="N974" s="182"/>
      <c r="O974" s="182"/>
      <c r="P974" s="183"/>
      <c r="Q974" s="179"/>
      <c r="R974" s="179"/>
      <c r="S974" s="165"/>
      <c r="T974" s="305"/>
      <c r="U974" s="165"/>
      <c r="V974" s="165"/>
      <c r="W974" s="165"/>
      <c r="X974" s="165"/>
      <c r="Y974" s="165"/>
      <c r="Z974" s="179"/>
      <c r="AA974" s="179"/>
      <c r="AB974" s="165"/>
      <c r="AC974" s="305"/>
      <c r="AD974" s="179"/>
      <c r="AE974" s="165"/>
    </row>
    <row r="975" spans="1:31" x14ac:dyDescent="0.2">
      <c r="A975" s="179"/>
      <c r="B975" s="179"/>
      <c r="C975" s="165"/>
      <c r="D975" s="165"/>
      <c r="E975" s="165"/>
      <c r="F975" s="165"/>
      <c r="G975" s="165"/>
      <c r="H975" s="182"/>
      <c r="I975" s="182"/>
      <c r="J975" s="183"/>
      <c r="K975" s="182"/>
      <c r="L975" s="182"/>
      <c r="M975" s="182"/>
      <c r="N975" s="182"/>
      <c r="O975" s="182"/>
      <c r="P975" s="183"/>
      <c r="Q975" s="179"/>
      <c r="R975" s="179"/>
      <c r="S975" s="165"/>
      <c r="T975" s="305"/>
      <c r="U975" s="165"/>
      <c r="V975" s="165"/>
      <c r="W975" s="165"/>
      <c r="X975" s="165"/>
      <c r="Y975" s="165"/>
      <c r="Z975" s="179"/>
      <c r="AA975" s="179"/>
      <c r="AB975" s="165"/>
      <c r="AC975" s="305"/>
      <c r="AD975" s="179"/>
      <c r="AE975" s="165"/>
    </row>
    <row r="976" spans="1:31" x14ac:dyDescent="0.2">
      <c r="A976" s="179"/>
      <c r="B976" s="179"/>
      <c r="C976" s="165"/>
      <c r="D976" s="165"/>
      <c r="E976" s="165"/>
      <c r="F976" s="165"/>
      <c r="G976" s="165"/>
      <c r="H976" s="182"/>
      <c r="I976" s="182"/>
      <c r="J976" s="183"/>
      <c r="K976" s="182"/>
      <c r="L976" s="182"/>
      <c r="M976" s="182"/>
      <c r="N976" s="182"/>
      <c r="O976" s="182"/>
      <c r="P976" s="183"/>
      <c r="Q976" s="179"/>
      <c r="R976" s="179"/>
      <c r="S976" s="165"/>
      <c r="T976" s="305"/>
      <c r="U976" s="165"/>
      <c r="V976" s="165"/>
      <c r="W976" s="165"/>
      <c r="X976" s="165"/>
      <c r="Y976" s="165"/>
      <c r="Z976" s="179"/>
      <c r="AA976" s="179"/>
      <c r="AB976" s="165"/>
      <c r="AC976" s="305"/>
      <c r="AD976" s="179"/>
      <c r="AE976" s="165"/>
    </row>
    <row r="977" spans="1:31" x14ac:dyDescent="0.2">
      <c r="A977" s="179"/>
      <c r="B977" s="179"/>
      <c r="C977" s="165"/>
      <c r="D977" s="165"/>
      <c r="E977" s="165"/>
      <c r="F977" s="165"/>
      <c r="G977" s="165"/>
      <c r="H977" s="182"/>
      <c r="I977" s="182"/>
      <c r="J977" s="183"/>
      <c r="K977" s="182"/>
      <c r="L977" s="182"/>
      <c r="M977" s="182"/>
      <c r="N977" s="182"/>
      <c r="O977" s="182"/>
      <c r="P977" s="183"/>
      <c r="Q977" s="179"/>
      <c r="R977" s="179"/>
      <c r="S977" s="165"/>
      <c r="T977" s="305"/>
      <c r="U977" s="165"/>
      <c r="V977" s="165"/>
      <c r="W977" s="165"/>
      <c r="X977" s="165"/>
      <c r="Y977" s="165"/>
      <c r="Z977" s="179"/>
      <c r="AA977" s="179"/>
      <c r="AB977" s="165"/>
      <c r="AC977" s="305"/>
      <c r="AD977" s="179"/>
      <c r="AE977" s="165"/>
    </row>
    <row r="978" spans="1:31" x14ac:dyDescent="0.2">
      <c r="A978" s="179"/>
      <c r="B978" s="179"/>
      <c r="C978" s="165"/>
      <c r="D978" s="165"/>
      <c r="E978" s="165"/>
      <c r="F978" s="165"/>
      <c r="G978" s="165"/>
      <c r="H978" s="182"/>
      <c r="I978" s="182"/>
      <c r="J978" s="183"/>
      <c r="K978" s="182"/>
      <c r="L978" s="182"/>
      <c r="M978" s="182"/>
      <c r="N978" s="182"/>
      <c r="O978" s="182"/>
      <c r="P978" s="183"/>
      <c r="Q978" s="179"/>
      <c r="R978" s="179"/>
      <c r="S978" s="165"/>
      <c r="T978" s="305"/>
      <c r="U978" s="165"/>
      <c r="V978" s="165"/>
      <c r="W978" s="165"/>
      <c r="X978" s="165"/>
      <c r="Y978" s="165"/>
      <c r="Z978" s="179"/>
      <c r="AA978" s="179"/>
      <c r="AB978" s="165"/>
      <c r="AC978" s="305"/>
      <c r="AD978" s="179"/>
      <c r="AE978" s="165"/>
    </row>
    <row r="979" spans="1:31" x14ac:dyDescent="0.2">
      <c r="A979" s="179"/>
      <c r="B979" s="179"/>
      <c r="C979" s="165"/>
      <c r="D979" s="165"/>
      <c r="E979" s="165"/>
      <c r="F979" s="165"/>
      <c r="G979" s="165"/>
      <c r="H979" s="182"/>
      <c r="I979" s="182"/>
      <c r="J979" s="183"/>
      <c r="K979" s="182"/>
      <c r="L979" s="182"/>
      <c r="M979" s="182"/>
      <c r="N979" s="182"/>
      <c r="O979" s="182"/>
      <c r="P979" s="183"/>
      <c r="Q979" s="179"/>
      <c r="R979" s="179"/>
      <c r="S979" s="165"/>
      <c r="T979" s="305"/>
      <c r="U979" s="165"/>
      <c r="V979" s="165"/>
      <c r="W979" s="165"/>
      <c r="X979" s="165"/>
      <c r="Y979" s="165"/>
      <c r="Z979" s="179"/>
      <c r="AA979" s="179"/>
      <c r="AB979" s="165"/>
      <c r="AC979" s="305"/>
      <c r="AD979" s="179"/>
      <c r="AE979" s="165"/>
    </row>
    <row r="980" spans="1:31" x14ac:dyDescent="0.2">
      <c r="A980" s="179"/>
      <c r="B980" s="179"/>
      <c r="C980" s="165"/>
      <c r="D980" s="165"/>
      <c r="E980" s="165"/>
      <c r="F980" s="165"/>
      <c r="G980" s="165"/>
      <c r="H980" s="182"/>
      <c r="I980" s="182"/>
      <c r="J980" s="183"/>
      <c r="K980" s="182"/>
      <c r="L980" s="182"/>
      <c r="M980" s="182"/>
      <c r="N980" s="182"/>
      <c r="O980" s="182"/>
      <c r="P980" s="183"/>
      <c r="Q980" s="179"/>
      <c r="R980" s="179"/>
      <c r="S980" s="165"/>
      <c r="T980" s="305"/>
      <c r="U980" s="165"/>
      <c r="V980" s="165"/>
      <c r="W980" s="165"/>
      <c r="X980" s="165"/>
      <c r="Y980" s="165"/>
      <c r="Z980" s="179"/>
      <c r="AA980" s="179"/>
      <c r="AB980" s="165"/>
      <c r="AC980" s="305"/>
      <c r="AD980" s="179"/>
      <c r="AE980" s="165"/>
    </row>
    <row r="981" spans="1:31" x14ac:dyDescent="0.2">
      <c r="A981" s="179"/>
      <c r="B981" s="179"/>
      <c r="C981" s="165"/>
      <c r="D981" s="165"/>
      <c r="E981" s="165"/>
      <c r="F981" s="165"/>
      <c r="G981" s="165"/>
      <c r="H981" s="182"/>
      <c r="I981" s="182"/>
      <c r="J981" s="183"/>
      <c r="K981" s="182"/>
      <c r="L981" s="182"/>
      <c r="M981" s="182"/>
      <c r="N981" s="182"/>
      <c r="O981" s="182"/>
      <c r="P981" s="183"/>
      <c r="Q981" s="179"/>
      <c r="R981" s="179"/>
      <c r="S981" s="165"/>
      <c r="T981" s="305"/>
      <c r="U981" s="165"/>
      <c r="V981" s="165"/>
      <c r="W981" s="165"/>
      <c r="X981" s="165"/>
      <c r="Y981" s="165"/>
      <c r="Z981" s="179"/>
      <c r="AA981" s="179"/>
      <c r="AB981" s="165"/>
      <c r="AC981" s="305"/>
      <c r="AD981" s="179"/>
      <c r="AE981" s="165"/>
    </row>
    <row r="982" spans="1:31" x14ac:dyDescent="0.2">
      <c r="A982" s="179"/>
      <c r="B982" s="179"/>
      <c r="C982" s="165"/>
      <c r="D982" s="165"/>
      <c r="E982" s="165"/>
      <c r="F982" s="165"/>
      <c r="G982" s="165"/>
      <c r="H982" s="182"/>
      <c r="I982" s="182"/>
      <c r="J982" s="183"/>
      <c r="K982" s="182"/>
      <c r="L982" s="182"/>
      <c r="M982" s="182"/>
      <c r="N982" s="182"/>
      <c r="O982" s="182"/>
      <c r="P982" s="183"/>
      <c r="Q982" s="179"/>
      <c r="R982" s="179"/>
      <c r="S982" s="165"/>
      <c r="T982" s="305"/>
      <c r="U982" s="165"/>
      <c r="V982" s="165"/>
      <c r="W982" s="165"/>
      <c r="X982" s="165"/>
      <c r="Y982" s="165"/>
      <c r="Z982" s="179"/>
      <c r="AA982" s="179"/>
      <c r="AB982" s="165"/>
      <c r="AC982" s="305"/>
      <c r="AD982" s="179"/>
      <c r="AE982" s="165"/>
    </row>
    <row r="983" spans="1:31" x14ac:dyDescent="0.2">
      <c r="A983" s="179"/>
      <c r="B983" s="179"/>
      <c r="C983" s="165"/>
      <c r="D983" s="165"/>
      <c r="E983" s="165"/>
      <c r="F983" s="165"/>
      <c r="G983" s="165"/>
      <c r="H983" s="182"/>
      <c r="I983" s="182"/>
      <c r="J983" s="183"/>
      <c r="K983" s="182"/>
      <c r="L983" s="182"/>
      <c r="M983" s="182"/>
      <c r="N983" s="182"/>
      <c r="O983" s="182"/>
      <c r="P983" s="183"/>
      <c r="Q983" s="179"/>
      <c r="R983" s="179"/>
      <c r="S983" s="165"/>
      <c r="T983" s="305"/>
      <c r="U983" s="165"/>
      <c r="V983" s="165"/>
      <c r="W983" s="165"/>
      <c r="X983" s="165"/>
      <c r="Y983" s="165"/>
      <c r="Z983" s="179"/>
      <c r="AA983" s="179"/>
      <c r="AB983" s="165"/>
      <c r="AC983" s="305"/>
      <c r="AD983" s="179"/>
      <c r="AE983" s="165"/>
    </row>
    <row r="984" spans="1:31" x14ac:dyDescent="0.2">
      <c r="A984" s="179"/>
      <c r="B984" s="179"/>
      <c r="C984" s="165"/>
      <c r="D984" s="165"/>
      <c r="E984" s="165"/>
      <c r="F984" s="165"/>
      <c r="G984" s="165"/>
      <c r="H984" s="182"/>
      <c r="I984" s="182"/>
      <c r="J984" s="183"/>
      <c r="K984" s="182"/>
      <c r="L984" s="182"/>
      <c r="M984" s="182"/>
      <c r="N984" s="182"/>
      <c r="O984" s="182"/>
      <c r="P984" s="183"/>
      <c r="Q984" s="179"/>
      <c r="R984" s="179"/>
      <c r="S984" s="165"/>
      <c r="T984" s="305"/>
      <c r="U984" s="165"/>
      <c r="V984" s="165"/>
      <c r="W984" s="165"/>
      <c r="X984" s="165"/>
      <c r="Y984" s="165"/>
      <c r="Z984" s="179"/>
      <c r="AA984" s="179"/>
      <c r="AB984" s="165"/>
      <c r="AC984" s="305"/>
      <c r="AD984" s="179"/>
      <c r="AE984" s="165"/>
    </row>
    <row r="985" spans="1:31" x14ac:dyDescent="0.2">
      <c r="A985" s="179"/>
      <c r="B985" s="179"/>
      <c r="C985" s="165"/>
      <c r="D985" s="165"/>
      <c r="E985" s="165"/>
      <c r="F985" s="165"/>
      <c r="G985" s="165"/>
      <c r="H985" s="182"/>
      <c r="I985" s="182"/>
      <c r="J985" s="183"/>
      <c r="K985" s="182"/>
      <c r="L985" s="182"/>
      <c r="M985" s="182"/>
      <c r="N985" s="182"/>
      <c r="O985" s="182"/>
      <c r="P985" s="183"/>
      <c r="Q985" s="179"/>
      <c r="R985" s="179"/>
      <c r="S985" s="165"/>
      <c r="T985" s="305"/>
      <c r="U985" s="165"/>
      <c r="V985" s="165"/>
      <c r="W985" s="165"/>
      <c r="X985" s="165"/>
      <c r="Y985" s="165"/>
      <c r="Z985" s="179"/>
      <c r="AA985" s="179"/>
      <c r="AB985" s="165"/>
      <c r="AC985" s="305"/>
      <c r="AD985" s="179"/>
      <c r="AE985" s="165"/>
    </row>
    <row r="986" spans="1:31" x14ac:dyDescent="0.2">
      <c r="A986" s="179"/>
      <c r="B986" s="179"/>
      <c r="C986" s="165"/>
      <c r="D986" s="165"/>
      <c r="E986" s="165"/>
      <c r="F986" s="165"/>
      <c r="G986" s="165"/>
      <c r="H986" s="182"/>
      <c r="I986" s="182"/>
      <c r="J986" s="183"/>
      <c r="K986" s="182"/>
      <c r="L986" s="182"/>
      <c r="M986" s="182"/>
      <c r="N986" s="182"/>
      <c r="O986" s="182"/>
      <c r="P986" s="183"/>
      <c r="Q986" s="179"/>
      <c r="R986" s="179"/>
      <c r="S986" s="165"/>
      <c r="T986" s="305"/>
      <c r="U986" s="165"/>
      <c r="V986" s="165"/>
      <c r="W986" s="165"/>
      <c r="X986" s="165"/>
      <c r="Y986" s="165"/>
      <c r="Z986" s="179"/>
      <c r="AA986" s="179"/>
      <c r="AB986" s="165"/>
      <c r="AC986" s="305"/>
      <c r="AD986" s="179"/>
      <c r="AE986" s="165"/>
    </row>
    <row r="987" spans="1:31" x14ac:dyDescent="0.2">
      <c r="A987" s="179"/>
      <c r="B987" s="179"/>
      <c r="C987" s="165"/>
      <c r="D987" s="165"/>
      <c r="E987" s="165"/>
      <c r="F987" s="165"/>
      <c r="G987" s="165"/>
      <c r="H987" s="182"/>
      <c r="I987" s="182"/>
      <c r="J987" s="183"/>
      <c r="K987" s="182"/>
      <c r="L987" s="182"/>
      <c r="M987" s="182"/>
      <c r="N987" s="182"/>
      <c r="O987" s="182"/>
      <c r="P987" s="183"/>
      <c r="Q987" s="179"/>
      <c r="R987" s="179"/>
      <c r="S987" s="165"/>
      <c r="T987" s="305"/>
      <c r="U987" s="165"/>
      <c r="V987" s="165"/>
      <c r="W987" s="165"/>
      <c r="X987" s="165"/>
      <c r="Y987" s="165"/>
      <c r="Z987" s="179"/>
      <c r="AA987" s="179"/>
      <c r="AB987" s="165"/>
      <c r="AC987" s="305"/>
      <c r="AD987" s="179"/>
      <c r="AE987" s="165"/>
    </row>
    <row r="988" spans="1:31" x14ac:dyDescent="0.2">
      <c r="A988" s="179"/>
      <c r="B988" s="179"/>
      <c r="C988" s="165"/>
      <c r="D988" s="165"/>
      <c r="E988" s="165"/>
      <c r="F988" s="165"/>
      <c r="G988" s="165"/>
      <c r="H988" s="182"/>
      <c r="I988" s="182"/>
      <c r="J988" s="183"/>
      <c r="K988" s="182"/>
      <c r="L988" s="182"/>
      <c r="M988" s="182"/>
      <c r="N988" s="182"/>
      <c r="O988" s="182"/>
      <c r="P988" s="183"/>
      <c r="Q988" s="179"/>
      <c r="R988" s="179"/>
      <c r="S988" s="165"/>
      <c r="T988" s="305"/>
      <c r="U988" s="165"/>
      <c r="V988" s="165"/>
      <c r="W988" s="165"/>
      <c r="X988" s="165"/>
      <c r="Y988" s="165"/>
      <c r="Z988" s="179"/>
      <c r="AA988" s="179"/>
      <c r="AB988" s="165"/>
      <c r="AC988" s="305"/>
      <c r="AD988" s="179"/>
      <c r="AE988" s="165"/>
    </row>
    <row r="989" spans="1:31" x14ac:dyDescent="0.2">
      <c r="A989" s="179"/>
      <c r="B989" s="179"/>
      <c r="C989" s="165"/>
      <c r="D989" s="165"/>
      <c r="E989" s="165"/>
      <c r="F989" s="165"/>
      <c r="G989" s="165"/>
      <c r="H989" s="182"/>
      <c r="I989" s="182"/>
      <c r="J989" s="183"/>
      <c r="K989" s="182"/>
      <c r="L989" s="182"/>
      <c r="M989" s="182"/>
      <c r="N989" s="182"/>
      <c r="O989" s="182"/>
      <c r="P989" s="183"/>
      <c r="Q989" s="179"/>
      <c r="R989" s="179"/>
      <c r="S989" s="165"/>
      <c r="T989" s="305"/>
      <c r="U989" s="165"/>
      <c r="V989" s="165"/>
      <c r="W989" s="165"/>
      <c r="X989" s="165"/>
      <c r="Y989" s="165"/>
      <c r="Z989" s="179"/>
      <c r="AA989" s="179"/>
      <c r="AB989" s="165"/>
      <c r="AC989" s="305"/>
      <c r="AD989" s="179"/>
      <c r="AE989" s="165"/>
    </row>
    <row r="990" spans="1:31" x14ac:dyDescent="0.2">
      <c r="A990" s="179"/>
      <c r="B990" s="179"/>
      <c r="C990" s="165"/>
      <c r="D990" s="165"/>
      <c r="E990" s="165"/>
      <c r="F990" s="165"/>
      <c r="G990" s="165"/>
      <c r="H990" s="182"/>
      <c r="I990" s="182"/>
      <c r="J990" s="183"/>
      <c r="K990" s="182"/>
      <c r="L990" s="182"/>
      <c r="M990" s="182"/>
      <c r="N990" s="182"/>
      <c r="O990" s="182"/>
      <c r="P990" s="183"/>
      <c r="Q990" s="179"/>
      <c r="R990" s="179"/>
      <c r="S990" s="165"/>
      <c r="T990" s="305"/>
      <c r="U990" s="165"/>
      <c r="V990" s="165"/>
      <c r="W990" s="165"/>
      <c r="X990" s="165"/>
      <c r="Y990" s="165"/>
      <c r="Z990" s="179"/>
      <c r="AA990" s="179"/>
      <c r="AB990" s="165"/>
      <c r="AC990" s="305"/>
      <c r="AD990" s="179"/>
      <c r="AE990" s="165"/>
    </row>
    <row r="991" spans="1:31" x14ac:dyDescent="0.2">
      <c r="A991" s="179"/>
      <c r="B991" s="179"/>
      <c r="C991" s="165"/>
      <c r="D991" s="165"/>
      <c r="E991" s="165"/>
      <c r="F991" s="165"/>
      <c r="G991" s="165"/>
      <c r="H991" s="182"/>
      <c r="I991" s="182"/>
      <c r="J991" s="183"/>
      <c r="K991" s="182"/>
      <c r="L991" s="182"/>
      <c r="M991" s="182"/>
      <c r="N991" s="182"/>
      <c r="O991" s="182"/>
      <c r="P991" s="183"/>
      <c r="Q991" s="179"/>
      <c r="R991" s="179"/>
      <c r="S991" s="165"/>
      <c r="T991" s="305"/>
      <c r="U991" s="165"/>
      <c r="V991" s="165"/>
      <c r="W991" s="165"/>
      <c r="X991" s="165"/>
      <c r="Y991" s="165"/>
      <c r="Z991" s="179"/>
      <c r="AA991" s="179"/>
      <c r="AB991" s="165"/>
      <c r="AC991" s="305"/>
      <c r="AD991" s="179"/>
      <c r="AE991" s="165"/>
    </row>
    <row r="992" spans="1:31" x14ac:dyDescent="0.2">
      <c r="A992" s="179"/>
      <c r="B992" s="179"/>
      <c r="C992" s="165"/>
      <c r="D992" s="165"/>
      <c r="E992" s="165"/>
      <c r="F992" s="165"/>
      <c r="G992" s="165"/>
      <c r="H992" s="182"/>
      <c r="I992" s="182"/>
      <c r="J992" s="183"/>
      <c r="K992" s="182"/>
      <c r="L992" s="182"/>
      <c r="M992" s="182"/>
      <c r="N992" s="182"/>
      <c r="O992" s="182"/>
      <c r="P992" s="183"/>
      <c r="Q992" s="179"/>
      <c r="R992" s="179"/>
      <c r="S992" s="165"/>
      <c r="T992" s="305"/>
      <c r="U992" s="165"/>
      <c r="V992" s="165"/>
      <c r="W992" s="165"/>
      <c r="X992" s="165"/>
      <c r="Y992" s="165"/>
      <c r="Z992" s="179"/>
      <c r="AA992" s="179"/>
      <c r="AB992" s="165"/>
      <c r="AC992" s="305"/>
      <c r="AD992" s="179"/>
      <c r="AE992" s="165"/>
    </row>
    <row r="993" spans="1:31" x14ac:dyDescent="0.2">
      <c r="A993" s="179"/>
      <c r="B993" s="179"/>
      <c r="C993" s="165"/>
      <c r="D993" s="165"/>
      <c r="E993" s="165"/>
      <c r="F993" s="165"/>
      <c r="G993" s="165"/>
      <c r="H993" s="182"/>
      <c r="I993" s="182"/>
      <c r="J993" s="183"/>
      <c r="K993" s="182"/>
      <c r="L993" s="182"/>
      <c r="M993" s="182"/>
      <c r="N993" s="182"/>
      <c r="O993" s="182"/>
      <c r="P993" s="183"/>
      <c r="Q993" s="179"/>
      <c r="R993" s="179"/>
      <c r="S993" s="165"/>
      <c r="T993" s="305"/>
      <c r="U993" s="165"/>
      <c r="V993" s="165"/>
      <c r="W993" s="165"/>
      <c r="X993" s="165"/>
      <c r="Y993" s="165"/>
      <c r="Z993" s="179"/>
      <c r="AA993" s="179"/>
      <c r="AB993" s="165"/>
      <c r="AC993" s="305"/>
      <c r="AD993" s="179"/>
      <c r="AE993" s="165"/>
    </row>
    <row r="994" spans="1:31" x14ac:dyDescent="0.2">
      <c r="A994" s="179"/>
      <c r="B994" s="179"/>
      <c r="C994" s="165"/>
      <c r="D994" s="165"/>
      <c r="E994" s="165"/>
      <c r="F994" s="165"/>
      <c r="G994" s="165"/>
      <c r="H994" s="182"/>
      <c r="I994" s="182"/>
      <c r="J994" s="183"/>
      <c r="K994" s="182"/>
      <c r="L994" s="182"/>
      <c r="M994" s="182"/>
      <c r="N994" s="182"/>
      <c r="O994" s="182"/>
      <c r="P994" s="183"/>
      <c r="Q994" s="179"/>
      <c r="R994" s="179"/>
      <c r="S994" s="165"/>
      <c r="T994" s="305"/>
      <c r="U994" s="165"/>
      <c r="V994" s="165"/>
      <c r="W994" s="165"/>
      <c r="X994" s="165"/>
      <c r="Y994" s="165"/>
      <c r="Z994" s="179"/>
      <c r="AA994" s="179"/>
      <c r="AB994" s="165"/>
      <c r="AC994" s="305"/>
      <c r="AD994" s="179"/>
      <c r="AE994" s="165"/>
    </row>
    <row r="995" spans="1:31" x14ac:dyDescent="0.2">
      <c r="A995" s="179"/>
      <c r="B995" s="179"/>
      <c r="C995" s="165"/>
      <c r="D995" s="165"/>
      <c r="E995" s="165"/>
      <c r="F995" s="165"/>
      <c r="G995" s="165"/>
      <c r="H995" s="182"/>
      <c r="I995" s="182"/>
      <c r="J995" s="183"/>
      <c r="K995" s="182"/>
      <c r="L995" s="182"/>
      <c r="M995" s="182"/>
      <c r="N995" s="182"/>
      <c r="O995" s="182"/>
      <c r="P995" s="183"/>
      <c r="Q995" s="179"/>
      <c r="R995" s="179"/>
      <c r="S995" s="165"/>
      <c r="T995" s="305"/>
      <c r="U995" s="165"/>
      <c r="V995" s="165"/>
      <c r="W995" s="165"/>
      <c r="X995" s="165"/>
      <c r="Y995" s="165"/>
      <c r="Z995" s="179"/>
      <c r="AA995" s="179"/>
      <c r="AB995" s="165"/>
      <c r="AC995" s="305"/>
      <c r="AD995" s="179"/>
      <c r="AE995" s="165"/>
    </row>
    <row r="996" spans="1:31" x14ac:dyDescent="0.2">
      <c r="A996" s="179"/>
      <c r="B996" s="179"/>
      <c r="C996" s="165"/>
      <c r="D996" s="165"/>
      <c r="E996" s="165"/>
      <c r="F996" s="165"/>
      <c r="G996" s="165"/>
      <c r="H996" s="182"/>
      <c r="I996" s="182"/>
      <c r="J996" s="183"/>
      <c r="K996" s="182"/>
      <c r="L996" s="182"/>
      <c r="M996" s="182"/>
      <c r="N996" s="182"/>
      <c r="O996" s="182"/>
      <c r="P996" s="183"/>
      <c r="Q996" s="179"/>
      <c r="R996" s="179"/>
      <c r="S996" s="165"/>
      <c r="T996" s="305"/>
      <c r="U996" s="165"/>
      <c r="V996" s="165"/>
      <c r="W996" s="165"/>
      <c r="X996" s="165"/>
      <c r="Y996" s="165"/>
      <c r="Z996" s="179"/>
      <c r="AA996" s="179"/>
      <c r="AB996" s="165"/>
      <c r="AC996" s="305"/>
      <c r="AD996" s="179"/>
      <c r="AE996" s="165"/>
    </row>
    <row r="997" spans="1:31" x14ac:dyDescent="0.2">
      <c r="A997" s="179"/>
      <c r="B997" s="179"/>
      <c r="C997" s="165"/>
      <c r="D997" s="165"/>
      <c r="E997" s="165"/>
      <c r="F997" s="165"/>
      <c r="G997" s="165"/>
      <c r="H997" s="182"/>
      <c r="I997" s="182"/>
      <c r="J997" s="183"/>
      <c r="K997" s="182"/>
      <c r="L997" s="182"/>
      <c r="M997" s="182"/>
      <c r="N997" s="182"/>
      <c r="O997" s="182"/>
      <c r="P997" s="183"/>
      <c r="Q997" s="179"/>
      <c r="R997" s="179"/>
      <c r="S997" s="165"/>
      <c r="T997" s="305"/>
      <c r="U997" s="165"/>
      <c r="V997" s="165"/>
      <c r="W997" s="165"/>
      <c r="X997" s="165"/>
      <c r="Y997" s="165"/>
      <c r="Z997" s="179"/>
      <c r="AA997" s="179"/>
      <c r="AB997" s="165"/>
      <c r="AC997" s="305"/>
      <c r="AD997" s="179"/>
      <c r="AE997" s="165"/>
    </row>
    <row r="998" spans="1:31" x14ac:dyDescent="0.2">
      <c r="A998" s="179"/>
      <c r="B998" s="179"/>
      <c r="C998" s="165"/>
      <c r="D998" s="165"/>
      <c r="E998" s="165"/>
      <c r="F998" s="165"/>
      <c r="G998" s="165"/>
      <c r="H998" s="182"/>
      <c r="I998" s="182"/>
      <c r="J998" s="183"/>
      <c r="K998" s="182"/>
      <c r="L998" s="182"/>
      <c r="M998" s="182"/>
      <c r="N998" s="182"/>
      <c r="O998" s="182"/>
      <c r="P998" s="183"/>
      <c r="Q998" s="179"/>
      <c r="R998" s="179"/>
      <c r="S998" s="165"/>
      <c r="T998" s="305"/>
      <c r="U998" s="165"/>
      <c r="V998" s="165"/>
      <c r="W998" s="165"/>
      <c r="X998" s="165"/>
      <c r="Y998" s="165"/>
      <c r="Z998" s="179"/>
      <c r="AA998" s="179"/>
      <c r="AB998" s="165"/>
      <c r="AC998" s="305"/>
      <c r="AD998" s="179"/>
      <c r="AE998" s="165"/>
    </row>
    <row r="999" spans="1:31" x14ac:dyDescent="0.2">
      <c r="A999" s="179"/>
      <c r="B999" s="179"/>
      <c r="C999" s="165"/>
      <c r="D999" s="165"/>
      <c r="E999" s="165"/>
      <c r="F999" s="165"/>
      <c r="G999" s="165"/>
      <c r="H999" s="182"/>
      <c r="I999" s="182"/>
      <c r="J999" s="183"/>
      <c r="K999" s="182"/>
      <c r="L999" s="182"/>
      <c r="M999" s="182"/>
      <c r="N999" s="182"/>
      <c r="O999" s="182"/>
      <c r="P999" s="183"/>
      <c r="Q999" s="179"/>
      <c r="R999" s="179"/>
      <c r="S999" s="165"/>
      <c r="T999" s="305"/>
      <c r="U999" s="165"/>
      <c r="V999" s="165"/>
      <c r="W999" s="165"/>
      <c r="X999" s="165"/>
      <c r="Y999" s="165"/>
      <c r="Z999" s="179"/>
      <c r="AA999" s="179"/>
      <c r="AB999" s="165"/>
      <c r="AC999" s="305"/>
      <c r="AD999" s="179"/>
      <c r="AE999" s="165"/>
    </row>
    <row r="1000" spans="1:31" x14ac:dyDescent="0.2">
      <c r="A1000" s="179"/>
      <c r="B1000" s="179"/>
      <c r="C1000" s="165"/>
      <c r="D1000" s="165"/>
      <c r="E1000" s="165"/>
      <c r="F1000" s="165"/>
      <c r="G1000" s="165"/>
      <c r="H1000" s="182"/>
      <c r="I1000" s="182"/>
      <c r="J1000" s="183"/>
      <c r="K1000" s="182"/>
      <c r="L1000" s="182"/>
      <c r="M1000" s="182"/>
      <c r="N1000" s="182"/>
      <c r="O1000" s="182"/>
      <c r="P1000" s="183"/>
      <c r="Q1000" s="179"/>
      <c r="R1000" s="179"/>
      <c r="S1000" s="165"/>
      <c r="T1000" s="305"/>
      <c r="U1000" s="165"/>
      <c r="V1000" s="165"/>
      <c r="W1000" s="165"/>
      <c r="X1000" s="165"/>
      <c r="Y1000" s="165"/>
      <c r="Z1000" s="179"/>
      <c r="AA1000" s="179"/>
      <c r="AB1000" s="165"/>
      <c r="AC1000" s="305"/>
      <c r="AD1000" s="179"/>
      <c r="AE1000" s="165"/>
    </row>
    <row r="1001" spans="1:31" x14ac:dyDescent="0.2">
      <c r="A1001" s="179"/>
      <c r="B1001" s="179"/>
      <c r="C1001" s="165"/>
      <c r="D1001" s="165"/>
      <c r="E1001" s="165"/>
      <c r="F1001" s="165"/>
      <c r="G1001" s="165"/>
      <c r="H1001" s="182"/>
      <c r="I1001" s="182"/>
      <c r="J1001" s="183"/>
      <c r="K1001" s="182"/>
      <c r="L1001" s="182"/>
      <c r="M1001" s="182"/>
      <c r="N1001" s="182"/>
      <c r="O1001" s="182"/>
      <c r="P1001" s="183"/>
      <c r="Q1001" s="179"/>
      <c r="R1001" s="179"/>
      <c r="S1001" s="165"/>
      <c r="T1001" s="305"/>
      <c r="U1001" s="165"/>
      <c r="V1001" s="165"/>
      <c r="W1001" s="165"/>
      <c r="X1001" s="165"/>
      <c r="Y1001" s="165"/>
      <c r="Z1001" s="179"/>
      <c r="AA1001" s="179"/>
      <c r="AB1001" s="165"/>
      <c r="AC1001" s="305"/>
      <c r="AD1001" s="179"/>
      <c r="AE1001" s="165"/>
    </row>
    <row r="1002" spans="1:31" x14ac:dyDescent="0.2">
      <c r="A1002" s="179"/>
      <c r="B1002" s="179"/>
      <c r="C1002" s="165"/>
      <c r="D1002" s="165"/>
      <c r="E1002" s="165"/>
      <c r="F1002" s="165"/>
      <c r="G1002" s="165"/>
      <c r="H1002" s="182"/>
      <c r="I1002" s="182"/>
      <c r="J1002" s="183"/>
      <c r="K1002" s="182"/>
      <c r="L1002" s="182"/>
      <c r="M1002" s="182"/>
      <c r="N1002" s="182"/>
      <c r="O1002" s="182"/>
      <c r="P1002" s="183"/>
      <c r="Q1002" s="179"/>
      <c r="R1002" s="179"/>
      <c r="S1002" s="165"/>
      <c r="T1002" s="305"/>
      <c r="U1002" s="165"/>
      <c r="V1002" s="165"/>
      <c r="W1002" s="165"/>
      <c r="X1002" s="165"/>
      <c r="Y1002" s="165"/>
      <c r="Z1002" s="179"/>
      <c r="AA1002" s="179"/>
      <c r="AB1002" s="165"/>
      <c r="AC1002" s="305"/>
      <c r="AD1002" s="179"/>
      <c r="AE1002" s="165"/>
    </row>
    <row r="1003" spans="1:31" x14ac:dyDescent="0.2">
      <c r="A1003" s="179"/>
      <c r="B1003" s="179"/>
      <c r="C1003" s="165"/>
      <c r="D1003" s="165"/>
      <c r="E1003" s="165"/>
      <c r="F1003" s="165"/>
      <c r="G1003" s="165"/>
      <c r="H1003" s="182"/>
      <c r="I1003" s="182"/>
      <c r="J1003" s="183"/>
      <c r="K1003" s="182"/>
      <c r="L1003" s="182"/>
      <c r="M1003" s="182"/>
      <c r="N1003" s="182"/>
      <c r="O1003" s="182"/>
      <c r="P1003" s="183"/>
      <c r="Q1003" s="179"/>
      <c r="R1003" s="179"/>
      <c r="S1003" s="165"/>
      <c r="T1003" s="305"/>
      <c r="U1003" s="165"/>
      <c r="V1003" s="165"/>
      <c r="W1003" s="165"/>
      <c r="X1003" s="165"/>
      <c r="Y1003" s="165"/>
      <c r="Z1003" s="179"/>
      <c r="AA1003" s="179"/>
      <c r="AB1003" s="165"/>
      <c r="AC1003" s="305"/>
      <c r="AD1003" s="179"/>
      <c r="AE1003" s="165"/>
    </row>
    <row r="1004" spans="1:31" x14ac:dyDescent="0.2">
      <c r="A1004" s="179"/>
      <c r="B1004" s="179"/>
      <c r="C1004" s="165"/>
      <c r="D1004" s="165"/>
      <c r="E1004" s="165"/>
      <c r="F1004" s="165"/>
      <c r="G1004" s="165"/>
      <c r="H1004" s="182"/>
      <c r="I1004" s="182"/>
      <c r="J1004" s="183"/>
      <c r="K1004" s="182"/>
      <c r="L1004" s="182"/>
      <c r="M1004" s="182"/>
      <c r="N1004" s="182"/>
      <c r="O1004" s="182"/>
      <c r="P1004" s="183"/>
      <c r="Q1004" s="179"/>
      <c r="R1004" s="179"/>
      <c r="S1004" s="165"/>
      <c r="T1004" s="305"/>
      <c r="U1004" s="165"/>
      <c r="V1004" s="165"/>
      <c r="W1004" s="165"/>
      <c r="X1004" s="165"/>
      <c r="Y1004" s="165"/>
      <c r="Z1004" s="179"/>
      <c r="AA1004" s="179"/>
      <c r="AB1004" s="165"/>
      <c r="AC1004" s="305"/>
      <c r="AD1004" s="179"/>
      <c r="AE1004" s="165"/>
    </row>
    <row r="1005" spans="1:31" x14ac:dyDescent="0.2">
      <c r="A1005" s="179"/>
      <c r="B1005" s="179"/>
      <c r="C1005" s="165"/>
      <c r="D1005" s="165"/>
      <c r="E1005" s="165"/>
      <c r="F1005" s="165"/>
      <c r="G1005" s="165"/>
      <c r="H1005" s="182"/>
      <c r="I1005" s="182"/>
      <c r="J1005" s="183"/>
      <c r="K1005" s="182"/>
      <c r="L1005" s="182"/>
      <c r="M1005" s="182"/>
      <c r="N1005" s="182"/>
      <c r="O1005" s="182"/>
      <c r="P1005" s="183"/>
      <c r="Q1005" s="179"/>
      <c r="R1005" s="179"/>
      <c r="S1005" s="165"/>
      <c r="T1005" s="305"/>
      <c r="U1005" s="165"/>
      <c r="V1005" s="165"/>
      <c r="W1005" s="165"/>
      <c r="X1005" s="165"/>
      <c r="Y1005" s="165"/>
      <c r="Z1005" s="179"/>
      <c r="AA1005" s="179"/>
      <c r="AB1005" s="165"/>
      <c r="AC1005" s="305"/>
      <c r="AD1005" s="179"/>
      <c r="AE1005" s="165"/>
    </row>
    <row r="1006" spans="1:31" x14ac:dyDescent="0.2">
      <c r="A1006" s="179"/>
      <c r="B1006" s="179"/>
      <c r="C1006" s="165"/>
      <c r="D1006" s="165"/>
      <c r="E1006" s="165"/>
      <c r="F1006" s="165"/>
      <c r="G1006" s="165"/>
      <c r="H1006" s="182"/>
      <c r="I1006" s="182"/>
      <c r="J1006" s="183"/>
      <c r="K1006" s="182"/>
      <c r="L1006" s="182"/>
      <c r="M1006" s="182"/>
      <c r="N1006" s="182"/>
      <c r="O1006" s="182"/>
      <c r="P1006" s="183"/>
      <c r="Q1006" s="179"/>
      <c r="R1006" s="179"/>
      <c r="S1006" s="165"/>
      <c r="T1006" s="305"/>
      <c r="U1006" s="165"/>
      <c r="V1006" s="165"/>
      <c r="W1006" s="165"/>
      <c r="X1006" s="165"/>
      <c r="Y1006" s="165"/>
      <c r="Z1006" s="179"/>
      <c r="AA1006" s="179"/>
      <c r="AB1006" s="165"/>
      <c r="AC1006" s="305"/>
      <c r="AD1006" s="179"/>
      <c r="AE1006" s="165"/>
    </row>
    <row r="1007" spans="1:31" x14ac:dyDescent="0.2">
      <c r="A1007" s="179"/>
      <c r="B1007" s="179"/>
      <c r="C1007" s="165"/>
      <c r="D1007" s="165"/>
      <c r="E1007" s="165"/>
      <c r="F1007" s="165"/>
      <c r="G1007" s="165"/>
      <c r="H1007" s="182"/>
      <c r="I1007" s="182"/>
      <c r="J1007" s="183"/>
      <c r="K1007" s="182"/>
      <c r="L1007" s="182"/>
      <c r="M1007" s="182"/>
      <c r="N1007" s="182"/>
      <c r="O1007" s="182"/>
      <c r="P1007" s="183"/>
      <c r="Q1007" s="179"/>
      <c r="R1007" s="179"/>
      <c r="S1007" s="165"/>
      <c r="T1007" s="305"/>
      <c r="U1007" s="165"/>
      <c r="V1007" s="165"/>
      <c r="W1007" s="165"/>
      <c r="X1007" s="165"/>
      <c r="Y1007" s="165"/>
      <c r="Z1007" s="179"/>
      <c r="AA1007" s="179"/>
      <c r="AB1007" s="165"/>
      <c r="AC1007" s="305"/>
      <c r="AD1007" s="179"/>
      <c r="AE1007" s="165"/>
    </row>
    <row r="1008" spans="1:31" x14ac:dyDescent="0.2">
      <c r="A1008" s="179"/>
      <c r="B1008" s="179"/>
      <c r="C1008" s="165"/>
      <c r="D1008" s="165"/>
      <c r="E1008" s="165"/>
      <c r="F1008" s="165"/>
      <c r="G1008" s="165"/>
      <c r="H1008" s="182"/>
      <c r="I1008" s="182"/>
      <c r="J1008" s="183"/>
      <c r="K1008" s="182"/>
      <c r="L1008" s="182"/>
      <c r="M1008" s="182"/>
      <c r="N1008" s="182"/>
      <c r="O1008" s="182"/>
      <c r="P1008" s="183"/>
      <c r="Q1008" s="179"/>
      <c r="R1008" s="179"/>
      <c r="S1008" s="165"/>
      <c r="T1008" s="305"/>
      <c r="U1008" s="165"/>
      <c r="V1008" s="165"/>
      <c r="W1008" s="165"/>
      <c r="X1008" s="165"/>
      <c r="Y1008" s="165"/>
      <c r="Z1008" s="179"/>
      <c r="AA1008" s="179"/>
      <c r="AB1008" s="165"/>
      <c r="AC1008" s="305"/>
      <c r="AD1008" s="179"/>
      <c r="AE1008" s="165"/>
    </row>
    <row r="1009" spans="1:31" x14ac:dyDescent="0.2">
      <c r="A1009" s="179"/>
      <c r="B1009" s="179"/>
      <c r="C1009" s="165"/>
      <c r="D1009" s="165"/>
      <c r="E1009" s="165"/>
      <c r="F1009" s="165"/>
      <c r="G1009" s="165"/>
      <c r="H1009" s="182"/>
      <c r="I1009" s="182"/>
      <c r="J1009" s="183"/>
      <c r="K1009" s="182"/>
      <c r="L1009" s="182"/>
      <c r="M1009" s="182"/>
      <c r="N1009" s="182"/>
      <c r="O1009" s="182"/>
      <c r="P1009" s="183"/>
      <c r="Q1009" s="179"/>
      <c r="R1009" s="179"/>
      <c r="S1009" s="165"/>
      <c r="T1009" s="305"/>
      <c r="U1009" s="165"/>
      <c r="V1009" s="165"/>
      <c r="W1009" s="165"/>
      <c r="X1009" s="165"/>
      <c r="Y1009" s="165"/>
      <c r="Z1009" s="179"/>
      <c r="AA1009" s="179"/>
      <c r="AB1009" s="165"/>
      <c r="AC1009" s="305"/>
      <c r="AD1009" s="179"/>
      <c r="AE1009" s="165"/>
    </row>
    <row r="1010" spans="1:31" x14ac:dyDescent="0.2">
      <c r="A1010" s="179"/>
      <c r="B1010" s="179"/>
      <c r="C1010" s="165"/>
      <c r="D1010" s="165"/>
      <c r="E1010" s="165"/>
      <c r="F1010" s="165"/>
      <c r="G1010" s="165"/>
      <c r="H1010" s="182"/>
      <c r="I1010" s="182"/>
      <c r="J1010" s="183"/>
      <c r="K1010" s="182"/>
      <c r="L1010" s="182"/>
      <c r="M1010" s="182"/>
      <c r="N1010" s="182"/>
      <c r="O1010" s="182"/>
      <c r="P1010" s="183"/>
      <c r="Q1010" s="179"/>
      <c r="R1010" s="179"/>
      <c r="S1010" s="165"/>
      <c r="T1010" s="305"/>
      <c r="U1010" s="165"/>
      <c r="V1010" s="165"/>
      <c r="W1010" s="165"/>
      <c r="X1010" s="165"/>
      <c r="Y1010" s="165"/>
      <c r="Z1010" s="179"/>
      <c r="AA1010" s="179"/>
      <c r="AB1010" s="165"/>
      <c r="AC1010" s="305"/>
      <c r="AD1010" s="179"/>
      <c r="AE1010" s="165"/>
    </row>
    <row r="1011" spans="1:31" x14ac:dyDescent="0.2">
      <c r="A1011" s="179"/>
      <c r="B1011" s="179"/>
      <c r="C1011" s="165"/>
      <c r="D1011" s="165"/>
      <c r="E1011" s="165"/>
      <c r="F1011" s="165"/>
      <c r="G1011" s="165"/>
      <c r="H1011" s="182"/>
      <c r="I1011" s="182"/>
      <c r="J1011" s="183"/>
      <c r="K1011" s="182"/>
      <c r="L1011" s="182"/>
      <c r="M1011" s="182"/>
      <c r="N1011" s="182"/>
      <c r="O1011" s="182"/>
      <c r="P1011" s="183"/>
      <c r="Q1011" s="179"/>
      <c r="R1011" s="179"/>
      <c r="S1011" s="165"/>
      <c r="T1011" s="305"/>
      <c r="U1011" s="165"/>
      <c r="V1011" s="165"/>
      <c r="W1011" s="165"/>
      <c r="X1011" s="165"/>
      <c r="Y1011" s="165"/>
      <c r="Z1011" s="179"/>
      <c r="AA1011" s="179"/>
      <c r="AB1011" s="165"/>
      <c r="AC1011" s="305"/>
      <c r="AD1011" s="179"/>
      <c r="AE1011" s="165"/>
    </row>
    <row r="1012" spans="1:31" x14ac:dyDescent="0.2">
      <c r="A1012" s="179"/>
      <c r="B1012" s="179"/>
      <c r="C1012" s="165"/>
      <c r="D1012" s="165"/>
      <c r="E1012" s="165"/>
      <c r="F1012" s="165"/>
      <c r="G1012" s="165"/>
      <c r="H1012" s="182"/>
      <c r="I1012" s="182"/>
      <c r="J1012" s="183"/>
      <c r="K1012" s="182"/>
      <c r="L1012" s="182"/>
      <c r="M1012" s="182"/>
      <c r="N1012" s="182"/>
      <c r="O1012" s="182"/>
      <c r="P1012" s="183"/>
      <c r="Q1012" s="179"/>
      <c r="R1012" s="179"/>
      <c r="S1012" s="165"/>
      <c r="T1012" s="305"/>
      <c r="U1012" s="165"/>
      <c r="V1012" s="165"/>
      <c r="W1012" s="165"/>
      <c r="X1012" s="165"/>
      <c r="Y1012" s="165"/>
      <c r="Z1012" s="179"/>
      <c r="AA1012" s="179"/>
      <c r="AB1012" s="165"/>
      <c r="AC1012" s="305"/>
      <c r="AD1012" s="179"/>
      <c r="AE1012" s="165"/>
    </row>
    <row r="1013" spans="1:31" x14ac:dyDescent="0.2">
      <c r="A1013" s="179"/>
      <c r="B1013" s="179"/>
      <c r="C1013" s="165"/>
      <c r="D1013" s="165"/>
      <c r="E1013" s="165"/>
      <c r="F1013" s="165"/>
      <c r="G1013" s="165"/>
      <c r="H1013" s="182"/>
      <c r="I1013" s="182"/>
      <c r="J1013" s="183"/>
      <c r="K1013" s="182"/>
      <c r="L1013" s="182"/>
      <c r="M1013" s="182"/>
      <c r="N1013" s="182"/>
      <c r="O1013" s="182"/>
      <c r="P1013" s="183"/>
      <c r="Q1013" s="179"/>
      <c r="R1013" s="179"/>
      <c r="S1013" s="165"/>
      <c r="T1013" s="305"/>
      <c r="U1013" s="165"/>
      <c r="V1013" s="165"/>
      <c r="W1013" s="165"/>
      <c r="X1013" s="165"/>
      <c r="Y1013" s="165"/>
      <c r="Z1013" s="179"/>
      <c r="AA1013" s="179"/>
      <c r="AB1013" s="165"/>
      <c r="AC1013" s="305"/>
      <c r="AD1013" s="179"/>
      <c r="AE1013" s="165"/>
    </row>
    <row r="1014" spans="1:31" x14ac:dyDescent="0.2">
      <c r="A1014" s="179"/>
      <c r="B1014" s="179"/>
      <c r="C1014" s="165"/>
      <c r="D1014" s="165"/>
      <c r="E1014" s="165"/>
      <c r="F1014" s="165"/>
      <c r="G1014" s="165"/>
      <c r="H1014" s="182"/>
      <c r="I1014" s="182"/>
      <c r="J1014" s="183"/>
      <c r="K1014" s="182"/>
      <c r="L1014" s="182"/>
      <c r="M1014" s="182"/>
      <c r="N1014" s="182"/>
      <c r="O1014" s="182"/>
      <c r="P1014" s="183"/>
      <c r="Q1014" s="179"/>
      <c r="R1014" s="179"/>
      <c r="S1014" s="165"/>
      <c r="T1014" s="305"/>
      <c r="U1014" s="165"/>
      <c r="V1014" s="165"/>
      <c r="W1014" s="165"/>
      <c r="X1014" s="165"/>
      <c r="Y1014" s="165"/>
      <c r="Z1014" s="179"/>
      <c r="AA1014" s="179"/>
      <c r="AB1014" s="165"/>
      <c r="AC1014" s="305"/>
      <c r="AD1014" s="179"/>
      <c r="AE1014" s="165"/>
    </row>
    <row r="1015" spans="1:31" x14ac:dyDescent="0.2">
      <c r="A1015" s="179"/>
      <c r="B1015" s="179"/>
      <c r="C1015" s="165"/>
      <c r="D1015" s="165"/>
      <c r="E1015" s="165"/>
      <c r="F1015" s="165"/>
      <c r="G1015" s="165"/>
      <c r="H1015" s="182"/>
      <c r="I1015" s="182"/>
      <c r="J1015" s="183"/>
      <c r="K1015" s="182"/>
      <c r="L1015" s="182"/>
      <c r="M1015" s="182"/>
      <c r="N1015" s="182"/>
      <c r="O1015" s="182"/>
      <c r="P1015" s="183"/>
      <c r="Q1015" s="179"/>
      <c r="R1015" s="179"/>
      <c r="S1015" s="165"/>
      <c r="T1015" s="305"/>
      <c r="U1015" s="165"/>
      <c r="V1015" s="165"/>
      <c r="W1015" s="165"/>
      <c r="X1015" s="165"/>
      <c r="Y1015" s="165"/>
      <c r="Z1015" s="179"/>
      <c r="AA1015" s="179"/>
      <c r="AB1015" s="165"/>
      <c r="AC1015" s="305"/>
      <c r="AD1015" s="179"/>
      <c r="AE1015" s="165"/>
    </row>
    <row r="1016" spans="1:31" x14ac:dyDescent="0.2">
      <c r="A1016" s="179"/>
      <c r="B1016" s="179"/>
      <c r="C1016" s="165"/>
      <c r="D1016" s="165"/>
      <c r="E1016" s="165"/>
      <c r="F1016" s="165"/>
      <c r="G1016" s="165"/>
      <c r="H1016" s="182"/>
      <c r="I1016" s="182"/>
      <c r="J1016" s="183"/>
      <c r="K1016" s="182"/>
      <c r="L1016" s="182"/>
      <c r="M1016" s="182"/>
      <c r="N1016" s="182"/>
      <c r="O1016" s="182"/>
      <c r="P1016" s="183"/>
      <c r="Q1016" s="179"/>
      <c r="R1016" s="179"/>
      <c r="S1016" s="165"/>
      <c r="T1016" s="305"/>
      <c r="U1016" s="165"/>
      <c r="V1016" s="165"/>
      <c r="W1016" s="165"/>
      <c r="X1016" s="165"/>
      <c r="Y1016" s="165"/>
      <c r="Z1016" s="179"/>
      <c r="AA1016" s="179"/>
      <c r="AB1016" s="165"/>
      <c r="AC1016" s="305"/>
      <c r="AD1016" s="179"/>
      <c r="AE1016" s="165"/>
    </row>
    <row r="1017" spans="1:31" x14ac:dyDescent="0.2">
      <c r="A1017" s="179"/>
      <c r="B1017" s="179"/>
      <c r="C1017" s="165"/>
      <c r="D1017" s="165"/>
      <c r="E1017" s="165"/>
      <c r="F1017" s="165"/>
      <c r="G1017" s="165"/>
      <c r="H1017" s="182"/>
      <c r="I1017" s="182"/>
      <c r="J1017" s="183"/>
      <c r="K1017" s="182"/>
      <c r="L1017" s="182"/>
      <c r="M1017" s="182"/>
      <c r="N1017" s="182"/>
      <c r="O1017" s="182"/>
      <c r="P1017" s="183"/>
      <c r="Q1017" s="179"/>
      <c r="R1017" s="179"/>
      <c r="S1017" s="165"/>
      <c r="T1017" s="305"/>
      <c r="U1017" s="165"/>
      <c r="V1017" s="165"/>
      <c r="W1017" s="165"/>
      <c r="X1017" s="165"/>
      <c r="Y1017" s="165"/>
      <c r="Z1017" s="179"/>
      <c r="AA1017" s="179"/>
      <c r="AB1017" s="165"/>
      <c r="AC1017" s="305"/>
      <c r="AD1017" s="179"/>
      <c r="AE1017" s="165"/>
    </row>
    <row r="1018" spans="1:31" x14ac:dyDescent="0.2">
      <c r="A1018" s="179"/>
      <c r="B1018" s="179"/>
      <c r="C1018" s="165"/>
      <c r="D1018" s="165"/>
      <c r="E1018" s="165"/>
      <c r="F1018" s="165"/>
      <c r="G1018" s="165"/>
      <c r="H1018" s="182"/>
      <c r="I1018" s="182"/>
      <c r="J1018" s="183"/>
      <c r="K1018" s="182"/>
      <c r="L1018" s="182"/>
      <c r="M1018" s="182"/>
      <c r="N1018" s="182"/>
      <c r="O1018" s="182"/>
      <c r="P1018" s="183"/>
      <c r="Q1018" s="179"/>
      <c r="R1018" s="179"/>
      <c r="S1018" s="165"/>
      <c r="T1018" s="305"/>
      <c r="U1018" s="165"/>
      <c r="V1018" s="165"/>
      <c r="W1018" s="165"/>
      <c r="X1018" s="165"/>
      <c r="Y1018" s="165"/>
      <c r="Z1018" s="179"/>
      <c r="AA1018" s="179"/>
      <c r="AB1018" s="165"/>
      <c r="AC1018" s="305"/>
      <c r="AD1018" s="179"/>
      <c r="AE1018" s="165"/>
    </row>
    <row r="1019" spans="1:31" x14ac:dyDescent="0.2">
      <c r="A1019" s="179"/>
      <c r="B1019" s="179"/>
      <c r="C1019" s="165"/>
      <c r="D1019" s="165"/>
      <c r="E1019" s="165"/>
      <c r="F1019" s="165"/>
      <c r="G1019" s="165"/>
      <c r="H1019" s="182"/>
      <c r="I1019" s="182"/>
      <c r="J1019" s="183"/>
      <c r="K1019" s="182"/>
      <c r="L1019" s="182"/>
      <c r="M1019" s="182"/>
      <c r="N1019" s="182"/>
      <c r="O1019" s="182"/>
      <c r="P1019" s="183"/>
      <c r="Q1019" s="179"/>
      <c r="R1019" s="179"/>
      <c r="S1019" s="165"/>
      <c r="T1019" s="305"/>
      <c r="U1019" s="165"/>
      <c r="V1019" s="165"/>
      <c r="W1019" s="165"/>
      <c r="X1019" s="165"/>
      <c r="Y1019" s="165"/>
      <c r="Z1019" s="179"/>
      <c r="AA1019" s="179"/>
      <c r="AB1019" s="165"/>
      <c r="AC1019" s="305"/>
      <c r="AD1019" s="179"/>
      <c r="AE1019" s="165"/>
    </row>
    <row r="1020" spans="1:31" x14ac:dyDescent="0.2">
      <c r="A1020" s="179"/>
      <c r="B1020" s="179"/>
      <c r="C1020" s="165"/>
      <c r="D1020" s="165"/>
      <c r="E1020" s="165"/>
      <c r="F1020" s="165"/>
      <c r="G1020" s="165"/>
      <c r="H1020" s="182"/>
      <c r="I1020" s="182"/>
      <c r="J1020" s="183"/>
      <c r="K1020" s="182"/>
      <c r="L1020" s="182"/>
      <c r="M1020" s="182"/>
      <c r="N1020" s="182"/>
      <c r="O1020" s="182"/>
      <c r="P1020" s="183"/>
      <c r="Q1020" s="179"/>
      <c r="R1020" s="179"/>
      <c r="S1020" s="165"/>
      <c r="T1020" s="305"/>
      <c r="U1020" s="165"/>
      <c r="V1020" s="165"/>
      <c r="W1020" s="165"/>
      <c r="X1020" s="165"/>
      <c r="Y1020" s="165"/>
      <c r="Z1020" s="179"/>
      <c r="AA1020" s="179"/>
      <c r="AB1020" s="165"/>
      <c r="AC1020" s="305"/>
      <c r="AD1020" s="179"/>
      <c r="AE1020" s="165"/>
    </row>
    <row r="1021" spans="1:31" x14ac:dyDescent="0.2">
      <c r="A1021" s="179"/>
      <c r="B1021" s="179"/>
      <c r="C1021" s="165"/>
      <c r="D1021" s="165"/>
      <c r="E1021" s="165"/>
      <c r="F1021" s="165"/>
      <c r="G1021" s="165"/>
      <c r="H1021" s="182"/>
      <c r="I1021" s="182"/>
      <c r="J1021" s="183"/>
      <c r="K1021" s="182"/>
      <c r="L1021" s="182"/>
      <c r="M1021" s="182"/>
      <c r="N1021" s="182"/>
      <c r="O1021" s="182"/>
      <c r="P1021" s="183"/>
      <c r="Q1021" s="179"/>
      <c r="R1021" s="179"/>
      <c r="S1021" s="165"/>
      <c r="T1021" s="305"/>
      <c r="U1021" s="165"/>
      <c r="V1021" s="165"/>
      <c r="W1021" s="165"/>
      <c r="X1021" s="165"/>
      <c r="Y1021" s="165"/>
      <c r="Z1021" s="179"/>
      <c r="AA1021" s="179"/>
      <c r="AB1021" s="165"/>
      <c r="AC1021" s="305"/>
      <c r="AD1021" s="179"/>
      <c r="AE1021" s="165"/>
    </row>
    <row r="1022" spans="1:31" x14ac:dyDescent="0.2">
      <c r="A1022" s="179"/>
      <c r="B1022" s="179"/>
      <c r="C1022" s="165"/>
      <c r="D1022" s="165"/>
      <c r="E1022" s="165"/>
      <c r="F1022" s="165"/>
      <c r="G1022" s="165"/>
      <c r="H1022" s="182"/>
      <c r="I1022" s="182"/>
      <c r="J1022" s="183"/>
      <c r="K1022" s="182"/>
      <c r="L1022" s="182"/>
      <c r="M1022" s="182"/>
      <c r="N1022" s="182"/>
      <c r="O1022" s="182"/>
      <c r="P1022" s="183"/>
      <c r="Q1022" s="179"/>
      <c r="R1022" s="179"/>
      <c r="S1022" s="165"/>
      <c r="T1022" s="305"/>
      <c r="U1022" s="165"/>
      <c r="V1022" s="165"/>
      <c r="W1022" s="165"/>
      <c r="X1022" s="165"/>
      <c r="Y1022" s="165"/>
      <c r="Z1022" s="179"/>
      <c r="AA1022" s="179"/>
      <c r="AB1022" s="165"/>
      <c r="AC1022" s="305"/>
      <c r="AD1022" s="179"/>
      <c r="AE1022" s="165"/>
    </row>
    <row r="1023" spans="1:31" x14ac:dyDescent="0.2">
      <c r="A1023" s="179"/>
      <c r="B1023" s="179"/>
      <c r="C1023" s="165"/>
      <c r="D1023" s="165"/>
      <c r="E1023" s="165"/>
      <c r="F1023" s="165"/>
      <c r="G1023" s="165"/>
      <c r="H1023" s="182"/>
      <c r="I1023" s="182"/>
      <c r="J1023" s="183"/>
      <c r="K1023" s="182"/>
      <c r="L1023" s="182"/>
      <c r="M1023" s="182"/>
      <c r="N1023" s="182"/>
      <c r="O1023" s="182"/>
      <c r="P1023" s="183"/>
      <c r="Q1023" s="179"/>
      <c r="R1023" s="179"/>
      <c r="S1023" s="165"/>
      <c r="T1023" s="305"/>
      <c r="U1023" s="165"/>
      <c r="V1023" s="165"/>
      <c r="W1023" s="165"/>
      <c r="X1023" s="165"/>
      <c r="Y1023" s="165"/>
      <c r="Z1023" s="179"/>
      <c r="AA1023" s="179"/>
      <c r="AB1023" s="165"/>
      <c r="AC1023" s="305"/>
      <c r="AD1023" s="179"/>
      <c r="AE1023" s="165"/>
    </row>
    <row r="1024" spans="1:31" x14ac:dyDescent="0.2">
      <c r="A1024" s="179"/>
      <c r="B1024" s="179"/>
      <c r="C1024" s="165"/>
      <c r="D1024" s="165"/>
      <c r="E1024" s="165"/>
      <c r="F1024" s="165"/>
      <c r="G1024" s="165"/>
      <c r="H1024" s="182"/>
      <c r="I1024" s="182"/>
      <c r="J1024" s="183"/>
      <c r="K1024" s="182"/>
      <c r="L1024" s="182"/>
      <c r="M1024" s="182"/>
      <c r="N1024" s="182"/>
      <c r="O1024" s="182"/>
      <c r="P1024" s="183"/>
      <c r="Q1024" s="179"/>
      <c r="R1024" s="179"/>
      <c r="S1024" s="165"/>
      <c r="T1024" s="305"/>
      <c r="U1024" s="165"/>
      <c r="V1024" s="165"/>
      <c r="W1024" s="165"/>
      <c r="X1024" s="165"/>
      <c r="Y1024" s="165"/>
      <c r="Z1024" s="179"/>
      <c r="AA1024" s="179"/>
      <c r="AB1024" s="165"/>
      <c r="AC1024" s="305"/>
      <c r="AD1024" s="179"/>
      <c r="AE1024" s="165"/>
    </row>
    <row r="1025" spans="1:31" x14ac:dyDescent="0.2">
      <c r="A1025" s="179"/>
      <c r="B1025" s="179"/>
      <c r="C1025" s="165"/>
      <c r="D1025" s="165"/>
      <c r="E1025" s="165"/>
      <c r="F1025" s="165"/>
      <c r="G1025" s="165"/>
      <c r="H1025" s="182"/>
      <c r="I1025" s="182"/>
      <c r="J1025" s="183"/>
      <c r="K1025" s="182"/>
      <c r="L1025" s="182"/>
      <c r="M1025" s="182"/>
      <c r="N1025" s="182"/>
      <c r="O1025" s="182"/>
      <c r="P1025" s="183"/>
      <c r="Q1025" s="179"/>
      <c r="R1025" s="179"/>
      <c r="S1025" s="165"/>
      <c r="T1025" s="305"/>
      <c r="U1025" s="165"/>
      <c r="V1025" s="165"/>
      <c r="W1025" s="165"/>
      <c r="X1025" s="165"/>
      <c r="Y1025" s="165"/>
      <c r="Z1025" s="179"/>
      <c r="AA1025" s="179"/>
      <c r="AB1025" s="165"/>
      <c r="AC1025" s="305"/>
      <c r="AD1025" s="179"/>
      <c r="AE1025" s="165"/>
    </row>
    <row r="1026" spans="1:31" x14ac:dyDescent="0.2">
      <c r="A1026" s="179"/>
      <c r="B1026" s="179"/>
      <c r="C1026" s="165"/>
      <c r="D1026" s="165"/>
      <c r="E1026" s="165"/>
      <c r="F1026" s="165"/>
      <c r="G1026" s="165"/>
      <c r="H1026" s="182"/>
      <c r="I1026" s="182"/>
      <c r="J1026" s="183"/>
      <c r="K1026" s="182"/>
      <c r="L1026" s="182"/>
      <c r="M1026" s="182"/>
      <c r="N1026" s="182"/>
      <c r="O1026" s="182"/>
      <c r="P1026" s="183"/>
      <c r="Q1026" s="179"/>
      <c r="R1026" s="179"/>
      <c r="S1026" s="165"/>
      <c r="T1026" s="305"/>
      <c r="U1026" s="165"/>
      <c r="V1026" s="165"/>
      <c r="W1026" s="165"/>
      <c r="X1026" s="165"/>
      <c r="Y1026" s="165"/>
      <c r="Z1026" s="179"/>
      <c r="AA1026" s="179"/>
      <c r="AB1026" s="165"/>
      <c r="AC1026" s="305"/>
      <c r="AD1026" s="179"/>
      <c r="AE1026" s="165"/>
    </row>
    <row r="1027" spans="1:31" x14ac:dyDescent="0.2">
      <c r="A1027" s="179"/>
      <c r="B1027" s="179"/>
      <c r="C1027" s="165"/>
      <c r="D1027" s="165"/>
      <c r="E1027" s="165"/>
      <c r="F1027" s="165"/>
      <c r="G1027" s="165"/>
      <c r="H1027" s="182"/>
      <c r="I1027" s="182"/>
      <c r="J1027" s="183"/>
      <c r="K1027" s="182"/>
      <c r="L1027" s="182"/>
      <c r="M1027" s="182"/>
      <c r="N1027" s="182"/>
      <c r="O1027" s="182"/>
      <c r="P1027" s="183"/>
      <c r="Q1027" s="179"/>
      <c r="R1027" s="179"/>
      <c r="S1027" s="165"/>
      <c r="T1027" s="305"/>
      <c r="U1027" s="165"/>
      <c r="V1027" s="165"/>
      <c r="W1027" s="165"/>
      <c r="X1027" s="165"/>
      <c r="Y1027" s="165"/>
      <c r="Z1027" s="179"/>
      <c r="AA1027" s="179"/>
      <c r="AB1027" s="165"/>
      <c r="AC1027" s="305"/>
      <c r="AD1027" s="179"/>
      <c r="AE1027" s="165"/>
    </row>
    <row r="1028" spans="1:31" x14ac:dyDescent="0.2">
      <c r="A1028" s="179"/>
      <c r="B1028" s="179"/>
      <c r="C1028" s="165"/>
      <c r="D1028" s="165"/>
      <c r="E1028" s="165"/>
      <c r="F1028" s="165"/>
      <c r="G1028" s="165"/>
      <c r="H1028" s="182"/>
      <c r="I1028" s="182"/>
      <c r="J1028" s="183"/>
      <c r="K1028" s="182"/>
      <c r="L1028" s="182"/>
      <c r="M1028" s="182"/>
      <c r="N1028" s="182"/>
      <c r="O1028" s="182"/>
      <c r="P1028" s="183"/>
      <c r="Q1028" s="179"/>
      <c r="R1028" s="179"/>
      <c r="S1028" s="165"/>
      <c r="T1028" s="305"/>
      <c r="U1028" s="165"/>
      <c r="V1028" s="165"/>
      <c r="W1028" s="165"/>
      <c r="X1028" s="165"/>
      <c r="Y1028" s="165"/>
      <c r="Z1028" s="179"/>
      <c r="AA1028" s="179"/>
      <c r="AB1028" s="165"/>
      <c r="AC1028" s="305"/>
      <c r="AD1028" s="179"/>
      <c r="AE1028" s="165"/>
    </row>
    <row r="1029" spans="1:31" x14ac:dyDescent="0.2">
      <c r="A1029" s="179"/>
      <c r="B1029" s="179"/>
      <c r="C1029" s="165"/>
      <c r="D1029" s="165"/>
      <c r="E1029" s="165"/>
      <c r="F1029" s="165"/>
      <c r="G1029" s="165"/>
      <c r="H1029" s="182"/>
      <c r="I1029" s="182"/>
      <c r="J1029" s="183"/>
      <c r="K1029" s="182"/>
      <c r="L1029" s="182"/>
      <c r="M1029" s="182"/>
      <c r="N1029" s="182"/>
      <c r="O1029" s="182"/>
      <c r="P1029" s="183"/>
      <c r="Q1029" s="179"/>
      <c r="R1029" s="179"/>
      <c r="S1029" s="165"/>
      <c r="U1029" s="165"/>
      <c r="V1029" s="165"/>
      <c r="W1029" s="165"/>
      <c r="X1029" s="165"/>
      <c r="Y1029" s="165"/>
      <c r="Z1029" s="179"/>
      <c r="AA1029" s="179"/>
      <c r="AB1029" s="165"/>
      <c r="AD1029" s="179"/>
      <c r="AE1029" s="165"/>
    </row>
    <row r="1030" spans="1:31" x14ac:dyDescent="0.2">
      <c r="A1030" s="179"/>
      <c r="B1030" s="179"/>
      <c r="C1030" s="165"/>
      <c r="D1030" s="165"/>
      <c r="E1030" s="165"/>
      <c r="F1030" s="165"/>
      <c r="G1030" s="165"/>
      <c r="H1030" s="182"/>
      <c r="I1030" s="182"/>
      <c r="J1030" s="183"/>
      <c r="K1030" s="182"/>
      <c r="L1030" s="182"/>
      <c r="M1030" s="182"/>
      <c r="N1030" s="182"/>
      <c r="O1030" s="182"/>
      <c r="P1030" s="183"/>
      <c r="Q1030" s="179"/>
      <c r="R1030" s="179"/>
      <c r="S1030" s="165"/>
      <c r="U1030" s="165"/>
      <c r="V1030" s="165"/>
      <c r="W1030" s="165"/>
      <c r="X1030" s="165"/>
      <c r="Y1030" s="165"/>
      <c r="Z1030" s="179"/>
      <c r="AA1030" s="179"/>
      <c r="AB1030" s="165"/>
      <c r="AD1030" s="179"/>
      <c r="AE1030" s="165"/>
    </row>
    <row r="1031" spans="1:31" x14ac:dyDescent="0.2">
      <c r="A1031" s="179"/>
      <c r="B1031" s="179"/>
      <c r="C1031" s="165"/>
      <c r="D1031" s="165"/>
      <c r="E1031" s="165"/>
      <c r="F1031" s="165"/>
      <c r="G1031" s="165"/>
      <c r="H1031" s="182"/>
      <c r="I1031" s="182"/>
      <c r="J1031" s="183"/>
      <c r="K1031" s="182"/>
      <c r="L1031" s="182"/>
      <c r="M1031" s="182"/>
      <c r="N1031" s="182"/>
      <c r="O1031" s="182"/>
      <c r="P1031" s="183"/>
      <c r="Q1031" s="179"/>
      <c r="R1031" s="179"/>
      <c r="S1031" s="165"/>
      <c r="U1031" s="165"/>
      <c r="V1031" s="165"/>
      <c r="W1031" s="165"/>
      <c r="X1031" s="165"/>
      <c r="Y1031" s="165"/>
      <c r="Z1031" s="179"/>
      <c r="AA1031" s="179"/>
      <c r="AB1031" s="165"/>
      <c r="AD1031" s="179"/>
      <c r="AE1031" s="165"/>
    </row>
    <row r="1032" spans="1:31" x14ac:dyDescent="0.2">
      <c r="A1032" s="179"/>
      <c r="B1032" s="179"/>
      <c r="C1032" s="165"/>
      <c r="D1032" s="165"/>
      <c r="E1032" s="165"/>
      <c r="F1032" s="165"/>
      <c r="G1032" s="165"/>
      <c r="H1032" s="182"/>
      <c r="I1032" s="182"/>
      <c r="J1032" s="183"/>
      <c r="K1032" s="182"/>
      <c r="L1032" s="182"/>
      <c r="M1032" s="182"/>
      <c r="N1032" s="182"/>
      <c r="O1032" s="182"/>
      <c r="P1032" s="183"/>
      <c r="Q1032" s="179"/>
      <c r="R1032" s="179"/>
      <c r="S1032" s="165"/>
      <c r="U1032" s="165"/>
      <c r="V1032" s="165"/>
      <c r="W1032" s="165"/>
      <c r="X1032" s="165"/>
      <c r="Y1032" s="165"/>
      <c r="Z1032" s="179"/>
      <c r="AA1032" s="179"/>
      <c r="AB1032" s="165"/>
      <c r="AD1032" s="179"/>
      <c r="AE1032" s="165"/>
    </row>
    <row r="1033" spans="1:31" x14ac:dyDescent="0.2">
      <c r="A1033" s="179"/>
      <c r="B1033" s="179"/>
      <c r="C1033" s="165"/>
      <c r="D1033" s="165"/>
      <c r="E1033" s="165"/>
      <c r="F1033" s="165"/>
      <c r="G1033" s="165"/>
      <c r="H1033" s="182"/>
      <c r="I1033" s="182"/>
      <c r="J1033" s="183"/>
      <c r="K1033" s="182"/>
      <c r="L1033" s="182"/>
      <c r="M1033" s="182"/>
      <c r="N1033" s="182"/>
      <c r="O1033" s="182"/>
      <c r="P1033" s="183"/>
      <c r="Q1033" s="179"/>
      <c r="R1033" s="179"/>
      <c r="S1033" s="165"/>
      <c r="U1033" s="165"/>
      <c r="V1033" s="165"/>
      <c r="W1033" s="165"/>
      <c r="X1033" s="165"/>
      <c r="Y1033" s="165"/>
      <c r="Z1033" s="179"/>
      <c r="AA1033" s="179"/>
      <c r="AB1033" s="165"/>
      <c r="AD1033" s="179"/>
      <c r="AE1033" s="165"/>
    </row>
    <row r="1034" spans="1:31" x14ac:dyDescent="0.2">
      <c r="A1034" s="179"/>
      <c r="B1034" s="179"/>
      <c r="C1034" s="165"/>
      <c r="D1034" s="165"/>
      <c r="E1034" s="165"/>
      <c r="F1034" s="165"/>
      <c r="G1034" s="165"/>
      <c r="H1034" s="182"/>
      <c r="I1034" s="182"/>
      <c r="J1034" s="183"/>
      <c r="K1034" s="182"/>
      <c r="L1034" s="182"/>
      <c r="M1034" s="182"/>
      <c r="N1034" s="182"/>
      <c r="O1034" s="182"/>
      <c r="P1034" s="183"/>
      <c r="Q1034" s="179"/>
      <c r="R1034" s="179"/>
      <c r="S1034" s="165"/>
      <c r="U1034" s="165"/>
      <c r="V1034" s="165"/>
      <c r="W1034" s="165"/>
      <c r="X1034" s="165"/>
      <c r="Y1034" s="165"/>
      <c r="Z1034" s="179"/>
      <c r="AA1034" s="179"/>
      <c r="AB1034" s="165"/>
      <c r="AD1034" s="179"/>
      <c r="AE1034" s="165"/>
    </row>
    <row r="1035" spans="1:31" x14ac:dyDescent="0.2">
      <c r="A1035" s="179"/>
      <c r="B1035" s="179"/>
      <c r="C1035" s="165"/>
      <c r="D1035" s="165"/>
      <c r="E1035" s="165"/>
      <c r="F1035" s="165"/>
      <c r="G1035" s="165"/>
      <c r="H1035" s="182"/>
      <c r="I1035" s="182"/>
      <c r="J1035" s="183"/>
      <c r="K1035" s="182"/>
      <c r="L1035" s="182"/>
      <c r="M1035" s="182"/>
      <c r="N1035" s="182"/>
      <c r="O1035" s="182"/>
      <c r="P1035" s="183"/>
      <c r="Q1035" s="179"/>
      <c r="R1035" s="179"/>
      <c r="S1035" s="165"/>
      <c r="U1035" s="165"/>
      <c r="V1035" s="165"/>
      <c r="W1035" s="165"/>
      <c r="X1035" s="165"/>
      <c r="Y1035" s="165"/>
      <c r="Z1035" s="179"/>
      <c r="AA1035" s="179"/>
      <c r="AB1035" s="165"/>
      <c r="AD1035" s="179"/>
      <c r="AE1035" s="165"/>
    </row>
    <row r="1036" spans="1:31" x14ac:dyDescent="0.2">
      <c r="A1036" s="179"/>
      <c r="B1036" s="179"/>
      <c r="C1036" s="165"/>
      <c r="D1036" s="165"/>
      <c r="E1036" s="165"/>
      <c r="F1036" s="165"/>
      <c r="G1036" s="165"/>
      <c r="H1036" s="182"/>
      <c r="I1036" s="182"/>
      <c r="J1036" s="183"/>
      <c r="K1036" s="182"/>
      <c r="L1036" s="182"/>
      <c r="M1036" s="182"/>
      <c r="N1036" s="182"/>
      <c r="O1036" s="182"/>
      <c r="P1036" s="183"/>
      <c r="Q1036" s="179"/>
      <c r="R1036" s="179"/>
      <c r="S1036" s="165"/>
      <c r="U1036" s="165"/>
      <c r="V1036" s="165"/>
      <c r="W1036" s="165"/>
      <c r="X1036" s="165"/>
      <c r="Y1036" s="165"/>
      <c r="Z1036" s="179"/>
      <c r="AA1036" s="179"/>
      <c r="AB1036" s="165"/>
      <c r="AD1036" s="179"/>
      <c r="AE1036" s="165"/>
    </row>
    <row r="1037" spans="1:31" x14ac:dyDescent="0.2">
      <c r="A1037" s="179"/>
      <c r="B1037" s="179"/>
      <c r="C1037" s="165"/>
      <c r="D1037" s="165"/>
      <c r="E1037" s="165"/>
      <c r="F1037" s="165"/>
      <c r="G1037" s="165"/>
      <c r="H1037" s="182"/>
      <c r="I1037" s="182"/>
      <c r="J1037" s="183"/>
      <c r="K1037" s="182"/>
      <c r="L1037" s="182"/>
      <c r="M1037" s="182"/>
      <c r="N1037" s="182"/>
      <c r="O1037" s="182"/>
      <c r="P1037" s="183"/>
      <c r="Q1037" s="179"/>
      <c r="R1037" s="179"/>
      <c r="S1037" s="165"/>
      <c r="U1037" s="165"/>
      <c r="V1037" s="165"/>
      <c r="W1037" s="165"/>
      <c r="X1037" s="165"/>
      <c r="Y1037" s="165"/>
      <c r="Z1037" s="179"/>
      <c r="AA1037" s="179"/>
      <c r="AB1037" s="165"/>
      <c r="AD1037" s="179"/>
      <c r="AE1037" s="165"/>
    </row>
    <row r="1038" spans="1:31" x14ac:dyDescent="0.2">
      <c r="A1038" s="179"/>
      <c r="B1038" s="179"/>
      <c r="C1038" s="165"/>
      <c r="D1038" s="165"/>
      <c r="E1038" s="165"/>
      <c r="F1038" s="165"/>
      <c r="G1038" s="165"/>
      <c r="H1038" s="182"/>
      <c r="I1038" s="182"/>
      <c r="J1038" s="183"/>
      <c r="K1038" s="182"/>
      <c r="L1038" s="182"/>
      <c r="M1038" s="182"/>
      <c r="N1038" s="182"/>
      <c r="O1038" s="182"/>
      <c r="P1038" s="183"/>
      <c r="Q1038" s="179"/>
      <c r="R1038" s="179"/>
      <c r="S1038" s="165"/>
      <c r="U1038" s="165"/>
      <c r="V1038" s="165"/>
      <c r="W1038" s="165"/>
      <c r="X1038" s="165"/>
      <c r="Y1038" s="165"/>
      <c r="Z1038" s="179"/>
      <c r="AA1038" s="179"/>
      <c r="AB1038" s="165"/>
      <c r="AD1038" s="179"/>
      <c r="AE1038" s="165"/>
    </row>
    <row r="1039" spans="1:31" x14ac:dyDescent="0.2">
      <c r="A1039" s="179"/>
      <c r="B1039" s="179"/>
      <c r="C1039" s="165"/>
      <c r="D1039" s="165"/>
      <c r="E1039" s="165"/>
      <c r="F1039" s="165"/>
      <c r="G1039" s="165"/>
      <c r="H1039" s="182"/>
      <c r="I1039" s="182"/>
      <c r="J1039" s="183"/>
      <c r="K1039" s="182"/>
      <c r="L1039" s="182"/>
      <c r="M1039" s="182"/>
      <c r="N1039" s="182"/>
      <c r="O1039" s="182"/>
      <c r="P1039" s="183"/>
      <c r="Q1039" s="179"/>
      <c r="R1039" s="179"/>
      <c r="S1039" s="165"/>
      <c r="U1039" s="165"/>
      <c r="V1039" s="165"/>
      <c r="W1039" s="165"/>
      <c r="X1039" s="165"/>
      <c r="Y1039" s="165"/>
      <c r="Z1039" s="179"/>
      <c r="AA1039" s="179"/>
      <c r="AB1039" s="165"/>
      <c r="AD1039" s="179"/>
      <c r="AE1039" s="165"/>
    </row>
    <row r="1040" spans="1:31" x14ac:dyDescent="0.2">
      <c r="A1040" s="179"/>
      <c r="B1040" s="179"/>
      <c r="C1040" s="165"/>
      <c r="D1040" s="165"/>
      <c r="E1040" s="165"/>
      <c r="F1040" s="165"/>
      <c r="G1040" s="165"/>
      <c r="H1040" s="182"/>
      <c r="I1040" s="182"/>
      <c r="J1040" s="183"/>
      <c r="K1040" s="182"/>
      <c r="L1040" s="182"/>
      <c r="M1040" s="182"/>
      <c r="N1040" s="182"/>
      <c r="O1040" s="182"/>
      <c r="P1040" s="183"/>
      <c r="Q1040" s="179"/>
      <c r="R1040" s="179"/>
      <c r="S1040" s="165"/>
      <c r="U1040" s="165"/>
      <c r="V1040" s="165"/>
      <c r="W1040" s="165"/>
      <c r="X1040" s="165"/>
      <c r="Y1040" s="165"/>
      <c r="Z1040" s="179"/>
      <c r="AA1040" s="179"/>
      <c r="AB1040" s="165"/>
      <c r="AD1040" s="179"/>
      <c r="AE1040" s="165"/>
    </row>
    <row r="1041" spans="1:31" x14ac:dyDescent="0.2">
      <c r="A1041" s="179"/>
      <c r="B1041" s="179"/>
      <c r="C1041" s="165"/>
      <c r="D1041" s="165"/>
      <c r="E1041" s="165"/>
      <c r="F1041" s="165"/>
      <c r="G1041" s="165"/>
      <c r="H1041" s="182"/>
      <c r="I1041" s="182"/>
      <c r="J1041" s="183"/>
      <c r="K1041" s="182"/>
      <c r="L1041" s="182"/>
      <c r="M1041" s="182"/>
      <c r="N1041" s="182"/>
      <c r="O1041" s="182"/>
      <c r="P1041" s="183"/>
      <c r="Q1041" s="179"/>
      <c r="R1041" s="179"/>
      <c r="S1041" s="165"/>
      <c r="U1041" s="165"/>
      <c r="V1041" s="165"/>
      <c r="W1041" s="165"/>
      <c r="X1041" s="165"/>
      <c r="Y1041" s="165"/>
      <c r="Z1041" s="179"/>
      <c r="AA1041" s="179"/>
      <c r="AB1041" s="165"/>
      <c r="AD1041" s="179"/>
      <c r="AE1041" s="165"/>
    </row>
    <row r="1042" spans="1:31" x14ac:dyDescent="0.2">
      <c r="A1042" s="179"/>
      <c r="B1042" s="179"/>
      <c r="C1042" s="165"/>
      <c r="D1042" s="165"/>
      <c r="E1042" s="165"/>
      <c r="F1042" s="165"/>
      <c r="G1042" s="165"/>
      <c r="H1042" s="182"/>
      <c r="I1042" s="182"/>
      <c r="J1042" s="183"/>
      <c r="K1042" s="182"/>
      <c r="L1042" s="182"/>
      <c r="M1042" s="182"/>
      <c r="N1042" s="182"/>
      <c r="O1042" s="182"/>
      <c r="P1042" s="183"/>
      <c r="Q1042" s="179"/>
      <c r="R1042" s="179"/>
      <c r="S1042" s="165"/>
      <c r="U1042" s="165"/>
      <c r="V1042" s="165"/>
      <c r="W1042" s="165"/>
      <c r="X1042" s="165"/>
      <c r="Y1042" s="165"/>
      <c r="Z1042" s="179"/>
      <c r="AA1042" s="179"/>
      <c r="AB1042" s="165"/>
      <c r="AD1042" s="179"/>
      <c r="AE1042" s="165"/>
    </row>
    <row r="1043" spans="1:31" x14ac:dyDescent="0.2">
      <c r="A1043" s="179"/>
      <c r="B1043" s="179"/>
      <c r="C1043" s="165"/>
      <c r="D1043" s="165"/>
      <c r="E1043" s="165"/>
      <c r="F1043" s="165"/>
      <c r="G1043" s="165"/>
      <c r="H1043" s="182"/>
      <c r="I1043" s="182"/>
      <c r="J1043" s="183"/>
      <c r="K1043" s="182"/>
      <c r="L1043" s="182"/>
      <c r="M1043" s="182"/>
      <c r="N1043" s="182"/>
      <c r="O1043" s="182"/>
      <c r="P1043" s="183"/>
      <c r="Q1043" s="179"/>
      <c r="R1043" s="179"/>
      <c r="S1043" s="165"/>
      <c r="U1043" s="165"/>
      <c r="V1043" s="165"/>
      <c r="W1043" s="165"/>
      <c r="X1043" s="165"/>
      <c r="Y1043" s="165"/>
      <c r="Z1043" s="179"/>
      <c r="AA1043" s="179"/>
      <c r="AB1043" s="165"/>
      <c r="AD1043" s="179"/>
      <c r="AE1043" s="165"/>
    </row>
    <row r="1044" spans="1:31" x14ac:dyDescent="0.2">
      <c r="A1044" s="179"/>
      <c r="B1044" s="179"/>
      <c r="C1044" s="165"/>
      <c r="D1044" s="165"/>
      <c r="E1044" s="165"/>
      <c r="F1044" s="165"/>
      <c r="G1044" s="165"/>
      <c r="H1044" s="182"/>
      <c r="I1044" s="182"/>
      <c r="J1044" s="183"/>
      <c r="K1044" s="182"/>
      <c r="L1044" s="182"/>
      <c r="M1044" s="182"/>
      <c r="N1044" s="182"/>
      <c r="O1044" s="182"/>
      <c r="P1044" s="183"/>
      <c r="Q1044" s="179"/>
      <c r="R1044" s="179"/>
      <c r="S1044" s="165"/>
      <c r="U1044" s="165"/>
      <c r="V1044" s="165"/>
      <c r="W1044" s="165"/>
      <c r="X1044" s="165"/>
      <c r="Y1044" s="165"/>
      <c r="Z1044" s="179"/>
      <c r="AA1044" s="179"/>
      <c r="AB1044" s="165"/>
      <c r="AD1044" s="179"/>
      <c r="AE1044" s="165"/>
    </row>
    <row r="1045" spans="1:31" x14ac:dyDescent="0.2">
      <c r="A1045" s="179"/>
      <c r="B1045" s="179"/>
      <c r="C1045" s="165"/>
      <c r="D1045" s="165"/>
      <c r="E1045" s="165"/>
      <c r="F1045" s="165"/>
      <c r="G1045" s="165"/>
      <c r="H1045" s="182"/>
      <c r="I1045" s="182"/>
      <c r="J1045" s="183"/>
      <c r="K1045" s="182"/>
      <c r="L1045" s="182"/>
      <c r="M1045" s="182"/>
      <c r="N1045" s="182"/>
      <c r="O1045" s="182"/>
      <c r="P1045" s="183"/>
      <c r="Q1045" s="179"/>
      <c r="R1045" s="179"/>
      <c r="S1045" s="165"/>
      <c r="U1045" s="165"/>
      <c r="V1045" s="165"/>
      <c r="W1045" s="165"/>
      <c r="X1045" s="165"/>
      <c r="Y1045" s="165"/>
      <c r="Z1045" s="179"/>
      <c r="AA1045" s="179"/>
      <c r="AB1045" s="165"/>
      <c r="AD1045" s="179"/>
      <c r="AE1045" s="165"/>
    </row>
  </sheetData>
  <sheetProtection algorithmName="SHA-512" hashValue="bO9znJRpFtyXjYwcdpiwTHqfEq+aqXTFBOy/aJrIJXG+q7hiFgATTR472iGrGwgX8SPEYabhpvMjp7do5eZ+bA==" saltValue="//ulxrXfsfJ9wA6vx8ZwdA==" spinCount="100000" sheet="1" objects="1" scenarios="1"/>
  <autoFilter ref="A2:AD140" xr:uid="{8D645568-C15E-4EF2-A48C-8A5350D0405B}">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56">
    <mergeCell ref="A1:AA1"/>
    <mergeCell ref="Q5:T5"/>
    <mergeCell ref="Z5:AC5"/>
    <mergeCell ref="C109:G109"/>
    <mergeCell ref="C110:G110"/>
    <mergeCell ref="C111:G111"/>
    <mergeCell ref="C119:G119"/>
    <mergeCell ref="C120:G120"/>
    <mergeCell ref="C121:G121"/>
    <mergeCell ref="C73:G73"/>
    <mergeCell ref="C74:G74"/>
    <mergeCell ref="C75:G75"/>
    <mergeCell ref="C76:G76"/>
    <mergeCell ref="C77:G77"/>
    <mergeCell ref="C86:G86"/>
    <mergeCell ref="B80:G80"/>
    <mergeCell ref="C58:G58"/>
    <mergeCell ref="B70:G70"/>
    <mergeCell ref="C92:G92"/>
    <mergeCell ref="C90:G90"/>
    <mergeCell ref="C91:G91"/>
    <mergeCell ref="C84:G84"/>
    <mergeCell ref="C88:G88"/>
    <mergeCell ref="C87:G87"/>
    <mergeCell ref="C132:G132"/>
    <mergeCell ref="C136:G136"/>
    <mergeCell ref="C138:G138"/>
    <mergeCell ref="C140:G140"/>
    <mergeCell ref="C134:G134"/>
    <mergeCell ref="C103:G103"/>
    <mergeCell ref="A5:G6"/>
    <mergeCell ref="C122:G122"/>
    <mergeCell ref="C123:G123"/>
    <mergeCell ref="C124:G124"/>
    <mergeCell ref="C34:G34"/>
    <mergeCell ref="B41:G41"/>
    <mergeCell ref="C78:G78"/>
    <mergeCell ref="C79:G79"/>
    <mergeCell ref="C81:G81"/>
    <mergeCell ref="C96:G96"/>
    <mergeCell ref="C59:G59"/>
    <mergeCell ref="C51:G51"/>
    <mergeCell ref="C52:G52"/>
    <mergeCell ref="C53:G53"/>
    <mergeCell ref="C54:G54"/>
    <mergeCell ref="C55:G55"/>
    <mergeCell ref="C56:G56"/>
    <mergeCell ref="C57:G57"/>
    <mergeCell ref="C93:G93"/>
    <mergeCell ref="C85:G85"/>
    <mergeCell ref="C38:G38"/>
    <mergeCell ref="C39:G39"/>
    <mergeCell ref="C40:G40"/>
    <mergeCell ref="C49:G49"/>
    <mergeCell ref="C48:G48"/>
    <mergeCell ref="C42:G42"/>
    <mergeCell ref="C43:G43"/>
    <mergeCell ref="C44:G44"/>
    <mergeCell ref="C45:G45"/>
    <mergeCell ref="C46:G46"/>
    <mergeCell ref="C47:G47"/>
    <mergeCell ref="C20:G20"/>
    <mergeCell ref="C21:G21"/>
    <mergeCell ref="C22:G22"/>
    <mergeCell ref="C23:G23"/>
    <mergeCell ref="C24:G24"/>
    <mergeCell ref="C25:G25"/>
    <mergeCell ref="C26:G26"/>
    <mergeCell ref="C27:G27"/>
    <mergeCell ref="C8:G8"/>
    <mergeCell ref="C9:G9"/>
    <mergeCell ref="C11:G11"/>
    <mergeCell ref="C12:G12"/>
    <mergeCell ref="C13:G13"/>
    <mergeCell ref="C14:G14"/>
    <mergeCell ref="C15:G15"/>
    <mergeCell ref="C16:G16"/>
    <mergeCell ref="B10:G10"/>
    <mergeCell ref="C18:G18"/>
    <mergeCell ref="C17:G17"/>
    <mergeCell ref="B19:G19"/>
    <mergeCell ref="X5:X6"/>
    <mergeCell ref="Y5:Y6"/>
    <mergeCell ref="AD5:AD6"/>
    <mergeCell ref="B3:S3"/>
    <mergeCell ref="B2:S2"/>
    <mergeCell ref="M5:M6"/>
    <mergeCell ref="L5:L6"/>
    <mergeCell ref="P5:P6"/>
    <mergeCell ref="O5:O6"/>
    <mergeCell ref="N5:N6"/>
    <mergeCell ref="K5:K6"/>
    <mergeCell ref="W5:W6"/>
    <mergeCell ref="V5:V6"/>
    <mergeCell ref="U5:U6"/>
    <mergeCell ref="B4:K4"/>
    <mergeCell ref="C29:G29"/>
    <mergeCell ref="C31:G31"/>
    <mergeCell ref="B139:G139"/>
    <mergeCell ref="B135:G135"/>
    <mergeCell ref="B137:G137"/>
    <mergeCell ref="B106:G106"/>
    <mergeCell ref="C115:G115"/>
    <mergeCell ref="C112:G112"/>
    <mergeCell ref="B133:G133"/>
    <mergeCell ref="C114:G114"/>
    <mergeCell ref="C113:G113"/>
    <mergeCell ref="C116:G116"/>
    <mergeCell ref="C117:G117"/>
    <mergeCell ref="B118:G118"/>
    <mergeCell ref="B126:G126"/>
    <mergeCell ref="C125:G125"/>
    <mergeCell ref="C127:G127"/>
    <mergeCell ref="C128:G128"/>
    <mergeCell ref="C129:G129"/>
    <mergeCell ref="C130:G130"/>
    <mergeCell ref="C131:G131"/>
    <mergeCell ref="C32:G32"/>
    <mergeCell ref="C36:G36"/>
    <mergeCell ref="C37:G37"/>
    <mergeCell ref="C101:G101"/>
    <mergeCell ref="C94:G94"/>
    <mergeCell ref="B108:G108"/>
    <mergeCell ref="B104:G104"/>
    <mergeCell ref="B102:G102"/>
    <mergeCell ref="C95:G95"/>
    <mergeCell ref="C100:G100"/>
    <mergeCell ref="C97:G97"/>
    <mergeCell ref="C98:G98"/>
    <mergeCell ref="C99:G99"/>
    <mergeCell ref="C105:G105"/>
    <mergeCell ref="C107:G107"/>
    <mergeCell ref="C33:G33"/>
    <mergeCell ref="B35:G35"/>
    <mergeCell ref="I5:I6"/>
    <mergeCell ref="H5:H6"/>
    <mergeCell ref="B7:G7"/>
    <mergeCell ref="J5:J6"/>
    <mergeCell ref="C89:G89"/>
    <mergeCell ref="C83:G83"/>
    <mergeCell ref="C82:G82"/>
    <mergeCell ref="B60:G60"/>
    <mergeCell ref="C61:G61"/>
    <mergeCell ref="C62:G62"/>
    <mergeCell ref="C63:G63"/>
    <mergeCell ref="C64:G64"/>
    <mergeCell ref="C65:G65"/>
    <mergeCell ref="C66:G66"/>
    <mergeCell ref="C67:G67"/>
    <mergeCell ref="C68:G68"/>
    <mergeCell ref="C69:G69"/>
    <mergeCell ref="C71:G71"/>
    <mergeCell ref="C72:G72"/>
    <mergeCell ref="B30:G30"/>
    <mergeCell ref="B50:G50"/>
    <mergeCell ref="C28:G28"/>
  </mergeCells>
  <phoneticPr fontId="34" type="noConversion"/>
  <conditionalFormatting sqref="A2">
    <cfRule type="cellIs" dxfId="620" priority="1249" stopIfTrue="1" operator="equal">
      <formula>"Enter project title in the Set-up sheet"</formula>
    </cfRule>
  </conditionalFormatting>
  <conditionalFormatting sqref="A3:S3">
    <cfRule type="cellIs" dxfId="619" priority="1250" stopIfTrue="1" operator="equal">
      <formula>"Enter System Title in the Set-up sheet"</formula>
    </cfRule>
  </conditionalFormatting>
  <conditionalFormatting sqref="S8 S31:S34 AB31:AB34 S81:S101 AB81:AB101 S107 AB107 W11:X11 S20:S28 AB20:AB28">
    <cfRule type="cellIs" dxfId="618" priority="1245" stopIfTrue="1" operator="equal">
      <formula>"Low"</formula>
    </cfRule>
  </conditionalFormatting>
  <conditionalFormatting sqref="S8 S31:S34 AB31:AB34 S81:S101 AB81:AB101 S107 AB107 W11:X11 S20:S28 AB20:AB28">
    <cfRule type="cellIs" dxfId="617" priority="1246" stopIfTrue="1" operator="equal">
      <formula>"Med"</formula>
    </cfRule>
  </conditionalFormatting>
  <conditionalFormatting sqref="S8 S31:S34 AB31:AB34 S81:S101 AB81:AB101 S107 AB107 W11:X11 S20:S28 AB20:AB28">
    <cfRule type="cellIs" dxfId="616" priority="1247" stopIfTrue="1" operator="equal">
      <formula>"High"</formula>
    </cfRule>
  </conditionalFormatting>
  <conditionalFormatting sqref="Q8:R8 Q81:R101 Z81:AA101 Z107 Q107:R107 Q20:R28 Z20:AA28">
    <cfRule type="cellIs" dxfId="615" priority="1248" operator="greaterThanOrEqual">
      <formula>3</formula>
    </cfRule>
  </conditionalFormatting>
  <conditionalFormatting sqref="S127:S132 S119:S125">
    <cfRule type="cellIs" dxfId="614" priority="1218" stopIfTrue="1" operator="equal">
      <formula>"Low"</formula>
    </cfRule>
  </conditionalFormatting>
  <conditionalFormatting sqref="S11:S18 S9">
    <cfRule type="cellIs" dxfId="613" priority="1241" stopIfTrue="1" operator="equal">
      <formula>"Low"</formula>
    </cfRule>
  </conditionalFormatting>
  <conditionalFormatting sqref="S11:S18 S9">
    <cfRule type="cellIs" dxfId="612" priority="1242" stopIfTrue="1" operator="equal">
      <formula>"Med"</formula>
    </cfRule>
  </conditionalFormatting>
  <conditionalFormatting sqref="S11:S18 S9">
    <cfRule type="cellIs" dxfId="611" priority="1243" stopIfTrue="1" operator="equal">
      <formula>"High"</formula>
    </cfRule>
  </conditionalFormatting>
  <conditionalFormatting sqref="Q11:R18 Q9:R9">
    <cfRule type="cellIs" dxfId="610" priority="1244" operator="greaterThanOrEqual">
      <formula>3</formula>
    </cfRule>
  </conditionalFormatting>
  <conditionalFormatting sqref="Q31:R31">
    <cfRule type="cellIs" dxfId="609" priority="1239" operator="greaterThanOrEqual">
      <formula>3</formula>
    </cfRule>
  </conditionalFormatting>
  <conditionalFormatting sqref="Q140:R140 Q138:R138 Q136:R136 Q127:Q132 Q119:Q125 Q109:Q117 Q105 Q71:Q79 Q61:Q69 Q51:Q59 Q42:Q45 Q36:Q40 Q48:Q49">
    <cfRule type="cellIs" dxfId="608" priority="1235" operator="greaterThanOrEqual">
      <formula>3</formula>
    </cfRule>
  </conditionalFormatting>
  <conditionalFormatting sqref="S140 S138 S136 S105">
    <cfRule type="cellIs" dxfId="607" priority="1232" stopIfTrue="1" operator="equal">
      <formula>"Low"</formula>
    </cfRule>
  </conditionalFormatting>
  <conditionalFormatting sqref="S140 S138 S136 S105">
    <cfRule type="cellIs" dxfId="606" priority="1233" stopIfTrue="1" operator="equal">
      <formula>"Med"</formula>
    </cfRule>
  </conditionalFormatting>
  <conditionalFormatting sqref="S140 S138 S136 S105">
    <cfRule type="cellIs" dxfId="605" priority="1234" stopIfTrue="1" operator="equal">
      <formula>"High"</formula>
    </cfRule>
  </conditionalFormatting>
  <conditionalFormatting sqref="Q32:Q34">
    <cfRule type="cellIs" dxfId="604" priority="1230" operator="greaterThanOrEqual">
      <formula>3</formula>
    </cfRule>
  </conditionalFormatting>
  <conditionalFormatting sqref="S71:S79 S61:S69 S51:S59 S42:S45 S36:S40 S48:S49">
    <cfRule type="cellIs" dxfId="603" priority="1227" stopIfTrue="1" operator="equal">
      <formula>"Low"</formula>
    </cfRule>
  </conditionalFormatting>
  <conditionalFormatting sqref="S71:S79 S61:S69 S51:S59 S42:S45 S36:S40 S48:S49">
    <cfRule type="cellIs" dxfId="602" priority="1228" stopIfTrue="1" operator="equal">
      <formula>"Med"</formula>
    </cfRule>
  </conditionalFormatting>
  <conditionalFormatting sqref="S71:S79 S61:S69 S51:S59 S42:S45 S36:S40 S48:S49">
    <cfRule type="cellIs" dxfId="601" priority="1229" stopIfTrue="1" operator="equal">
      <formula>"High"</formula>
    </cfRule>
  </conditionalFormatting>
  <conditionalFormatting sqref="S109:S117">
    <cfRule type="cellIs" dxfId="600" priority="1221" stopIfTrue="1" operator="equal">
      <formula>"Low"</formula>
    </cfRule>
  </conditionalFormatting>
  <conditionalFormatting sqref="S109:S117">
    <cfRule type="cellIs" dxfId="599" priority="1222" stopIfTrue="1" operator="equal">
      <formula>"Med"</formula>
    </cfRule>
  </conditionalFormatting>
  <conditionalFormatting sqref="S109:S117">
    <cfRule type="cellIs" dxfId="598" priority="1223" stopIfTrue="1" operator="equal">
      <formula>"High"</formula>
    </cfRule>
  </conditionalFormatting>
  <conditionalFormatting sqref="S127:S132 S119:S125">
    <cfRule type="cellIs" dxfId="597" priority="1219" stopIfTrue="1" operator="equal">
      <formula>"Med"</formula>
    </cfRule>
  </conditionalFormatting>
  <conditionalFormatting sqref="S127:S132 S119:S125">
    <cfRule type="cellIs" dxfId="596" priority="1220" stopIfTrue="1" operator="equal">
      <formula>"High"</formula>
    </cfRule>
  </conditionalFormatting>
  <conditionalFormatting sqref="Z2:AB2">
    <cfRule type="cellIs" dxfId="595" priority="1216" stopIfTrue="1" operator="equal">
      <formula>"Enter project title in the Set-up sheet"</formula>
    </cfRule>
  </conditionalFormatting>
  <conditionalFormatting sqref="Z3:AB3">
    <cfRule type="cellIs" dxfId="594" priority="1217" stopIfTrue="1" operator="equal">
      <formula>"Enter System Title in the Set-up sheet"</formula>
    </cfRule>
  </conditionalFormatting>
  <conditionalFormatting sqref="AB8">
    <cfRule type="cellIs" dxfId="593" priority="1212" stopIfTrue="1" operator="equal">
      <formula>"Low"</formula>
    </cfRule>
  </conditionalFormatting>
  <conditionalFormatting sqref="AB8">
    <cfRule type="cellIs" dxfId="592" priority="1213" stopIfTrue="1" operator="equal">
      <formula>"Med"</formula>
    </cfRule>
  </conditionalFormatting>
  <conditionalFormatting sqref="AB8">
    <cfRule type="cellIs" dxfId="591" priority="1214" stopIfTrue="1" operator="equal">
      <formula>"High"</formula>
    </cfRule>
  </conditionalFormatting>
  <conditionalFormatting sqref="Z8:AA8">
    <cfRule type="cellIs" dxfId="590" priority="1215" operator="greaterThanOrEqual">
      <formula>3</formula>
    </cfRule>
  </conditionalFormatting>
  <conditionalFormatting sqref="AB127:AB132 AB119:AB125">
    <cfRule type="cellIs" dxfId="589" priority="1187" stopIfTrue="1" operator="equal">
      <formula>"Low"</formula>
    </cfRule>
  </conditionalFormatting>
  <conditionalFormatting sqref="AB11:AB18 AB9">
    <cfRule type="cellIs" dxfId="588" priority="1208" stopIfTrue="1" operator="equal">
      <formula>"Low"</formula>
    </cfRule>
  </conditionalFormatting>
  <conditionalFormatting sqref="AB11:AB18 AB9">
    <cfRule type="cellIs" dxfId="587" priority="1209" stopIfTrue="1" operator="equal">
      <formula>"Med"</formula>
    </cfRule>
  </conditionalFormatting>
  <conditionalFormatting sqref="AB11:AB18 AB9">
    <cfRule type="cellIs" dxfId="586" priority="1210" stopIfTrue="1" operator="equal">
      <formula>"High"</formula>
    </cfRule>
  </conditionalFormatting>
  <conditionalFormatting sqref="Z11:AA18 Z9:AA9">
    <cfRule type="cellIs" dxfId="585" priority="1211" operator="greaterThanOrEqual">
      <formula>3</formula>
    </cfRule>
  </conditionalFormatting>
  <conditionalFormatting sqref="Z31:AA31">
    <cfRule type="cellIs" dxfId="584" priority="1207" operator="greaterThanOrEqual">
      <formula>3</formula>
    </cfRule>
  </conditionalFormatting>
  <conditionalFormatting sqref="Z140:AA140 Z138:AA138 Z136:AA136 Z127:Z132 Z119:Z125 Z109:Z117 Z105:AA105 Z71:Z79 Z61:Z69 Z51:Z59 Z42:Z45 Z36:Z40 Z48:Z49">
    <cfRule type="cellIs" dxfId="583" priority="1203" operator="greaterThanOrEqual">
      <formula>3</formula>
    </cfRule>
  </conditionalFormatting>
  <conditionalFormatting sqref="AB140 AB138 AB136 AB105">
    <cfRule type="cellIs" dxfId="582" priority="1200" stopIfTrue="1" operator="equal">
      <formula>"Low"</formula>
    </cfRule>
  </conditionalFormatting>
  <conditionalFormatting sqref="AB140 AB138 AB136 AB105">
    <cfRule type="cellIs" dxfId="581" priority="1201" stopIfTrue="1" operator="equal">
      <formula>"Med"</formula>
    </cfRule>
  </conditionalFormatting>
  <conditionalFormatting sqref="AB140 AB138 AB136 AB105">
    <cfRule type="cellIs" dxfId="580" priority="1202" stopIfTrue="1" operator="equal">
      <formula>"High"</formula>
    </cfRule>
  </conditionalFormatting>
  <conditionalFormatting sqref="Z32:Z34">
    <cfRule type="cellIs" dxfId="579" priority="1199" operator="greaterThanOrEqual">
      <formula>3</formula>
    </cfRule>
  </conditionalFormatting>
  <conditionalFormatting sqref="AB71:AB79 AB61:AB69 AB51:AB59 AB42:AB45 AB36:AB40 AB48:AB49">
    <cfRule type="cellIs" dxfId="578" priority="1196" stopIfTrue="1" operator="equal">
      <formula>"Low"</formula>
    </cfRule>
  </conditionalFormatting>
  <conditionalFormatting sqref="AB71:AB79 AB61:AB69 AB51:AB59 AB42:AB45 AB36:AB40 AB48:AB49">
    <cfRule type="cellIs" dxfId="577" priority="1197" stopIfTrue="1" operator="equal">
      <formula>"Med"</formula>
    </cfRule>
  </conditionalFormatting>
  <conditionalFormatting sqref="AB71:AB79 AB61:AB69 AB51:AB59 AB42:AB45 AB36:AB40 AB48:AB49">
    <cfRule type="cellIs" dxfId="576" priority="1198" stopIfTrue="1" operator="equal">
      <formula>"High"</formula>
    </cfRule>
  </conditionalFormatting>
  <conditionalFormatting sqref="AB109:AB117">
    <cfRule type="cellIs" dxfId="575" priority="1190" stopIfTrue="1" operator="equal">
      <formula>"Low"</formula>
    </cfRule>
  </conditionalFormatting>
  <conditionalFormatting sqref="AB109:AB117">
    <cfRule type="cellIs" dxfId="574" priority="1191" stopIfTrue="1" operator="equal">
      <formula>"Med"</formula>
    </cfRule>
  </conditionalFormatting>
  <conditionalFormatting sqref="AB109:AB117">
    <cfRule type="cellIs" dxfId="573" priority="1192" stopIfTrue="1" operator="equal">
      <formula>"High"</formula>
    </cfRule>
  </conditionalFormatting>
  <conditionalFormatting sqref="AB127:AB132 AB119:AB125">
    <cfRule type="cellIs" dxfId="572" priority="1188" stopIfTrue="1" operator="equal">
      <formula>"Med"</formula>
    </cfRule>
  </conditionalFormatting>
  <conditionalFormatting sqref="AB127:AB132 AB119:AB125">
    <cfRule type="cellIs" dxfId="571" priority="1189" stopIfTrue="1" operator="equal">
      <formula>"High"</formula>
    </cfRule>
  </conditionalFormatting>
  <conditionalFormatting sqref="Y11">
    <cfRule type="cellIs" dxfId="570" priority="1176" stopIfTrue="1" operator="equal">
      <formula>"Low"</formula>
    </cfRule>
  </conditionalFormatting>
  <conditionalFormatting sqref="Y11">
    <cfRule type="cellIs" dxfId="569" priority="1177" stopIfTrue="1" operator="equal">
      <formula>"Med"</formula>
    </cfRule>
  </conditionalFormatting>
  <conditionalFormatting sqref="Y11">
    <cfRule type="cellIs" dxfId="568" priority="1178" stopIfTrue="1" operator="equal">
      <formula>"High"</formula>
    </cfRule>
  </conditionalFormatting>
  <conditionalFormatting sqref="Y11">
    <cfRule type="cellIs" dxfId="567" priority="1179" stopIfTrue="1" operator="equal">
      <formula>"Low"</formula>
    </cfRule>
  </conditionalFormatting>
  <conditionalFormatting sqref="Y11">
    <cfRule type="cellIs" dxfId="566" priority="1180" stopIfTrue="1" operator="equal">
      <formula>"Med"</formula>
    </cfRule>
  </conditionalFormatting>
  <conditionalFormatting sqref="Y11">
    <cfRule type="cellIs" dxfId="565" priority="1181" stopIfTrue="1" operator="equal">
      <formula>"High"</formula>
    </cfRule>
  </conditionalFormatting>
  <conditionalFormatting sqref="W20 Y20">
    <cfRule type="cellIs" dxfId="564" priority="1164" stopIfTrue="1" operator="equal">
      <formula>"Low"</formula>
    </cfRule>
  </conditionalFormatting>
  <conditionalFormatting sqref="W20 Y20">
    <cfRule type="cellIs" dxfId="563" priority="1165" stopIfTrue="1" operator="equal">
      <formula>"Med"</formula>
    </cfRule>
  </conditionalFormatting>
  <conditionalFormatting sqref="W20 Y20">
    <cfRule type="cellIs" dxfId="562" priority="1166" stopIfTrue="1" operator="equal">
      <formula>"High"</formula>
    </cfRule>
  </conditionalFormatting>
  <conditionalFormatting sqref="W20 Y20">
    <cfRule type="cellIs" dxfId="561" priority="1167" stopIfTrue="1" operator="equal">
      <formula>"Low"</formula>
    </cfRule>
  </conditionalFormatting>
  <conditionalFormatting sqref="W20 Y20">
    <cfRule type="cellIs" dxfId="560" priority="1168" stopIfTrue="1" operator="equal">
      <formula>"Med"</formula>
    </cfRule>
  </conditionalFormatting>
  <conditionalFormatting sqref="W20 Y20">
    <cfRule type="cellIs" dxfId="559" priority="1169" stopIfTrue="1" operator="equal">
      <formula>"High"</formula>
    </cfRule>
  </conditionalFormatting>
  <conditionalFormatting sqref="R34">
    <cfRule type="cellIs" dxfId="558" priority="1157" operator="greaterThanOrEqual">
      <formula>3</formula>
    </cfRule>
  </conditionalFormatting>
  <conditionalFormatting sqref="R32:R33">
    <cfRule type="cellIs" dxfId="557" priority="1156" operator="greaterThanOrEqual">
      <formula>3</formula>
    </cfRule>
  </conditionalFormatting>
  <conditionalFormatting sqref="AA32:AA34">
    <cfRule type="cellIs" dxfId="556" priority="1155" operator="greaterThanOrEqual">
      <formula>3</formula>
    </cfRule>
  </conditionalFormatting>
  <conditionalFormatting sqref="R36:R40">
    <cfRule type="cellIs" dxfId="555" priority="1136" operator="greaterThanOrEqual">
      <formula>3</formula>
    </cfRule>
  </conditionalFormatting>
  <conditionalFormatting sqref="AA36:AA40">
    <cfRule type="cellIs" dxfId="554" priority="1135" operator="greaterThanOrEqual">
      <formula>3</formula>
    </cfRule>
  </conditionalFormatting>
  <conditionalFormatting sqref="R42:R45 R48:R49">
    <cfRule type="cellIs" dxfId="553" priority="1122" operator="greaterThanOrEqual">
      <formula>3</formula>
    </cfRule>
  </conditionalFormatting>
  <conditionalFormatting sqref="AA42:AA45 AA48:AA49">
    <cfRule type="cellIs" dxfId="552" priority="1121" operator="greaterThanOrEqual">
      <formula>3</formula>
    </cfRule>
  </conditionalFormatting>
  <conditionalFormatting sqref="R51:R59">
    <cfRule type="cellIs" dxfId="551" priority="1108" operator="greaterThanOrEqual">
      <formula>3</formula>
    </cfRule>
  </conditionalFormatting>
  <conditionalFormatting sqref="AA51:AA59">
    <cfRule type="cellIs" dxfId="550" priority="1107" operator="greaterThanOrEqual">
      <formula>3</formula>
    </cfRule>
  </conditionalFormatting>
  <conditionalFormatting sqref="W132">
    <cfRule type="cellIs" dxfId="549" priority="1002" stopIfTrue="1" operator="equal">
      <formula>"Low"</formula>
    </cfRule>
  </conditionalFormatting>
  <conditionalFormatting sqref="W132">
    <cfRule type="cellIs" dxfId="548" priority="1003" stopIfTrue="1" operator="equal">
      <formula>"Med"</formula>
    </cfRule>
  </conditionalFormatting>
  <conditionalFormatting sqref="W132">
    <cfRule type="cellIs" dxfId="547" priority="1004" stopIfTrue="1" operator="equal">
      <formula>"High"</formula>
    </cfRule>
  </conditionalFormatting>
  <conditionalFormatting sqref="R61:R69">
    <cfRule type="cellIs" dxfId="546" priority="1088" operator="greaterThanOrEqual">
      <formula>3</formula>
    </cfRule>
  </conditionalFormatting>
  <conditionalFormatting sqref="AA61:AA69">
    <cfRule type="cellIs" dxfId="545" priority="1087" operator="greaterThanOrEqual">
      <formula>3</formula>
    </cfRule>
  </conditionalFormatting>
  <conditionalFormatting sqref="W68">
    <cfRule type="cellIs" dxfId="544" priority="1069" stopIfTrue="1" operator="equal">
      <formula>"Low"</formula>
    </cfRule>
  </conditionalFormatting>
  <conditionalFormatting sqref="W68">
    <cfRule type="cellIs" dxfId="543" priority="1070" stopIfTrue="1" operator="equal">
      <formula>"Med"</formula>
    </cfRule>
  </conditionalFormatting>
  <conditionalFormatting sqref="W68">
    <cfRule type="cellIs" dxfId="542" priority="1071" stopIfTrue="1" operator="equal">
      <formula>"High"</formula>
    </cfRule>
  </conditionalFormatting>
  <conditionalFormatting sqref="W68">
    <cfRule type="cellIs" dxfId="541" priority="1072" stopIfTrue="1" operator="equal">
      <formula>"Low"</formula>
    </cfRule>
  </conditionalFormatting>
  <conditionalFormatting sqref="W68">
    <cfRule type="cellIs" dxfId="540" priority="1073" stopIfTrue="1" operator="equal">
      <formula>"Med"</formula>
    </cfRule>
  </conditionalFormatting>
  <conditionalFormatting sqref="W68">
    <cfRule type="cellIs" dxfId="539" priority="1074" stopIfTrue="1" operator="equal">
      <formula>"High"</formula>
    </cfRule>
  </conditionalFormatting>
  <conditionalFormatting sqref="R71:R79">
    <cfRule type="cellIs" dxfId="538" priority="1068" operator="greaterThanOrEqual">
      <formula>3</formula>
    </cfRule>
  </conditionalFormatting>
  <conditionalFormatting sqref="Y98">
    <cfRule type="cellIs" dxfId="537" priority="1044" stopIfTrue="1" operator="equal">
      <formula>"Low"</formula>
    </cfRule>
  </conditionalFormatting>
  <conditionalFormatting sqref="Y98">
    <cfRule type="cellIs" dxfId="536" priority="1045" stopIfTrue="1" operator="equal">
      <formula>"Med"</formula>
    </cfRule>
  </conditionalFormatting>
  <conditionalFormatting sqref="Y98">
    <cfRule type="cellIs" dxfId="535" priority="1046" stopIfTrue="1" operator="equal">
      <formula>"High"</formula>
    </cfRule>
  </conditionalFormatting>
  <conditionalFormatting sqref="AA71:AA79">
    <cfRule type="cellIs" dxfId="534" priority="1049" operator="greaterThanOrEqual">
      <formula>3</formula>
    </cfRule>
  </conditionalFormatting>
  <conditionalFormatting sqref="Y98">
    <cfRule type="cellIs" dxfId="533" priority="1041" stopIfTrue="1" operator="equal">
      <formula>"Low"</formula>
    </cfRule>
  </conditionalFormatting>
  <conditionalFormatting sqref="Y98">
    <cfRule type="cellIs" dxfId="532" priority="1042" stopIfTrue="1" operator="equal">
      <formula>"Med"</formula>
    </cfRule>
  </conditionalFormatting>
  <conditionalFormatting sqref="Y98">
    <cfRule type="cellIs" dxfId="531" priority="1043" stopIfTrue="1" operator="equal">
      <formula>"High"</formula>
    </cfRule>
  </conditionalFormatting>
  <conditionalFormatting sqref="R105">
    <cfRule type="cellIs" dxfId="530" priority="1040" operator="greaterThanOrEqual">
      <formula>3</formula>
    </cfRule>
  </conditionalFormatting>
  <conditionalFormatting sqref="AA107">
    <cfRule type="cellIs" dxfId="529" priority="1038" operator="greaterThanOrEqual">
      <formula>3</formula>
    </cfRule>
  </conditionalFormatting>
  <conditionalFormatting sqref="R109:R117">
    <cfRule type="cellIs" dxfId="528" priority="1037" operator="greaterThanOrEqual">
      <formula>3</formula>
    </cfRule>
  </conditionalFormatting>
  <conditionalFormatting sqref="AA109:AA117">
    <cfRule type="cellIs" dxfId="527" priority="1036" operator="greaterThanOrEqual">
      <formula>3</formula>
    </cfRule>
  </conditionalFormatting>
  <conditionalFormatting sqref="R119:R125">
    <cfRule type="cellIs" dxfId="526" priority="1035" operator="greaterThanOrEqual">
      <formula>3</formula>
    </cfRule>
  </conditionalFormatting>
  <conditionalFormatting sqref="AA119:AA125">
    <cfRule type="cellIs" dxfId="525" priority="1034" operator="greaterThanOrEqual">
      <formula>3</formula>
    </cfRule>
  </conditionalFormatting>
  <conditionalFormatting sqref="R127:R132">
    <cfRule type="cellIs" dxfId="524" priority="1033" operator="greaterThanOrEqual">
      <formula>3</formula>
    </cfRule>
  </conditionalFormatting>
  <conditionalFormatting sqref="AA127:AA132">
    <cfRule type="cellIs" dxfId="523" priority="1032" operator="greaterThanOrEqual">
      <formula>3</formula>
    </cfRule>
  </conditionalFormatting>
  <conditionalFormatting sqref="W132">
    <cfRule type="cellIs" dxfId="522" priority="1005" stopIfTrue="1" operator="equal">
      <formula>"Low"</formula>
    </cfRule>
  </conditionalFormatting>
  <conditionalFormatting sqref="W132">
    <cfRule type="cellIs" dxfId="521" priority="1006" stopIfTrue="1" operator="equal">
      <formula>"Med"</formula>
    </cfRule>
  </conditionalFormatting>
  <conditionalFormatting sqref="W132">
    <cfRule type="cellIs" dxfId="520" priority="1007" stopIfTrue="1" operator="equal">
      <formula>"High"</formula>
    </cfRule>
  </conditionalFormatting>
  <conditionalFormatting sqref="S29">
    <cfRule type="cellIs" dxfId="519" priority="992" stopIfTrue="1" operator="equal">
      <formula>"Low"</formula>
    </cfRule>
  </conditionalFormatting>
  <conditionalFormatting sqref="S29">
    <cfRule type="cellIs" dxfId="518" priority="993" stopIfTrue="1" operator="equal">
      <formula>"Med"</formula>
    </cfRule>
  </conditionalFormatting>
  <conditionalFormatting sqref="S29">
    <cfRule type="cellIs" dxfId="517" priority="994" stopIfTrue="1" operator="equal">
      <formula>"High"</formula>
    </cfRule>
  </conditionalFormatting>
  <conditionalFormatting sqref="Q29:R29">
    <cfRule type="cellIs" dxfId="516" priority="995" operator="greaterThanOrEqual">
      <formula>3</formula>
    </cfRule>
  </conditionalFormatting>
  <conditionalFormatting sqref="AB29">
    <cfRule type="cellIs" dxfId="515" priority="988" stopIfTrue="1" operator="equal">
      <formula>"Low"</formula>
    </cfRule>
  </conditionalFormatting>
  <conditionalFormatting sqref="AB29">
    <cfRule type="cellIs" dxfId="514" priority="989" stopIfTrue="1" operator="equal">
      <formula>"Med"</formula>
    </cfRule>
  </conditionalFormatting>
  <conditionalFormatting sqref="AB29">
    <cfRule type="cellIs" dxfId="513" priority="990" stopIfTrue="1" operator="equal">
      <formula>"High"</formula>
    </cfRule>
  </conditionalFormatting>
  <conditionalFormatting sqref="Z29:AA29">
    <cfRule type="cellIs" dxfId="512" priority="991" operator="greaterThanOrEqual">
      <formula>3</formula>
    </cfRule>
  </conditionalFormatting>
  <conditionalFormatting sqref="Q46">
    <cfRule type="cellIs" dxfId="511" priority="985" operator="greaterThanOrEqual">
      <formula>3</formula>
    </cfRule>
  </conditionalFormatting>
  <conditionalFormatting sqref="S46">
    <cfRule type="cellIs" dxfId="510" priority="982" stopIfTrue="1" operator="equal">
      <formula>"Low"</formula>
    </cfRule>
  </conditionalFormatting>
  <conditionalFormatting sqref="S46">
    <cfRule type="cellIs" dxfId="509" priority="983" stopIfTrue="1" operator="equal">
      <formula>"Med"</formula>
    </cfRule>
  </conditionalFormatting>
  <conditionalFormatting sqref="S46">
    <cfRule type="cellIs" dxfId="508" priority="984" stopIfTrue="1" operator="equal">
      <formula>"High"</formula>
    </cfRule>
  </conditionalFormatting>
  <conditionalFormatting sqref="Z46">
    <cfRule type="cellIs" dxfId="507" priority="981" operator="greaterThanOrEqual">
      <formula>3</formula>
    </cfRule>
  </conditionalFormatting>
  <conditionalFormatting sqref="AB46">
    <cfRule type="cellIs" dxfId="506" priority="978" stopIfTrue="1" operator="equal">
      <formula>"Low"</formula>
    </cfRule>
  </conditionalFormatting>
  <conditionalFormatting sqref="AB46">
    <cfRule type="cellIs" dxfId="505" priority="979" stopIfTrue="1" operator="equal">
      <formula>"Med"</formula>
    </cfRule>
  </conditionalFormatting>
  <conditionalFormatting sqref="AB46">
    <cfRule type="cellIs" dxfId="504" priority="980" stopIfTrue="1" operator="equal">
      <formula>"High"</formula>
    </cfRule>
  </conditionalFormatting>
  <conditionalFormatting sqref="R46">
    <cfRule type="cellIs" dxfId="503" priority="975" operator="greaterThanOrEqual">
      <formula>3</formula>
    </cfRule>
  </conditionalFormatting>
  <conditionalFormatting sqref="AA46">
    <cfRule type="cellIs" dxfId="502" priority="974" operator="greaterThanOrEqual">
      <formula>3</formula>
    </cfRule>
  </conditionalFormatting>
  <conditionalFormatting sqref="W31:Y31">
    <cfRule type="cellIs" dxfId="501" priority="941" stopIfTrue="1" operator="equal">
      <formula>"Low"</formula>
    </cfRule>
  </conditionalFormatting>
  <conditionalFormatting sqref="W31:Y31">
    <cfRule type="cellIs" dxfId="500" priority="942" stopIfTrue="1" operator="equal">
      <formula>"Med"</formula>
    </cfRule>
  </conditionalFormatting>
  <conditionalFormatting sqref="W31:Y31">
    <cfRule type="cellIs" dxfId="499" priority="943" stopIfTrue="1" operator="equal">
      <formula>"High"</formula>
    </cfRule>
  </conditionalFormatting>
  <conditionalFormatting sqref="W31:Y31">
    <cfRule type="cellIs" dxfId="498" priority="944" stopIfTrue="1" operator="equal">
      <formula>"Low"</formula>
    </cfRule>
  </conditionalFormatting>
  <conditionalFormatting sqref="W31:Y31">
    <cfRule type="cellIs" dxfId="497" priority="945" stopIfTrue="1" operator="equal">
      <formula>"Med"</formula>
    </cfRule>
  </conditionalFormatting>
  <conditionalFormatting sqref="W31:Y31">
    <cfRule type="cellIs" dxfId="496" priority="946" stopIfTrue="1" operator="equal">
      <formula>"High"</formula>
    </cfRule>
  </conditionalFormatting>
  <conditionalFormatting sqref="X81">
    <cfRule type="cellIs" dxfId="495" priority="698" stopIfTrue="1" operator="equal">
      <formula>"Low"</formula>
    </cfRule>
  </conditionalFormatting>
  <conditionalFormatting sqref="X81">
    <cfRule type="cellIs" dxfId="494" priority="699" stopIfTrue="1" operator="equal">
      <formula>"Med"</formula>
    </cfRule>
  </conditionalFormatting>
  <conditionalFormatting sqref="X81">
    <cfRule type="cellIs" dxfId="493" priority="700" stopIfTrue="1" operator="equal">
      <formula>"High"</formula>
    </cfRule>
  </conditionalFormatting>
  <conditionalFormatting sqref="Y44">
    <cfRule type="cellIs" dxfId="492" priority="908" stopIfTrue="1" operator="equal">
      <formula>"Low"</formula>
    </cfRule>
  </conditionalFormatting>
  <conditionalFormatting sqref="Y44">
    <cfRule type="cellIs" dxfId="491" priority="909" stopIfTrue="1" operator="equal">
      <formula>"Med"</formula>
    </cfRule>
  </conditionalFormatting>
  <conditionalFormatting sqref="Y44">
    <cfRule type="cellIs" dxfId="490" priority="910" stopIfTrue="1" operator="equal">
      <formula>"High"</formula>
    </cfRule>
  </conditionalFormatting>
  <conditionalFormatting sqref="Y44">
    <cfRule type="cellIs" dxfId="489" priority="905" stopIfTrue="1" operator="equal">
      <formula>"Low"</formula>
    </cfRule>
  </conditionalFormatting>
  <conditionalFormatting sqref="Y44">
    <cfRule type="cellIs" dxfId="488" priority="906" stopIfTrue="1" operator="equal">
      <formula>"Med"</formula>
    </cfRule>
  </conditionalFormatting>
  <conditionalFormatting sqref="Y44">
    <cfRule type="cellIs" dxfId="487" priority="907" stopIfTrue="1" operator="equal">
      <formula>"High"</formula>
    </cfRule>
  </conditionalFormatting>
  <conditionalFormatting sqref="W47:Y47">
    <cfRule type="cellIs" dxfId="486" priority="851" stopIfTrue="1" operator="equal">
      <formula>"Low"</formula>
    </cfRule>
  </conditionalFormatting>
  <conditionalFormatting sqref="W47:Y47">
    <cfRule type="cellIs" dxfId="485" priority="852" stopIfTrue="1" operator="equal">
      <formula>"Med"</formula>
    </cfRule>
  </conditionalFormatting>
  <conditionalFormatting sqref="W47:Y47">
    <cfRule type="cellIs" dxfId="484" priority="853" stopIfTrue="1" operator="equal">
      <formula>"High"</formula>
    </cfRule>
  </conditionalFormatting>
  <conditionalFormatting sqref="Q47">
    <cfRule type="cellIs" dxfId="483" priority="868" operator="greaterThanOrEqual">
      <formula>3</formula>
    </cfRule>
  </conditionalFormatting>
  <conditionalFormatting sqref="S47">
    <cfRule type="cellIs" dxfId="482" priority="865" stopIfTrue="1" operator="equal">
      <formula>"Low"</formula>
    </cfRule>
  </conditionalFormatting>
  <conditionalFormatting sqref="S47">
    <cfRule type="cellIs" dxfId="481" priority="866" stopIfTrue="1" operator="equal">
      <formula>"Med"</formula>
    </cfRule>
  </conditionalFormatting>
  <conditionalFormatting sqref="S47">
    <cfRule type="cellIs" dxfId="480" priority="867" stopIfTrue="1" operator="equal">
      <formula>"High"</formula>
    </cfRule>
  </conditionalFormatting>
  <conditionalFormatting sqref="Z47">
    <cfRule type="cellIs" dxfId="479" priority="864" operator="greaterThanOrEqual">
      <formula>3</formula>
    </cfRule>
  </conditionalFormatting>
  <conditionalFormatting sqref="AB47">
    <cfRule type="cellIs" dxfId="478" priority="861" stopIfTrue="1" operator="equal">
      <formula>"Low"</formula>
    </cfRule>
  </conditionalFormatting>
  <conditionalFormatting sqref="AB47">
    <cfRule type="cellIs" dxfId="477" priority="862" stopIfTrue="1" operator="equal">
      <formula>"Med"</formula>
    </cfRule>
  </conditionalFormatting>
  <conditionalFormatting sqref="AB47">
    <cfRule type="cellIs" dxfId="476" priority="863" stopIfTrue="1" operator="equal">
      <formula>"High"</formula>
    </cfRule>
  </conditionalFormatting>
  <conditionalFormatting sqref="R47">
    <cfRule type="cellIs" dxfId="475" priority="858" operator="greaterThanOrEqual">
      <formula>3</formula>
    </cfRule>
  </conditionalFormatting>
  <conditionalFormatting sqref="AA47">
    <cfRule type="cellIs" dxfId="474" priority="857" operator="greaterThanOrEqual">
      <formula>3</formula>
    </cfRule>
  </conditionalFormatting>
  <conditionalFormatting sqref="W47:Y47">
    <cfRule type="cellIs" dxfId="473" priority="848" stopIfTrue="1" operator="equal">
      <formula>"Low"</formula>
    </cfRule>
  </conditionalFormatting>
  <conditionalFormatting sqref="W47:Y47">
    <cfRule type="cellIs" dxfId="472" priority="849" stopIfTrue="1" operator="equal">
      <formula>"Med"</formula>
    </cfRule>
  </conditionalFormatting>
  <conditionalFormatting sqref="W47:Y47">
    <cfRule type="cellIs" dxfId="471" priority="850" stopIfTrue="1" operator="equal">
      <formula>"High"</formula>
    </cfRule>
  </conditionalFormatting>
  <conditionalFormatting sqref="Y36">
    <cfRule type="cellIs" dxfId="470" priority="641" stopIfTrue="1" operator="equal">
      <formula>"Low"</formula>
    </cfRule>
  </conditionalFormatting>
  <conditionalFormatting sqref="Y36">
    <cfRule type="cellIs" dxfId="469" priority="642" stopIfTrue="1" operator="equal">
      <formula>"Med"</formula>
    </cfRule>
  </conditionalFormatting>
  <conditionalFormatting sqref="Y36">
    <cfRule type="cellIs" dxfId="468" priority="643" stopIfTrue="1" operator="equal">
      <formula>"High"</formula>
    </cfRule>
  </conditionalFormatting>
  <conditionalFormatting sqref="Y36">
    <cfRule type="cellIs" dxfId="467" priority="644" stopIfTrue="1" operator="equal">
      <formula>"Low"</formula>
    </cfRule>
  </conditionalFormatting>
  <conditionalFormatting sqref="Y36">
    <cfRule type="cellIs" dxfId="466" priority="645" stopIfTrue="1" operator="equal">
      <formula>"Med"</formula>
    </cfRule>
  </conditionalFormatting>
  <conditionalFormatting sqref="Y36">
    <cfRule type="cellIs" dxfId="465" priority="646" stopIfTrue="1" operator="equal">
      <formula>"High"</formula>
    </cfRule>
  </conditionalFormatting>
  <conditionalFormatting sqref="X68:Y68">
    <cfRule type="cellIs" dxfId="464" priority="779" stopIfTrue="1" operator="equal">
      <formula>"Low"</formula>
    </cfRule>
  </conditionalFormatting>
  <conditionalFormatting sqref="X68:Y68">
    <cfRule type="cellIs" dxfId="463" priority="780" stopIfTrue="1" operator="equal">
      <formula>"Med"</formula>
    </cfRule>
  </conditionalFormatting>
  <conditionalFormatting sqref="X68:Y68">
    <cfRule type="cellIs" dxfId="462" priority="781" stopIfTrue="1" operator="equal">
      <formula>"High"</formula>
    </cfRule>
  </conditionalFormatting>
  <conditionalFormatting sqref="X68:Y68">
    <cfRule type="cellIs" dxfId="461" priority="782" stopIfTrue="1" operator="equal">
      <formula>"Low"</formula>
    </cfRule>
  </conditionalFormatting>
  <conditionalFormatting sqref="X68:Y68">
    <cfRule type="cellIs" dxfId="460" priority="783" stopIfTrue="1" operator="equal">
      <formula>"Med"</formula>
    </cfRule>
  </conditionalFormatting>
  <conditionalFormatting sqref="X68:Y68">
    <cfRule type="cellIs" dxfId="459" priority="784" stopIfTrue="1" operator="equal">
      <formula>"High"</formula>
    </cfRule>
  </conditionalFormatting>
  <conditionalFormatting sqref="Y39">
    <cfRule type="cellIs" dxfId="458" priority="617" stopIfTrue="1" operator="equal">
      <formula>"Low"</formula>
    </cfRule>
  </conditionalFormatting>
  <conditionalFormatting sqref="Y39">
    <cfRule type="cellIs" dxfId="457" priority="618" stopIfTrue="1" operator="equal">
      <formula>"Med"</formula>
    </cfRule>
  </conditionalFormatting>
  <conditionalFormatting sqref="Y39">
    <cfRule type="cellIs" dxfId="456" priority="619" stopIfTrue="1" operator="equal">
      <formula>"High"</formula>
    </cfRule>
  </conditionalFormatting>
  <conditionalFormatting sqref="Y39">
    <cfRule type="cellIs" dxfId="455" priority="620" stopIfTrue="1" operator="equal">
      <formula>"Low"</formula>
    </cfRule>
  </conditionalFormatting>
  <conditionalFormatting sqref="Y39">
    <cfRule type="cellIs" dxfId="454" priority="621" stopIfTrue="1" operator="equal">
      <formula>"Med"</formula>
    </cfRule>
  </conditionalFormatting>
  <conditionalFormatting sqref="Y39">
    <cfRule type="cellIs" dxfId="453" priority="622" stopIfTrue="1" operator="equal">
      <formula>"High"</formula>
    </cfRule>
  </conditionalFormatting>
  <conditionalFormatting sqref="X132:Y132">
    <cfRule type="cellIs" dxfId="452" priority="713" stopIfTrue="1" operator="equal">
      <formula>"Low"</formula>
    </cfRule>
  </conditionalFormatting>
  <conditionalFormatting sqref="X132:Y132">
    <cfRule type="cellIs" dxfId="451" priority="714" stopIfTrue="1" operator="equal">
      <formula>"Med"</formula>
    </cfRule>
  </conditionalFormatting>
  <conditionalFormatting sqref="X132:Y132">
    <cfRule type="cellIs" dxfId="450" priority="715" stopIfTrue="1" operator="equal">
      <formula>"High"</formula>
    </cfRule>
  </conditionalFormatting>
  <conditionalFormatting sqref="X132:Y132">
    <cfRule type="cellIs" dxfId="449" priority="716" stopIfTrue="1" operator="equal">
      <formula>"Low"</formula>
    </cfRule>
  </conditionalFormatting>
  <conditionalFormatting sqref="X132:Y132">
    <cfRule type="cellIs" dxfId="448" priority="717" stopIfTrue="1" operator="equal">
      <formula>"Med"</formula>
    </cfRule>
  </conditionalFormatting>
  <conditionalFormatting sqref="X132:Y132">
    <cfRule type="cellIs" dxfId="447" priority="718" stopIfTrue="1" operator="equal">
      <formula>"High"</formula>
    </cfRule>
  </conditionalFormatting>
  <conditionalFormatting sqref="X81">
    <cfRule type="cellIs" dxfId="446" priority="695" stopIfTrue="1" operator="equal">
      <formula>"Low"</formula>
    </cfRule>
  </conditionalFormatting>
  <conditionalFormatting sqref="X81">
    <cfRule type="cellIs" dxfId="445" priority="696" stopIfTrue="1" operator="equal">
      <formula>"Med"</formula>
    </cfRule>
  </conditionalFormatting>
  <conditionalFormatting sqref="X81">
    <cfRule type="cellIs" dxfId="444" priority="697" stopIfTrue="1" operator="equal">
      <formula>"High"</formula>
    </cfRule>
  </conditionalFormatting>
  <conditionalFormatting sqref="X20">
    <cfRule type="cellIs" dxfId="443" priority="473" stopIfTrue="1" operator="equal">
      <formula>"Low"</formula>
    </cfRule>
  </conditionalFormatting>
  <conditionalFormatting sqref="X20">
    <cfRule type="cellIs" dxfId="442" priority="474" stopIfTrue="1" operator="equal">
      <formula>"Med"</formula>
    </cfRule>
  </conditionalFormatting>
  <conditionalFormatting sqref="X20">
    <cfRule type="cellIs" dxfId="441" priority="475" stopIfTrue="1" operator="equal">
      <formula>"High"</formula>
    </cfRule>
  </conditionalFormatting>
  <conditionalFormatting sqref="W98:X98">
    <cfRule type="cellIs" dxfId="440" priority="680" stopIfTrue="1" operator="equal">
      <formula>"Low"</formula>
    </cfRule>
  </conditionalFormatting>
  <conditionalFormatting sqref="W98:X98">
    <cfRule type="cellIs" dxfId="439" priority="681" stopIfTrue="1" operator="equal">
      <formula>"Med"</formula>
    </cfRule>
  </conditionalFormatting>
  <conditionalFormatting sqref="W98:X98">
    <cfRule type="cellIs" dxfId="438" priority="682" stopIfTrue="1" operator="equal">
      <formula>"High"</formula>
    </cfRule>
  </conditionalFormatting>
  <conditionalFormatting sqref="W98:X98">
    <cfRule type="cellIs" dxfId="437" priority="677" stopIfTrue="1" operator="equal">
      <formula>"Low"</formula>
    </cfRule>
  </conditionalFormatting>
  <conditionalFormatting sqref="W98:X98">
    <cfRule type="cellIs" dxfId="436" priority="678" stopIfTrue="1" operator="equal">
      <formula>"Med"</formula>
    </cfRule>
  </conditionalFormatting>
  <conditionalFormatting sqref="W98:X98">
    <cfRule type="cellIs" dxfId="435" priority="679" stopIfTrue="1" operator="equal">
      <formula>"High"</formula>
    </cfRule>
  </conditionalFormatting>
  <conditionalFormatting sqref="X136">
    <cfRule type="cellIs" dxfId="434" priority="653" stopIfTrue="1" operator="equal">
      <formula>"Low"</formula>
    </cfRule>
  </conditionalFormatting>
  <conditionalFormatting sqref="X136">
    <cfRule type="cellIs" dxfId="433" priority="654" stopIfTrue="1" operator="equal">
      <formula>"Med"</formula>
    </cfRule>
  </conditionalFormatting>
  <conditionalFormatting sqref="X136">
    <cfRule type="cellIs" dxfId="432" priority="655" stopIfTrue="1" operator="equal">
      <formula>"High"</formula>
    </cfRule>
  </conditionalFormatting>
  <conditionalFormatting sqref="X136">
    <cfRule type="cellIs" dxfId="431" priority="656" stopIfTrue="1" operator="equal">
      <formula>"Low"</formula>
    </cfRule>
  </conditionalFormatting>
  <conditionalFormatting sqref="X136">
    <cfRule type="cellIs" dxfId="430" priority="657" stopIfTrue="1" operator="equal">
      <formula>"Med"</formula>
    </cfRule>
  </conditionalFormatting>
  <conditionalFormatting sqref="X136">
    <cfRule type="cellIs" dxfId="429" priority="658" stopIfTrue="1" operator="equal">
      <formula>"High"</formula>
    </cfRule>
  </conditionalFormatting>
  <conditionalFormatting sqref="W129">
    <cfRule type="cellIs" dxfId="428" priority="359" stopIfTrue="1" operator="equal">
      <formula>"Low"</formula>
    </cfRule>
  </conditionalFormatting>
  <conditionalFormatting sqref="W129">
    <cfRule type="cellIs" dxfId="427" priority="360" stopIfTrue="1" operator="equal">
      <formula>"Med"</formula>
    </cfRule>
  </conditionalFormatting>
  <conditionalFormatting sqref="W129">
    <cfRule type="cellIs" dxfId="426" priority="361" stopIfTrue="1" operator="equal">
      <formula>"High"</formula>
    </cfRule>
  </conditionalFormatting>
  <conditionalFormatting sqref="W43:Y43">
    <cfRule type="cellIs" dxfId="425" priority="362" stopIfTrue="1" operator="equal">
      <formula>"Low"</formula>
    </cfRule>
  </conditionalFormatting>
  <conditionalFormatting sqref="W43:Y43">
    <cfRule type="cellIs" dxfId="424" priority="363" stopIfTrue="1" operator="equal">
      <formula>"Med"</formula>
    </cfRule>
  </conditionalFormatting>
  <conditionalFormatting sqref="W43:Y43">
    <cfRule type="cellIs" dxfId="423" priority="364" stopIfTrue="1" operator="equal">
      <formula>"High"</formula>
    </cfRule>
  </conditionalFormatting>
  <conditionalFormatting sqref="X36">
    <cfRule type="cellIs" dxfId="422" priority="638" stopIfTrue="1" operator="equal">
      <formula>"Low"</formula>
    </cfRule>
  </conditionalFormatting>
  <conditionalFormatting sqref="X36">
    <cfRule type="cellIs" dxfId="421" priority="639" stopIfTrue="1" operator="equal">
      <formula>"Med"</formula>
    </cfRule>
  </conditionalFormatting>
  <conditionalFormatting sqref="X36">
    <cfRule type="cellIs" dxfId="420" priority="640" stopIfTrue="1" operator="equal">
      <formula>"High"</formula>
    </cfRule>
  </conditionalFormatting>
  <conditionalFormatting sqref="Y37">
    <cfRule type="cellIs" dxfId="419" priority="632" stopIfTrue="1" operator="equal">
      <formula>"Low"</formula>
    </cfRule>
  </conditionalFormatting>
  <conditionalFormatting sqref="Y37">
    <cfRule type="cellIs" dxfId="418" priority="633" stopIfTrue="1" operator="equal">
      <formula>"Med"</formula>
    </cfRule>
  </conditionalFormatting>
  <conditionalFormatting sqref="Y37">
    <cfRule type="cellIs" dxfId="417" priority="634" stopIfTrue="1" operator="equal">
      <formula>"High"</formula>
    </cfRule>
  </conditionalFormatting>
  <conditionalFormatting sqref="Y37">
    <cfRule type="cellIs" dxfId="416" priority="635" stopIfTrue="1" operator="equal">
      <formula>"Low"</formula>
    </cfRule>
  </conditionalFormatting>
  <conditionalFormatting sqref="Y37">
    <cfRule type="cellIs" dxfId="415" priority="636" stopIfTrue="1" operator="equal">
      <formula>"Med"</formula>
    </cfRule>
  </conditionalFormatting>
  <conditionalFormatting sqref="Y37">
    <cfRule type="cellIs" dxfId="414" priority="637" stopIfTrue="1" operator="equal">
      <formula>"High"</formula>
    </cfRule>
  </conditionalFormatting>
  <conditionalFormatting sqref="W37:X37">
    <cfRule type="cellIs" dxfId="413" priority="629" stopIfTrue="1" operator="equal">
      <formula>"Low"</formula>
    </cfRule>
  </conditionalFormatting>
  <conditionalFormatting sqref="W37:X37">
    <cfRule type="cellIs" dxfId="412" priority="630" stopIfTrue="1" operator="equal">
      <formula>"Med"</formula>
    </cfRule>
  </conditionalFormatting>
  <conditionalFormatting sqref="W37:X37">
    <cfRule type="cellIs" dxfId="411" priority="631" stopIfTrue="1" operator="equal">
      <formula>"High"</formula>
    </cfRule>
  </conditionalFormatting>
  <conditionalFormatting sqref="Y38">
    <cfRule type="cellIs" dxfId="410" priority="623" stopIfTrue="1" operator="equal">
      <formula>"Low"</formula>
    </cfRule>
  </conditionalFormatting>
  <conditionalFormatting sqref="Y38">
    <cfRule type="cellIs" dxfId="409" priority="624" stopIfTrue="1" operator="equal">
      <formula>"Med"</formula>
    </cfRule>
  </conditionalFormatting>
  <conditionalFormatting sqref="Y38">
    <cfRule type="cellIs" dxfId="408" priority="625" stopIfTrue="1" operator="equal">
      <formula>"High"</formula>
    </cfRule>
  </conditionalFormatting>
  <conditionalFormatting sqref="Y38">
    <cfRule type="cellIs" dxfId="407" priority="626" stopIfTrue="1" operator="equal">
      <formula>"Low"</formula>
    </cfRule>
  </conditionalFormatting>
  <conditionalFormatting sqref="Y38">
    <cfRule type="cellIs" dxfId="406" priority="627" stopIfTrue="1" operator="equal">
      <formula>"Med"</formula>
    </cfRule>
  </conditionalFormatting>
  <conditionalFormatting sqref="Y38">
    <cfRule type="cellIs" dxfId="405" priority="628" stopIfTrue="1" operator="equal">
      <formula>"High"</formula>
    </cfRule>
  </conditionalFormatting>
  <conditionalFormatting sqref="W39:X39">
    <cfRule type="cellIs" dxfId="404" priority="614" stopIfTrue="1" operator="equal">
      <formula>"Low"</formula>
    </cfRule>
  </conditionalFormatting>
  <conditionalFormatting sqref="W39:X39">
    <cfRule type="cellIs" dxfId="403" priority="615" stopIfTrue="1" operator="equal">
      <formula>"Med"</formula>
    </cfRule>
  </conditionalFormatting>
  <conditionalFormatting sqref="W39:X39">
    <cfRule type="cellIs" dxfId="402" priority="616" stopIfTrue="1" operator="equal">
      <formula>"High"</formula>
    </cfRule>
  </conditionalFormatting>
  <conditionalFormatting sqref="W38">
    <cfRule type="cellIs" dxfId="401" priority="611" stopIfTrue="1" operator="equal">
      <formula>"Low"</formula>
    </cfRule>
  </conditionalFormatting>
  <conditionalFormatting sqref="W38">
    <cfRule type="cellIs" dxfId="400" priority="612" stopIfTrue="1" operator="equal">
      <formula>"Med"</formula>
    </cfRule>
  </conditionalFormatting>
  <conditionalFormatting sqref="W38">
    <cfRule type="cellIs" dxfId="399" priority="613" stopIfTrue="1" operator="equal">
      <formula>"High"</formula>
    </cfRule>
  </conditionalFormatting>
  <conditionalFormatting sqref="X38">
    <cfRule type="cellIs" dxfId="398" priority="608" stopIfTrue="1" operator="equal">
      <formula>"Low"</formula>
    </cfRule>
  </conditionalFormatting>
  <conditionalFormatting sqref="X38">
    <cfRule type="cellIs" dxfId="397" priority="609" stopIfTrue="1" operator="equal">
      <formula>"Med"</formula>
    </cfRule>
  </conditionalFormatting>
  <conditionalFormatting sqref="X38">
    <cfRule type="cellIs" dxfId="396" priority="610" stopIfTrue="1" operator="equal">
      <formula>"High"</formula>
    </cfRule>
  </conditionalFormatting>
  <conditionalFormatting sqref="W44">
    <cfRule type="cellIs" dxfId="395" priority="584" stopIfTrue="1" operator="equal">
      <formula>"Low"</formula>
    </cfRule>
  </conditionalFormatting>
  <conditionalFormatting sqref="W44">
    <cfRule type="cellIs" dxfId="394" priority="585" stopIfTrue="1" operator="equal">
      <formula>"Med"</formula>
    </cfRule>
  </conditionalFormatting>
  <conditionalFormatting sqref="W44">
    <cfRule type="cellIs" dxfId="393" priority="586" stopIfTrue="1" operator="equal">
      <formula>"High"</formula>
    </cfRule>
  </conditionalFormatting>
  <conditionalFormatting sqref="W44">
    <cfRule type="cellIs" dxfId="392" priority="587" stopIfTrue="1" operator="equal">
      <formula>"Low"</formula>
    </cfRule>
  </conditionalFormatting>
  <conditionalFormatting sqref="W44">
    <cfRule type="cellIs" dxfId="391" priority="588" stopIfTrue="1" operator="equal">
      <formula>"Med"</formula>
    </cfRule>
  </conditionalFormatting>
  <conditionalFormatting sqref="W44">
    <cfRule type="cellIs" dxfId="390" priority="589" stopIfTrue="1" operator="equal">
      <formula>"High"</formula>
    </cfRule>
  </conditionalFormatting>
  <conditionalFormatting sqref="X44">
    <cfRule type="cellIs" dxfId="389" priority="548" stopIfTrue="1" operator="equal">
      <formula>"Low"</formula>
    </cfRule>
  </conditionalFormatting>
  <conditionalFormatting sqref="X44">
    <cfRule type="cellIs" dxfId="388" priority="549" stopIfTrue="1" operator="equal">
      <formula>"Med"</formula>
    </cfRule>
  </conditionalFormatting>
  <conditionalFormatting sqref="X44">
    <cfRule type="cellIs" dxfId="387" priority="550" stopIfTrue="1" operator="equal">
      <formula>"High"</formula>
    </cfRule>
  </conditionalFormatting>
  <conditionalFormatting sqref="X44">
    <cfRule type="cellIs" dxfId="386" priority="551" stopIfTrue="1" operator="equal">
      <formula>"Low"</formula>
    </cfRule>
  </conditionalFormatting>
  <conditionalFormatting sqref="X44">
    <cfRule type="cellIs" dxfId="385" priority="552" stopIfTrue="1" operator="equal">
      <formula>"Med"</formula>
    </cfRule>
  </conditionalFormatting>
  <conditionalFormatting sqref="X44">
    <cfRule type="cellIs" dxfId="384" priority="553" stopIfTrue="1" operator="equal">
      <formula>"High"</formula>
    </cfRule>
  </conditionalFormatting>
  <conditionalFormatting sqref="W83">
    <cfRule type="cellIs" dxfId="383" priority="251" stopIfTrue="1" operator="equal">
      <formula>"Low"</formula>
    </cfRule>
  </conditionalFormatting>
  <conditionalFormatting sqref="W83">
    <cfRule type="cellIs" dxfId="382" priority="252" stopIfTrue="1" operator="equal">
      <formula>"Med"</formula>
    </cfRule>
  </conditionalFormatting>
  <conditionalFormatting sqref="W83">
    <cfRule type="cellIs" dxfId="381" priority="253" stopIfTrue="1" operator="equal">
      <formula>"High"</formula>
    </cfRule>
  </conditionalFormatting>
  <conditionalFormatting sqref="X83:Y83">
    <cfRule type="cellIs" dxfId="380" priority="245" stopIfTrue="1" operator="equal">
      <formula>"Low"</formula>
    </cfRule>
  </conditionalFormatting>
  <conditionalFormatting sqref="X83:Y83">
    <cfRule type="cellIs" dxfId="379" priority="246" stopIfTrue="1" operator="equal">
      <formula>"Med"</formula>
    </cfRule>
  </conditionalFormatting>
  <conditionalFormatting sqref="X83:Y83">
    <cfRule type="cellIs" dxfId="378" priority="247" stopIfTrue="1" operator="equal">
      <formula>"High"</formula>
    </cfRule>
  </conditionalFormatting>
  <conditionalFormatting sqref="X130:Y130">
    <cfRule type="cellIs" dxfId="377" priority="341" stopIfTrue="1" operator="equal">
      <formula>"Low"</formula>
    </cfRule>
  </conditionalFormatting>
  <conditionalFormatting sqref="X130:Y130">
    <cfRule type="cellIs" dxfId="376" priority="342" stopIfTrue="1" operator="equal">
      <formula>"Med"</formula>
    </cfRule>
  </conditionalFormatting>
  <conditionalFormatting sqref="X130:Y130">
    <cfRule type="cellIs" dxfId="375" priority="343" stopIfTrue="1" operator="equal">
      <formula>"High"</formula>
    </cfRule>
  </conditionalFormatting>
  <conditionalFormatting sqref="W130">
    <cfRule type="cellIs" dxfId="374" priority="344" stopIfTrue="1" operator="equal">
      <formula>"Low"</formula>
    </cfRule>
  </conditionalFormatting>
  <conditionalFormatting sqref="W130">
    <cfRule type="cellIs" dxfId="373" priority="345" stopIfTrue="1" operator="equal">
      <formula>"Med"</formula>
    </cfRule>
  </conditionalFormatting>
  <conditionalFormatting sqref="W130">
    <cfRule type="cellIs" dxfId="372" priority="346" stopIfTrue="1" operator="equal">
      <formula>"High"</formula>
    </cfRule>
  </conditionalFormatting>
  <conditionalFormatting sqref="W124">
    <cfRule type="cellIs" dxfId="371" priority="323" stopIfTrue="1" operator="equal">
      <formula>"Low"</formula>
    </cfRule>
  </conditionalFormatting>
  <conditionalFormatting sqref="W124">
    <cfRule type="cellIs" dxfId="370" priority="324" stopIfTrue="1" operator="equal">
      <formula>"Med"</formula>
    </cfRule>
  </conditionalFormatting>
  <conditionalFormatting sqref="W124">
    <cfRule type="cellIs" dxfId="369" priority="325" stopIfTrue="1" operator="equal">
      <formula>"High"</formula>
    </cfRule>
  </conditionalFormatting>
  <conditionalFormatting sqref="X119:Y119">
    <cfRule type="cellIs" dxfId="368" priority="302" stopIfTrue="1" operator="equal">
      <formula>"Low"</formula>
    </cfRule>
  </conditionalFormatting>
  <conditionalFormatting sqref="X119:Y119">
    <cfRule type="cellIs" dxfId="367" priority="303" stopIfTrue="1" operator="equal">
      <formula>"Med"</formula>
    </cfRule>
  </conditionalFormatting>
  <conditionalFormatting sqref="X119:Y119">
    <cfRule type="cellIs" dxfId="366" priority="304" stopIfTrue="1" operator="equal">
      <formula>"High"</formula>
    </cfRule>
  </conditionalFormatting>
  <conditionalFormatting sqref="W83">
    <cfRule type="cellIs" dxfId="365" priority="248" stopIfTrue="1" operator="equal">
      <formula>"Low"</formula>
    </cfRule>
  </conditionalFormatting>
  <conditionalFormatting sqref="W83">
    <cfRule type="cellIs" dxfId="364" priority="249" stopIfTrue="1" operator="equal">
      <formula>"Med"</formula>
    </cfRule>
  </conditionalFormatting>
  <conditionalFormatting sqref="W83">
    <cfRule type="cellIs" dxfId="363" priority="250" stopIfTrue="1" operator="equal">
      <formula>"High"</formula>
    </cfRule>
  </conditionalFormatting>
  <conditionalFormatting sqref="X82:Y82">
    <cfRule type="cellIs" dxfId="362" priority="254" stopIfTrue="1" operator="equal">
      <formula>"Low"</formula>
    </cfRule>
  </conditionalFormatting>
  <conditionalFormatting sqref="X82:Y82">
    <cfRule type="cellIs" dxfId="361" priority="255" stopIfTrue="1" operator="equal">
      <formula>"Med"</formula>
    </cfRule>
  </conditionalFormatting>
  <conditionalFormatting sqref="X82:Y82">
    <cfRule type="cellIs" dxfId="360" priority="256" stopIfTrue="1" operator="equal">
      <formula>"High"</formula>
    </cfRule>
  </conditionalFormatting>
  <conditionalFormatting sqref="X82:Y82">
    <cfRule type="cellIs" dxfId="359" priority="257" stopIfTrue="1" operator="equal">
      <formula>"Low"</formula>
    </cfRule>
  </conditionalFormatting>
  <conditionalFormatting sqref="X82:Y82">
    <cfRule type="cellIs" dxfId="358" priority="258" stopIfTrue="1" operator="equal">
      <formula>"Med"</formula>
    </cfRule>
  </conditionalFormatting>
  <conditionalFormatting sqref="X82:Y82">
    <cfRule type="cellIs" dxfId="357" priority="259" stopIfTrue="1" operator="equal">
      <formula>"High"</formula>
    </cfRule>
  </conditionalFormatting>
  <conditionalFormatting sqref="W82">
    <cfRule type="cellIs" dxfId="356" priority="260" stopIfTrue="1" operator="equal">
      <formula>"Low"</formula>
    </cfRule>
  </conditionalFormatting>
  <conditionalFormatting sqref="W82">
    <cfRule type="cellIs" dxfId="355" priority="261" stopIfTrue="1" operator="equal">
      <formula>"Med"</formula>
    </cfRule>
  </conditionalFormatting>
  <conditionalFormatting sqref="W82">
    <cfRule type="cellIs" dxfId="354" priority="262" stopIfTrue="1" operator="equal">
      <formula>"High"</formula>
    </cfRule>
  </conditionalFormatting>
  <conditionalFormatting sqref="W82">
    <cfRule type="cellIs" dxfId="353" priority="263" stopIfTrue="1" operator="equal">
      <formula>"Low"</formula>
    </cfRule>
  </conditionalFormatting>
  <conditionalFormatting sqref="W82">
    <cfRule type="cellIs" dxfId="352" priority="264" stopIfTrue="1" operator="equal">
      <formula>"Med"</formula>
    </cfRule>
  </conditionalFormatting>
  <conditionalFormatting sqref="W82">
    <cfRule type="cellIs" dxfId="351" priority="265" stopIfTrue="1" operator="equal">
      <formula>"High"</formula>
    </cfRule>
  </conditionalFormatting>
  <conditionalFormatting sqref="Y99:Y101">
    <cfRule type="cellIs" dxfId="350" priority="266" stopIfTrue="1" operator="equal">
      <formula>"Low"</formula>
    </cfRule>
  </conditionalFormatting>
  <conditionalFormatting sqref="Y99:Y101">
    <cfRule type="cellIs" dxfId="349" priority="267" stopIfTrue="1" operator="equal">
      <formula>"Med"</formula>
    </cfRule>
  </conditionalFormatting>
  <conditionalFormatting sqref="Y99:Y101">
    <cfRule type="cellIs" dxfId="348" priority="268" stopIfTrue="1" operator="equal">
      <formula>"High"</formula>
    </cfRule>
  </conditionalFormatting>
  <conditionalFormatting sqref="W21:W24 Y21:Y24">
    <cfRule type="cellIs" dxfId="347" priority="386" stopIfTrue="1" operator="equal">
      <formula>"Low"</formula>
    </cfRule>
  </conditionalFormatting>
  <conditionalFormatting sqref="W21:W24 Y21:Y24">
    <cfRule type="cellIs" dxfId="346" priority="387" stopIfTrue="1" operator="equal">
      <formula>"Med"</formula>
    </cfRule>
  </conditionalFormatting>
  <conditionalFormatting sqref="W21:W24 Y21:Y24">
    <cfRule type="cellIs" dxfId="345" priority="388" stopIfTrue="1" operator="equal">
      <formula>"High"</formula>
    </cfRule>
  </conditionalFormatting>
  <conditionalFormatting sqref="X21:X24">
    <cfRule type="cellIs" dxfId="344" priority="383" stopIfTrue="1" operator="equal">
      <formula>"Low"</formula>
    </cfRule>
  </conditionalFormatting>
  <conditionalFormatting sqref="X21:X24">
    <cfRule type="cellIs" dxfId="343" priority="384" stopIfTrue="1" operator="equal">
      <formula>"Med"</formula>
    </cfRule>
  </conditionalFormatting>
  <conditionalFormatting sqref="X21:X24">
    <cfRule type="cellIs" dxfId="342" priority="385" stopIfTrue="1" operator="equal">
      <formula>"High"</formula>
    </cfRule>
  </conditionalFormatting>
  <conditionalFormatting sqref="W34:Y34">
    <cfRule type="cellIs" dxfId="341" priority="380" stopIfTrue="1" operator="equal">
      <formula>"Low"</formula>
    </cfRule>
  </conditionalFormatting>
  <conditionalFormatting sqref="W34:Y34">
    <cfRule type="cellIs" dxfId="340" priority="381" stopIfTrue="1" operator="equal">
      <formula>"Med"</formula>
    </cfRule>
  </conditionalFormatting>
  <conditionalFormatting sqref="W34:Y34">
    <cfRule type="cellIs" dxfId="339" priority="382" stopIfTrue="1" operator="equal">
      <formula>"High"</formula>
    </cfRule>
  </conditionalFormatting>
  <conditionalFormatting sqref="Y12">
    <cfRule type="cellIs" dxfId="338" priority="404" stopIfTrue="1" operator="equal">
      <formula>"Low"</formula>
    </cfRule>
  </conditionalFormatting>
  <conditionalFormatting sqref="Y12">
    <cfRule type="cellIs" dxfId="337" priority="405" stopIfTrue="1" operator="equal">
      <formula>"Med"</formula>
    </cfRule>
  </conditionalFormatting>
  <conditionalFormatting sqref="Y12">
    <cfRule type="cellIs" dxfId="336" priority="406" stopIfTrue="1" operator="equal">
      <formula>"High"</formula>
    </cfRule>
  </conditionalFormatting>
  <conditionalFormatting sqref="Y12">
    <cfRule type="cellIs" dxfId="335" priority="407" stopIfTrue="1" operator="equal">
      <formula>"Low"</formula>
    </cfRule>
  </conditionalFormatting>
  <conditionalFormatting sqref="Y12">
    <cfRule type="cellIs" dxfId="334" priority="408" stopIfTrue="1" operator="equal">
      <formula>"Med"</formula>
    </cfRule>
  </conditionalFormatting>
  <conditionalFormatting sqref="Y12">
    <cfRule type="cellIs" dxfId="333" priority="409" stopIfTrue="1" operator="equal">
      <formula>"High"</formula>
    </cfRule>
  </conditionalFormatting>
  <conditionalFormatting sqref="W12:X12">
    <cfRule type="cellIs" dxfId="332" priority="401" stopIfTrue="1" operator="equal">
      <formula>"Low"</formula>
    </cfRule>
  </conditionalFormatting>
  <conditionalFormatting sqref="W12:X12">
    <cfRule type="cellIs" dxfId="331" priority="402" stopIfTrue="1" operator="equal">
      <formula>"Med"</formula>
    </cfRule>
  </conditionalFormatting>
  <conditionalFormatting sqref="W12:X12">
    <cfRule type="cellIs" dxfId="330" priority="403" stopIfTrue="1" operator="equal">
      <formula>"High"</formula>
    </cfRule>
  </conditionalFormatting>
  <conditionalFormatting sqref="Y13">
    <cfRule type="cellIs" dxfId="329" priority="395" stopIfTrue="1" operator="equal">
      <formula>"Low"</formula>
    </cfRule>
  </conditionalFormatting>
  <conditionalFormatting sqref="Y13">
    <cfRule type="cellIs" dxfId="328" priority="396" stopIfTrue="1" operator="equal">
      <formula>"Med"</formula>
    </cfRule>
  </conditionalFormatting>
  <conditionalFormatting sqref="Y13">
    <cfRule type="cellIs" dxfId="327" priority="397" stopIfTrue="1" operator="equal">
      <formula>"High"</formula>
    </cfRule>
  </conditionalFormatting>
  <conditionalFormatting sqref="Y13">
    <cfRule type="cellIs" dxfId="326" priority="398" stopIfTrue="1" operator="equal">
      <formula>"Low"</formula>
    </cfRule>
  </conditionalFormatting>
  <conditionalFormatting sqref="Y13">
    <cfRule type="cellIs" dxfId="325" priority="399" stopIfTrue="1" operator="equal">
      <formula>"Med"</formula>
    </cfRule>
  </conditionalFormatting>
  <conditionalFormatting sqref="Y13">
    <cfRule type="cellIs" dxfId="324" priority="400" stopIfTrue="1" operator="equal">
      <formula>"High"</formula>
    </cfRule>
  </conditionalFormatting>
  <conditionalFormatting sqref="W13:X13">
    <cfRule type="cellIs" dxfId="323" priority="392" stopIfTrue="1" operator="equal">
      <formula>"Low"</formula>
    </cfRule>
  </conditionalFormatting>
  <conditionalFormatting sqref="W13:X13">
    <cfRule type="cellIs" dxfId="322" priority="393" stopIfTrue="1" operator="equal">
      <formula>"Med"</formula>
    </cfRule>
  </conditionalFormatting>
  <conditionalFormatting sqref="W13:X13">
    <cfRule type="cellIs" dxfId="321" priority="394" stopIfTrue="1" operator="equal">
      <formula>"High"</formula>
    </cfRule>
  </conditionalFormatting>
  <conditionalFormatting sqref="W21:W24 Y21:Y24">
    <cfRule type="cellIs" dxfId="320" priority="389" stopIfTrue="1" operator="equal">
      <formula>"Low"</formula>
    </cfRule>
  </conditionalFormatting>
  <conditionalFormatting sqref="W21:W24 Y21:Y24">
    <cfRule type="cellIs" dxfId="319" priority="390" stopIfTrue="1" operator="equal">
      <formula>"Med"</formula>
    </cfRule>
  </conditionalFormatting>
  <conditionalFormatting sqref="W21:W24 Y21:Y24">
    <cfRule type="cellIs" dxfId="318" priority="391" stopIfTrue="1" operator="equal">
      <formula>"High"</formula>
    </cfRule>
  </conditionalFormatting>
  <conditionalFormatting sqref="W34:Y34">
    <cfRule type="cellIs" dxfId="317" priority="377" stopIfTrue="1" operator="equal">
      <formula>"Low"</formula>
    </cfRule>
  </conditionalFormatting>
  <conditionalFormatting sqref="W34:Y34">
    <cfRule type="cellIs" dxfId="316" priority="378" stopIfTrue="1" operator="equal">
      <formula>"Med"</formula>
    </cfRule>
  </conditionalFormatting>
  <conditionalFormatting sqref="W34:Y34">
    <cfRule type="cellIs" dxfId="315" priority="379" stopIfTrue="1" operator="equal">
      <formula>"High"</formula>
    </cfRule>
  </conditionalFormatting>
  <conditionalFormatting sqref="W36">
    <cfRule type="cellIs" dxfId="314" priority="374" stopIfTrue="1" operator="equal">
      <formula>"Low"</formula>
    </cfRule>
  </conditionalFormatting>
  <conditionalFormatting sqref="W36">
    <cfRule type="cellIs" dxfId="313" priority="375" stopIfTrue="1" operator="equal">
      <formula>"Med"</formula>
    </cfRule>
  </conditionalFormatting>
  <conditionalFormatting sqref="W36">
    <cfRule type="cellIs" dxfId="312" priority="376" stopIfTrue="1" operator="equal">
      <formula>"High"</formula>
    </cfRule>
  </conditionalFormatting>
  <conditionalFormatting sqref="W42:Y42">
    <cfRule type="cellIs" dxfId="311" priority="368" stopIfTrue="1" operator="equal">
      <formula>"Low"</formula>
    </cfRule>
  </conditionalFormatting>
  <conditionalFormatting sqref="W42:Y42">
    <cfRule type="cellIs" dxfId="310" priority="369" stopIfTrue="1" operator="equal">
      <formula>"Med"</formula>
    </cfRule>
  </conditionalFormatting>
  <conditionalFormatting sqref="W42:Y42">
    <cfRule type="cellIs" dxfId="309" priority="370" stopIfTrue="1" operator="equal">
      <formula>"High"</formula>
    </cfRule>
  </conditionalFormatting>
  <conditionalFormatting sqref="W42:Y42">
    <cfRule type="cellIs" dxfId="308" priority="371" stopIfTrue="1" operator="equal">
      <formula>"Low"</formula>
    </cfRule>
  </conditionalFormatting>
  <conditionalFormatting sqref="W42:Y42">
    <cfRule type="cellIs" dxfId="307" priority="372" stopIfTrue="1" operator="equal">
      <formula>"Med"</formula>
    </cfRule>
  </conditionalFormatting>
  <conditionalFormatting sqref="W42:Y42">
    <cfRule type="cellIs" dxfId="306" priority="373" stopIfTrue="1" operator="equal">
      <formula>"High"</formula>
    </cfRule>
  </conditionalFormatting>
  <conditionalFormatting sqref="W43:Y43">
    <cfRule type="cellIs" dxfId="305" priority="365" stopIfTrue="1" operator="equal">
      <formula>"Low"</formula>
    </cfRule>
  </conditionalFormatting>
  <conditionalFormatting sqref="W43:Y43">
    <cfRule type="cellIs" dxfId="304" priority="366" stopIfTrue="1" operator="equal">
      <formula>"Med"</formula>
    </cfRule>
  </conditionalFormatting>
  <conditionalFormatting sqref="W43:Y43">
    <cfRule type="cellIs" dxfId="303" priority="367" stopIfTrue="1" operator="equal">
      <formula>"High"</formula>
    </cfRule>
  </conditionalFormatting>
  <conditionalFormatting sqref="W129">
    <cfRule type="cellIs" dxfId="302" priority="356" stopIfTrue="1" operator="equal">
      <formula>"Low"</formula>
    </cfRule>
  </conditionalFormatting>
  <conditionalFormatting sqref="W129">
    <cfRule type="cellIs" dxfId="301" priority="357" stopIfTrue="1" operator="equal">
      <formula>"Med"</formula>
    </cfRule>
  </conditionalFormatting>
  <conditionalFormatting sqref="W129">
    <cfRule type="cellIs" dxfId="300" priority="358" stopIfTrue="1" operator="equal">
      <formula>"High"</formula>
    </cfRule>
  </conditionalFormatting>
  <conditionalFormatting sqref="X129:Y129">
    <cfRule type="cellIs" dxfId="299" priority="350" stopIfTrue="1" operator="equal">
      <formula>"Low"</formula>
    </cfRule>
  </conditionalFormatting>
  <conditionalFormatting sqref="X129:Y129">
    <cfRule type="cellIs" dxfId="298" priority="351" stopIfTrue="1" operator="equal">
      <formula>"Med"</formula>
    </cfRule>
  </conditionalFormatting>
  <conditionalFormatting sqref="X129:Y129">
    <cfRule type="cellIs" dxfId="297" priority="352" stopIfTrue="1" operator="equal">
      <formula>"High"</formula>
    </cfRule>
  </conditionalFormatting>
  <conditionalFormatting sqref="X129:Y129">
    <cfRule type="cellIs" dxfId="296" priority="353" stopIfTrue="1" operator="equal">
      <formula>"Low"</formula>
    </cfRule>
  </conditionalFormatting>
  <conditionalFormatting sqref="X129:Y129">
    <cfRule type="cellIs" dxfId="295" priority="354" stopIfTrue="1" operator="equal">
      <formula>"Med"</formula>
    </cfRule>
  </conditionalFormatting>
  <conditionalFormatting sqref="X129:Y129">
    <cfRule type="cellIs" dxfId="294" priority="355" stopIfTrue="1" operator="equal">
      <formula>"High"</formula>
    </cfRule>
  </conditionalFormatting>
  <conditionalFormatting sqref="W130">
    <cfRule type="cellIs" dxfId="293" priority="347" stopIfTrue="1" operator="equal">
      <formula>"Low"</formula>
    </cfRule>
  </conditionalFormatting>
  <conditionalFormatting sqref="W130">
    <cfRule type="cellIs" dxfId="292" priority="348" stopIfTrue="1" operator="equal">
      <formula>"Med"</formula>
    </cfRule>
  </conditionalFormatting>
  <conditionalFormatting sqref="W130">
    <cfRule type="cellIs" dxfId="291" priority="349" stopIfTrue="1" operator="equal">
      <formula>"High"</formula>
    </cfRule>
  </conditionalFormatting>
  <conditionalFormatting sqref="X130:Y130">
    <cfRule type="cellIs" dxfId="290" priority="338" stopIfTrue="1" operator="equal">
      <formula>"Low"</formula>
    </cfRule>
  </conditionalFormatting>
  <conditionalFormatting sqref="X130:Y130">
    <cfRule type="cellIs" dxfId="289" priority="339" stopIfTrue="1" operator="equal">
      <formula>"Med"</formula>
    </cfRule>
  </conditionalFormatting>
  <conditionalFormatting sqref="X130:Y130">
    <cfRule type="cellIs" dxfId="288" priority="340" stopIfTrue="1" operator="equal">
      <formula>"High"</formula>
    </cfRule>
  </conditionalFormatting>
  <conditionalFormatting sqref="X119:Y119">
    <cfRule type="cellIs" dxfId="287" priority="305" stopIfTrue="1" operator="equal">
      <formula>"Low"</formula>
    </cfRule>
  </conditionalFormatting>
  <conditionalFormatting sqref="X119:Y119">
    <cfRule type="cellIs" dxfId="286" priority="306" stopIfTrue="1" operator="equal">
      <formula>"Med"</formula>
    </cfRule>
  </conditionalFormatting>
  <conditionalFormatting sqref="X119:Y119">
    <cfRule type="cellIs" dxfId="285" priority="307" stopIfTrue="1" operator="equal">
      <formula>"High"</formula>
    </cfRule>
  </conditionalFormatting>
  <conditionalFormatting sqref="W124">
    <cfRule type="cellIs" dxfId="284" priority="320" stopIfTrue="1" operator="equal">
      <formula>"Low"</formula>
    </cfRule>
  </conditionalFormatting>
  <conditionalFormatting sqref="W124">
    <cfRule type="cellIs" dxfId="283" priority="321" stopIfTrue="1" operator="equal">
      <formula>"Med"</formula>
    </cfRule>
  </conditionalFormatting>
  <conditionalFormatting sqref="W124">
    <cfRule type="cellIs" dxfId="282" priority="322" stopIfTrue="1" operator="equal">
      <formula>"High"</formula>
    </cfRule>
  </conditionalFormatting>
  <conditionalFormatting sqref="X124:Y124">
    <cfRule type="cellIs" dxfId="281" priority="314" stopIfTrue="1" operator="equal">
      <formula>"Low"</formula>
    </cfRule>
  </conditionalFormatting>
  <conditionalFormatting sqref="X124:Y124">
    <cfRule type="cellIs" dxfId="280" priority="315" stopIfTrue="1" operator="equal">
      <formula>"Med"</formula>
    </cfRule>
  </conditionalFormatting>
  <conditionalFormatting sqref="X124:Y124">
    <cfRule type="cellIs" dxfId="279" priority="316" stopIfTrue="1" operator="equal">
      <formula>"High"</formula>
    </cfRule>
  </conditionalFormatting>
  <conditionalFormatting sqref="X124:Y124">
    <cfRule type="cellIs" dxfId="278" priority="317" stopIfTrue="1" operator="equal">
      <formula>"Low"</formula>
    </cfRule>
  </conditionalFormatting>
  <conditionalFormatting sqref="X124:Y124">
    <cfRule type="cellIs" dxfId="277" priority="318" stopIfTrue="1" operator="equal">
      <formula>"Med"</formula>
    </cfRule>
  </conditionalFormatting>
  <conditionalFormatting sqref="X124:Y124">
    <cfRule type="cellIs" dxfId="276" priority="319" stopIfTrue="1" operator="equal">
      <formula>"High"</formula>
    </cfRule>
  </conditionalFormatting>
  <conditionalFormatting sqref="W119">
    <cfRule type="cellIs" dxfId="275" priority="308" stopIfTrue="1" operator="equal">
      <formula>"Low"</formula>
    </cfRule>
  </conditionalFormatting>
  <conditionalFormatting sqref="W119">
    <cfRule type="cellIs" dxfId="274" priority="309" stopIfTrue="1" operator="equal">
      <formula>"Med"</formula>
    </cfRule>
  </conditionalFormatting>
  <conditionalFormatting sqref="W119">
    <cfRule type="cellIs" dxfId="273" priority="310" stopIfTrue="1" operator="equal">
      <formula>"High"</formula>
    </cfRule>
  </conditionalFormatting>
  <conditionalFormatting sqref="W119">
    <cfRule type="cellIs" dxfId="272" priority="311" stopIfTrue="1" operator="equal">
      <formula>"Low"</formula>
    </cfRule>
  </conditionalFormatting>
  <conditionalFormatting sqref="W119">
    <cfRule type="cellIs" dxfId="271" priority="312" stopIfTrue="1" operator="equal">
      <formula>"Med"</formula>
    </cfRule>
  </conditionalFormatting>
  <conditionalFormatting sqref="W119">
    <cfRule type="cellIs" dxfId="270" priority="313" stopIfTrue="1" operator="equal">
      <formula>"High"</formula>
    </cfRule>
  </conditionalFormatting>
  <conditionalFormatting sqref="W120">
    <cfRule type="cellIs" dxfId="269" priority="296" stopIfTrue="1" operator="equal">
      <formula>"Low"</formula>
    </cfRule>
  </conditionalFormatting>
  <conditionalFormatting sqref="W120">
    <cfRule type="cellIs" dxfId="268" priority="297" stopIfTrue="1" operator="equal">
      <formula>"Med"</formula>
    </cfRule>
  </conditionalFormatting>
  <conditionalFormatting sqref="W120">
    <cfRule type="cellIs" dxfId="267" priority="298" stopIfTrue="1" operator="equal">
      <formula>"High"</formula>
    </cfRule>
  </conditionalFormatting>
  <conditionalFormatting sqref="W120">
    <cfRule type="cellIs" dxfId="266" priority="299" stopIfTrue="1" operator="equal">
      <formula>"Low"</formula>
    </cfRule>
  </conditionalFormatting>
  <conditionalFormatting sqref="W120">
    <cfRule type="cellIs" dxfId="265" priority="300" stopIfTrue="1" operator="equal">
      <formula>"Med"</formula>
    </cfRule>
  </conditionalFormatting>
  <conditionalFormatting sqref="W120">
    <cfRule type="cellIs" dxfId="264" priority="301" stopIfTrue="1" operator="equal">
      <formula>"High"</formula>
    </cfRule>
  </conditionalFormatting>
  <conditionalFormatting sqref="X120:Y120">
    <cfRule type="cellIs" dxfId="263" priority="290" stopIfTrue="1" operator="equal">
      <formula>"Low"</formula>
    </cfRule>
  </conditionalFormatting>
  <conditionalFormatting sqref="X120:Y120">
    <cfRule type="cellIs" dxfId="262" priority="291" stopIfTrue="1" operator="equal">
      <formula>"Med"</formula>
    </cfRule>
  </conditionalFormatting>
  <conditionalFormatting sqref="X120:Y120">
    <cfRule type="cellIs" dxfId="261" priority="292" stopIfTrue="1" operator="equal">
      <formula>"High"</formula>
    </cfRule>
  </conditionalFormatting>
  <conditionalFormatting sqref="X120:Y120">
    <cfRule type="cellIs" dxfId="260" priority="293" stopIfTrue="1" operator="equal">
      <formula>"Low"</formula>
    </cfRule>
  </conditionalFormatting>
  <conditionalFormatting sqref="X120:Y120">
    <cfRule type="cellIs" dxfId="259" priority="294" stopIfTrue="1" operator="equal">
      <formula>"Med"</formula>
    </cfRule>
  </conditionalFormatting>
  <conditionalFormatting sqref="X120:Y120">
    <cfRule type="cellIs" dxfId="258" priority="295" stopIfTrue="1" operator="equal">
      <formula>"High"</formula>
    </cfRule>
  </conditionalFormatting>
  <conditionalFormatting sqref="Y49">
    <cfRule type="cellIs" dxfId="257" priority="65" stopIfTrue="1" operator="equal">
      <formula>"Low"</formula>
    </cfRule>
  </conditionalFormatting>
  <conditionalFormatting sqref="Y49">
    <cfRule type="cellIs" dxfId="256" priority="66" stopIfTrue="1" operator="equal">
      <formula>"Med"</formula>
    </cfRule>
  </conditionalFormatting>
  <conditionalFormatting sqref="Y49">
    <cfRule type="cellIs" dxfId="255" priority="67" stopIfTrue="1" operator="equal">
      <formula>"High"</formula>
    </cfRule>
  </conditionalFormatting>
  <conditionalFormatting sqref="Y49">
    <cfRule type="cellIs" dxfId="254" priority="62" stopIfTrue="1" operator="equal">
      <formula>"Low"</formula>
    </cfRule>
  </conditionalFormatting>
  <conditionalFormatting sqref="Y49">
    <cfRule type="cellIs" dxfId="253" priority="63" stopIfTrue="1" operator="equal">
      <formula>"Med"</formula>
    </cfRule>
  </conditionalFormatting>
  <conditionalFormatting sqref="Y49">
    <cfRule type="cellIs" dxfId="252" priority="64" stopIfTrue="1" operator="equal">
      <formula>"High"</formula>
    </cfRule>
  </conditionalFormatting>
  <conditionalFormatting sqref="X99">
    <cfRule type="cellIs" dxfId="251" priority="281" stopIfTrue="1" operator="equal">
      <formula>"Low"</formula>
    </cfRule>
  </conditionalFormatting>
  <conditionalFormatting sqref="X99">
    <cfRule type="cellIs" dxfId="250" priority="282" stopIfTrue="1" operator="equal">
      <formula>"Med"</formula>
    </cfRule>
  </conditionalFormatting>
  <conditionalFormatting sqref="X99">
    <cfRule type="cellIs" dxfId="249" priority="283" stopIfTrue="1" operator="equal">
      <formula>"High"</formula>
    </cfRule>
  </conditionalFormatting>
  <conditionalFormatting sqref="X99">
    <cfRule type="cellIs" dxfId="248" priority="278" stopIfTrue="1" operator="equal">
      <formula>"Low"</formula>
    </cfRule>
  </conditionalFormatting>
  <conditionalFormatting sqref="X99">
    <cfRule type="cellIs" dxfId="247" priority="279" stopIfTrue="1" operator="equal">
      <formula>"Med"</formula>
    </cfRule>
  </conditionalFormatting>
  <conditionalFormatting sqref="X99">
    <cfRule type="cellIs" dxfId="246" priority="280" stopIfTrue="1" operator="equal">
      <formula>"High"</formula>
    </cfRule>
  </conditionalFormatting>
  <conditionalFormatting sqref="X100:X101">
    <cfRule type="cellIs" dxfId="245" priority="275" stopIfTrue="1" operator="equal">
      <formula>"Low"</formula>
    </cfRule>
  </conditionalFormatting>
  <conditionalFormatting sqref="X100:X101">
    <cfRule type="cellIs" dxfId="244" priority="276" stopIfTrue="1" operator="equal">
      <formula>"Med"</formula>
    </cfRule>
  </conditionalFormatting>
  <conditionalFormatting sqref="X100:X101">
    <cfRule type="cellIs" dxfId="243" priority="277" stopIfTrue="1" operator="equal">
      <formula>"High"</formula>
    </cfRule>
  </conditionalFormatting>
  <conditionalFormatting sqref="X100:X101">
    <cfRule type="cellIs" dxfId="242" priority="272" stopIfTrue="1" operator="equal">
      <formula>"Low"</formula>
    </cfRule>
  </conditionalFormatting>
  <conditionalFormatting sqref="X100:X101">
    <cfRule type="cellIs" dxfId="241" priority="273" stopIfTrue="1" operator="equal">
      <formula>"Med"</formula>
    </cfRule>
  </conditionalFormatting>
  <conditionalFormatting sqref="X100:X101">
    <cfRule type="cellIs" dxfId="240" priority="274" stopIfTrue="1" operator="equal">
      <formula>"High"</formula>
    </cfRule>
  </conditionalFormatting>
  <conditionalFormatting sqref="Y99:Y101">
    <cfRule type="cellIs" dxfId="239" priority="269" stopIfTrue="1" operator="equal">
      <formula>"Low"</formula>
    </cfRule>
  </conditionalFormatting>
  <conditionalFormatting sqref="Y99:Y101">
    <cfRule type="cellIs" dxfId="238" priority="270" stopIfTrue="1" operator="equal">
      <formula>"Med"</formula>
    </cfRule>
  </conditionalFormatting>
  <conditionalFormatting sqref="Y99:Y101">
    <cfRule type="cellIs" dxfId="237" priority="271" stopIfTrue="1" operator="equal">
      <formula>"High"</formula>
    </cfRule>
  </conditionalFormatting>
  <conditionalFormatting sqref="X83:Y83">
    <cfRule type="cellIs" dxfId="236" priority="242" stopIfTrue="1" operator="equal">
      <formula>"Low"</formula>
    </cfRule>
  </conditionalFormatting>
  <conditionalFormatting sqref="X83:Y83">
    <cfRule type="cellIs" dxfId="235" priority="243" stopIfTrue="1" operator="equal">
      <formula>"Med"</formula>
    </cfRule>
  </conditionalFormatting>
  <conditionalFormatting sqref="X83:Y83">
    <cfRule type="cellIs" dxfId="234" priority="244" stopIfTrue="1" operator="equal">
      <formula>"High"</formula>
    </cfRule>
  </conditionalFormatting>
  <conditionalFormatting sqref="W71">
    <cfRule type="cellIs" dxfId="233" priority="236" stopIfTrue="1" operator="equal">
      <formula>"Low"</formula>
    </cfRule>
  </conditionalFormatting>
  <conditionalFormatting sqref="W71">
    <cfRule type="cellIs" dxfId="232" priority="237" stopIfTrue="1" operator="equal">
      <formula>"Med"</formula>
    </cfRule>
  </conditionalFormatting>
  <conditionalFormatting sqref="W71">
    <cfRule type="cellIs" dxfId="231" priority="238" stopIfTrue="1" operator="equal">
      <formula>"High"</formula>
    </cfRule>
  </conditionalFormatting>
  <conditionalFormatting sqref="W71">
    <cfRule type="cellIs" dxfId="230" priority="239" stopIfTrue="1" operator="equal">
      <formula>"Low"</formula>
    </cfRule>
  </conditionalFormatting>
  <conditionalFormatting sqref="W71">
    <cfRule type="cellIs" dxfId="229" priority="240" stopIfTrue="1" operator="equal">
      <formula>"Med"</formula>
    </cfRule>
  </conditionalFormatting>
  <conditionalFormatting sqref="W71">
    <cfRule type="cellIs" dxfId="228" priority="241" stopIfTrue="1" operator="equal">
      <formula>"High"</formula>
    </cfRule>
  </conditionalFormatting>
  <conditionalFormatting sqref="X71:Y71">
    <cfRule type="cellIs" dxfId="227" priority="230" stopIfTrue="1" operator="equal">
      <formula>"Low"</formula>
    </cfRule>
  </conditionalFormatting>
  <conditionalFormatting sqref="X71:Y71">
    <cfRule type="cellIs" dxfId="226" priority="231" stopIfTrue="1" operator="equal">
      <formula>"Med"</formula>
    </cfRule>
  </conditionalFormatting>
  <conditionalFormatting sqref="X71:Y71">
    <cfRule type="cellIs" dxfId="225" priority="232" stopIfTrue="1" operator="equal">
      <formula>"High"</formula>
    </cfRule>
  </conditionalFormatting>
  <conditionalFormatting sqref="X71:Y71">
    <cfRule type="cellIs" dxfId="224" priority="233" stopIfTrue="1" operator="equal">
      <formula>"Low"</formula>
    </cfRule>
  </conditionalFormatting>
  <conditionalFormatting sqref="X71:Y71">
    <cfRule type="cellIs" dxfId="223" priority="234" stopIfTrue="1" operator="equal">
      <formula>"Med"</formula>
    </cfRule>
  </conditionalFormatting>
  <conditionalFormatting sqref="X71:Y71">
    <cfRule type="cellIs" dxfId="222" priority="235" stopIfTrue="1" operator="equal">
      <formula>"High"</formula>
    </cfRule>
  </conditionalFormatting>
  <conditionalFormatting sqref="W72">
    <cfRule type="cellIs" dxfId="221" priority="224" stopIfTrue="1" operator="equal">
      <formula>"Low"</formula>
    </cfRule>
  </conditionalFormatting>
  <conditionalFormatting sqref="W72">
    <cfRule type="cellIs" dxfId="220" priority="225" stopIfTrue="1" operator="equal">
      <formula>"Med"</formula>
    </cfRule>
  </conditionalFormatting>
  <conditionalFormatting sqref="W72">
    <cfRule type="cellIs" dxfId="219" priority="226" stopIfTrue="1" operator="equal">
      <formula>"High"</formula>
    </cfRule>
  </conditionalFormatting>
  <conditionalFormatting sqref="W72">
    <cfRule type="cellIs" dxfId="218" priority="227" stopIfTrue="1" operator="equal">
      <formula>"Low"</formula>
    </cfRule>
  </conditionalFormatting>
  <conditionalFormatting sqref="W72">
    <cfRule type="cellIs" dxfId="217" priority="228" stopIfTrue="1" operator="equal">
      <formula>"Med"</formula>
    </cfRule>
  </conditionalFormatting>
  <conditionalFormatting sqref="W72">
    <cfRule type="cellIs" dxfId="216" priority="229" stopIfTrue="1" operator="equal">
      <formula>"High"</formula>
    </cfRule>
  </conditionalFormatting>
  <conditionalFormatting sqref="X72:Y72">
    <cfRule type="cellIs" dxfId="215" priority="218" stopIfTrue="1" operator="equal">
      <formula>"Low"</formula>
    </cfRule>
  </conditionalFormatting>
  <conditionalFormatting sqref="X72:Y72">
    <cfRule type="cellIs" dxfId="214" priority="219" stopIfTrue="1" operator="equal">
      <formula>"Med"</formula>
    </cfRule>
  </conditionalFormatting>
  <conditionalFormatting sqref="X72:Y72">
    <cfRule type="cellIs" dxfId="213" priority="220" stopIfTrue="1" operator="equal">
      <formula>"High"</formula>
    </cfRule>
  </conditionalFormatting>
  <conditionalFormatting sqref="X72:Y72">
    <cfRule type="cellIs" dxfId="212" priority="221" stopIfTrue="1" operator="equal">
      <formula>"Low"</formula>
    </cfRule>
  </conditionalFormatting>
  <conditionalFormatting sqref="X72:Y72">
    <cfRule type="cellIs" dxfId="211" priority="222" stopIfTrue="1" operator="equal">
      <formula>"Med"</formula>
    </cfRule>
  </conditionalFormatting>
  <conditionalFormatting sqref="X72:Y72">
    <cfRule type="cellIs" dxfId="210" priority="223" stopIfTrue="1" operator="equal">
      <formula>"High"</formula>
    </cfRule>
  </conditionalFormatting>
  <conditionalFormatting sqref="W73">
    <cfRule type="cellIs" dxfId="209" priority="212" stopIfTrue="1" operator="equal">
      <formula>"Low"</formula>
    </cfRule>
  </conditionalFormatting>
  <conditionalFormatting sqref="W73">
    <cfRule type="cellIs" dxfId="208" priority="213" stopIfTrue="1" operator="equal">
      <formula>"Med"</formula>
    </cfRule>
  </conditionalFormatting>
  <conditionalFormatting sqref="W73">
    <cfRule type="cellIs" dxfId="207" priority="214" stopIfTrue="1" operator="equal">
      <formula>"High"</formula>
    </cfRule>
  </conditionalFormatting>
  <conditionalFormatting sqref="W73">
    <cfRule type="cellIs" dxfId="206" priority="215" stopIfTrue="1" operator="equal">
      <formula>"Low"</formula>
    </cfRule>
  </conditionalFormatting>
  <conditionalFormatting sqref="W73">
    <cfRule type="cellIs" dxfId="205" priority="216" stopIfTrue="1" operator="equal">
      <formula>"Med"</formula>
    </cfRule>
  </conditionalFormatting>
  <conditionalFormatting sqref="W73">
    <cfRule type="cellIs" dxfId="204" priority="217" stopIfTrue="1" operator="equal">
      <formula>"High"</formula>
    </cfRule>
  </conditionalFormatting>
  <conditionalFormatting sqref="X73:Y73">
    <cfRule type="cellIs" dxfId="203" priority="206" stopIfTrue="1" operator="equal">
      <formula>"Low"</formula>
    </cfRule>
  </conditionalFormatting>
  <conditionalFormatting sqref="X73:Y73">
    <cfRule type="cellIs" dxfId="202" priority="207" stopIfTrue="1" operator="equal">
      <formula>"Med"</formula>
    </cfRule>
  </conditionalFormatting>
  <conditionalFormatting sqref="X73:Y73">
    <cfRule type="cellIs" dxfId="201" priority="208" stopIfTrue="1" operator="equal">
      <formula>"High"</formula>
    </cfRule>
  </conditionalFormatting>
  <conditionalFormatting sqref="X73:Y73">
    <cfRule type="cellIs" dxfId="200" priority="209" stopIfTrue="1" operator="equal">
      <formula>"Low"</formula>
    </cfRule>
  </conditionalFormatting>
  <conditionalFormatting sqref="X73:Y73">
    <cfRule type="cellIs" dxfId="199" priority="210" stopIfTrue="1" operator="equal">
      <formula>"Med"</formula>
    </cfRule>
  </conditionalFormatting>
  <conditionalFormatting sqref="X73:Y73">
    <cfRule type="cellIs" dxfId="198" priority="211" stopIfTrue="1" operator="equal">
      <formula>"High"</formula>
    </cfRule>
  </conditionalFormatting>
  <conditionalFormatting sqref="W74">
    <cfRule type="cellIs" dxfId="197" priority="200" stopIfTrue="1" operator="equal">
      <formula>"Low"</formula>
    </cfRule>
  </conditionalFormatting>
  <conditionalFormatting sqref="W74">
    <cfRule type="cellIs" dxfId="196" priority="201" stopIfTrue="1" operator="equal">
      <formula>"Med"</formula>
    </cfRule>
  </conditionalFormatting>
  <conditionalFormatting sqref="W74">
    <cfRule type="cellIs" dxfId="195" priority="202" stopIfTrue="1" operator="equal">
      <formula>"High"</formula>
    </cfRule>
  </conditionalFormatting>
  <conditionalFormatting sqref="W74">
    <cfRule type="cellIs" dxfId="194" priority="203" stopIfTrue="1" operator="equal">
      <formula>"Low"</formula>
    </cfRule>
  </conditionalFormatting>
  <conditionalFormatting sqref="W74">
    <cfRule type="cellIs" dxfId="193" priority="204" stopIfTrue="1" operator="equal">
      <formula>"Med"</formula>
    </cfRule>
  </conditionalFormatting>
  <conditionalFormatting sqref="W74">
    <cfRule type="cellIs" dxfId="192" priority="205" stopIfTrue="1" operator="equal">
      <formula>"High"</formula>
    </cfRule>
  </conditionalFormatting>
  <conditionalFormatting sqref="X74:Y74">
    <cfRule type="cellIs" dxfId="191" priority="194" stopIfTrue="1" operator="equal">
      <formula>"Low"</formula>
    </cfRule>
  </conditionalFormatting>
  <conditionalFormatting sqref="X74:Y74">
    <cfRule type="cellIs" dxfId="190" priority="195" stopIfTrue="1" operator="equal">
      <formula>"Med"</formula>
    </cfRule>
  </conditionalFormatting>
  <conditionalFormatting sqref="X74:Y74">
    <cfRule type="cellIs" dxfId="189" priority="196" stopIfTrue="1" operator="equal">
      <formula>"High"</formula>
    </cfRule>
  </conditionalFormatting>
  <conditionalFormatting sqref="X74:Y74">
    <cfRule type="cellIs" dxfId="188" priority="197" stopIfTrue="1" operator="equal">
      <formula>"Low"</formula>
    </cfRule>
  </conditionalFormatting>
  <conditionalFormatting sqref="X74:Y74">
    <cfRule type="cellIs" dxfId="187" priority="198" stopIfTrue="1" operator="equal">
      <formula>"Med"</formula>
    </cfRule>
  </conditionalFormatting>
  <conditionalFormatting sqref="X74:Y74">
    <cfRule type="cellIs" dxfId="186" priority="199" stopIfTrue="1" operator="equal">
      <formula>"High"</formula>
    </cfRule>
  </conditionalFormatting>
  <conditionalFormatting sqref="W67">
    <cfRule type="cellIs" dxfId="185" priority="188" stopIfTrue="1" operator="equal">
      <formula>"Low"</formula>
    </cfRule>
  </conditionalFormatting>
  <conditionalFormatting sqref="W67">
    <cfRule type="cellIs" dxfId="184" priority="189" stopIfTrue="1" operator="equal">
      <formula>"Med"</formula>
    </cfRule>
  </conditionalFormatting>
  <conditionalFormatting sqref="W67">
    <cfRule type="cellIs" dxfId="183" priority="190" stopIfTrue="1" operator="equal">
      <formula>"High"</formula>
    </cfRule>
  </conditionalFormatting>
  <conditionalFormatting sqref="W67">
    <cfRule type="cellIs" dxfId="182" priority="191" stopIfTrue="1" operator="equal">
      <formula>"Low"</formula>
    </cfRule>
  </conditionalFormatting>
  <conditionalFormatting sqref="W67">
    <cfRule type="cellIs" dxfId="181" priority="192" stopIfTrue="1" operator="equal">
      <formula>"Med"</formula>
    </cfRule>
  </conditionalFormatting>
  <conditionalFormatting sqref="W67">
    <cfRule type="cellIs" dxfId="180" priority="193" stopIfTrue="1" operator="equal">
      <formula>"High"</formula>
    </cfRule>
  </conditionalFormatting>
  <conditionalFormatting sqref="X67:Y67">
    <cfRule type="cellIs" dxfId="179" priority="182" stopIfTrue="1" operator="equal">
      <formula>"Low"</formula>
    </cfRule>
  </conditionalFormatting>
  <conditionalFormatting sqref="X67:Y67">
    <cfRule type="cellIs" dxfId="178" priority="183" stopIfTrue="1" operator="equal">
      <formula>"Med"</formula>
    </cfRule>
  </conditionalFormatting>
  <conditionalFormatting sqref="X67:Y67">
    <cfRule type="cellIs" dxfId="177" priority="184" stopIfTrue="1" operator="equal">
      <formula>"High"</formula>
    </cfRule>
  </conditionalFormatting>
  <conditionalFormatting sqref="X67:Y67">
    <cfRule type="cellIs" dxfId="176" priority="185" stopIfTrue="1" operator="equal">
      <formula>"Low"</formula>
    </cfRule>
  </conditionalFormatting>
  <conditionalFormatting sqref="X67:Y67">
    <cfRule type="cellIs" dxfId="175" priority="186" stopIfTrue="1" operator="equal">
      <formula>"Med"</formula>
    </cfRule>
  </conditionalFormatting>
  <conditionalFormatting sqref="X67:Y67">
    <cfRule type="cellIs" dxfId="174" priority="187" stopIfTrue="1" operator="equal">
      <formula>"High"</formula>
    </cfRule>
  </conditionalFormatting>
  <conditionalFormatting sqref="W64">
    <cfRule type="cellIs" dxfId="173" priority="176" stopIfTrue="1" operator="equal">
      <formula>"Low"</formula>
    </cfRule>
  </conditionalFormatting>
  <conditionalFormatting sqref="W64">
    <cfRule type="cellIs" dxfId="172" priority="177" stopIfTrue="1" operator="equal">
      <formula>"Med"</formula>
    </cfRule>
  </conditionalFormatting>
  <conditionalFormatting sqref="W64">
    <cfRule type="cellIs" dxfId="171" priority="178" stopIfTrue="1" operator="equal">
      <formula>"High"</formula>
    </cfRule>
  </conditionalFormatting>
  <conditionalFormatting sqref="W64">
    <cfRule type="cellIs" dxfId="170" priority="179" stopIfTrue="1" operator="equal">
      <formula>"Low"</formula>
    </cfRule>
  </conditionalFormatting>
  <conditionalFormatting sqref="W64">
    <cfRule type="cellIs" dxfId="169" priority="180" stopIfTrue="1" operator="equal">
      <formula>"Med"</formula>
    </cfRule>
  </conditionalFormatting>
  <conditionalFormatting sqref="W64">
    <cfRule type="cellIs" dxfId="168" priority="181" stopIfTrue="1" operator="equal">
      <formula>"High"</formula>
    </cfRule>
  </conditionalFormatting>
  <conditionalFormatting sqref="X64:Y64">
    <cfRule type="cellIs" dxfId="167" priority="170" stopIfTrue="1" operator="equal">
      <formula>"Low"</formula>
    </cfRule>
  </conditionalFormatting>
  <conditionalFormatting sqref="X64:Y64">
    <cfRule type="cellIs" dxfId="166" priority="171" stopIfTrue="1" operator="equal">
      <formula>"Med"</formula>
    </cfRule>
  </conditionalFormatting>
  <conditionalFormatting sqref="X64:Y64">
    <cfRule type="cellIs" dxfId="165" priority="172" stopIfTrue="1" operator="equal">
      <formula>"High"</formula>
    </cfRule>
  </conditionalFormatting>
  <conditionalFormatting sqref="X64:Y64">
    <cfRule type="cellIs" dxfId="164" priority="173" stopIfTrue="1" operator="equal">
      <formula>"Low"</formula>
    </cfRule>
  </conditionalFormatting>
  <conditionalFormatting sqref="X64:Y64">
    <cfRule type="cellIs" dxfId="163" priority="174" stopIfTrue="1" operator="equal">
      <formula>"Med"</formula>
    </cfRule>
  </conditionalFormatting>
  <conditionalFormatting sqref="X64:Y64">
    <cfRule type="cellIs" dxfId="162" priority="175" stopIfTrue="1" operator="equal">
      <formula>"High"</formula>
    </cfRule>
  </conditionalFormatting>
  <conditionalFormatting sqref="W56">
    <cfRule type="cellIs" dxfId="161" priority="164" stopIfTrue="1" operator="equal">
      <formula>"Low"</formula>
    </cfRule>
  </conditionalFormatting>
  <conditionalFormatting sqref="W56">
    <cfRule type="cellIs" dxfId="160" priority="165" stopIfTrue="1" operator="equal">
      <formula>"Med"</formula>
    </cfRule>
  </conditionalFormatting>
  <conditionalFormatting sqref="W56">
    <cfRule type="cellIs" dxfId="159" priority="166" stopIfTrue="1" operator="equal">
      <formula>"High"</formula>
    </cfRule>
  </conditionalFormatting>
  <conditionalFormatting sqref="W56">
    <cfRule type="cellIs" dxfId="158" priority="167" stopIfTrue="1" operator="equal">
      <formula>"Low"</formula>
    </cfRule>
  </conditionalFormatting>
  <conditionalFormatting sqref="W56">
    <cfRule type="cellIs" dxfId="157" priority="168" stopIfTrue="1" operator="equal">
      <formula>"Med"</formula>
    </cfRule>
  </conditionalFormatting>
  <conditionalFormatting sqref="W56">
    <cfRule type="cellIs" dxfId="156" priority="169" stopIfTrue="1" operator="equal">
      <formula>"High"</formula>
    </cfRule>
  </conditionalFormatting>
  <conditionalFormatting sqref="X56:Y56">
    <cfRule type="cellIs" dxfId="155" priority="158" stopIfTrue="1" operator="equal">
      <formula>"Low"</formula>
    </cfRule>
  </conditionalFormatting>
  <conditionalFormatting sqref="X56:Y56">
    <cfRule type="cellIs" dxfId="154" priority="159" stopIfTrue="1" operator="equal">
      <formula>"Med"</formula>
    </cfRule>
  </conditionalFormatting>
  <conditionalFormatting sqref="X56:Y56">
    <cfRule type="cellIs" dxfId="153" priority="160" stopIfTrue="1" operator="equal">
      <formula>"High"</formula>
    </cfRule>
  </conditionalFormatting>
  <conditionalFormatting sqref="X56:Y56">
    <cfRule type="cellIs" dxfId="152" priority="161" stopIfTrue="1" operator="equal">
      <formula>"Low"</formula>
    </cfRule>
  </conditionalFormatting>
  <conditionalFormatting sqref="X56:Y56">
    <cfRule type="cellIs" dxfId="151" priority="162" stopIfTrue="1" operator="equal">
      <formula>"Med"</formula>
    </cfRule>
  </conditionalFormatting>
  <conditionalFormatting sqref="X56:Y56">
    <cfRule type="cellIs" dxfId="150" priority="163" stopIfTrue="1" operator="equal">
      <formula>"High"</formula>
    </cfRule>
  </conditionalFormatting>
  <conditionalFormatting sqref="W55">
    <cfRule type="cellIs" dxfId="149" priority="152" stopIfTrue="1" operator="equal">
      <formula>"Low"</formula>
    </cfRule>
  </conditionalFormatting>
  <conditionalFormatting sqref="W55">
    <cfRule type="cellIs" dxfId="148" priority="153" stopIfTrue="1" operator="equal">
      <formula>"Med"</formula>
    </cfRule>
  </conditionalFormatting>
  <conditionalFormatting sqref="W55">
    <cfRule type="cellIs" dxfId="147" priority="154" stopIfTrue="1" operator="equal">
      <formula>"High"</formula>
    </cfRule>
  </conditionalFormatting>
  <conditionalFormatting sqref="W55">
    <cfRule type="cellIs" dxfId="146" priority="155" stopIfTrue="1" operator="equal">
      <formula>"Low"</formula>
    </cfRule>
  </conditionalFormatting>
  <conditionalFormatting sqref="W55">
    <cfRule type="cellIs" dxfId="145" priority="156" stopIfTrue="1" operator="equal">
      <formula>"Med"</formula>
    </cfRule>
  </conditionalFormatting>
  <conditionalFormatting sqref="W55">
    <cfRule type="cellIs" dxfId="144" priority="157" stopIfTrue="1" operator="equal">
      <formula>"High"</formula>
    </cfRule>
  </conditionalFormatting>
  <conditionalFormatting sqref="X55:Y55">
    <cfRule type="cellIs" dxfId="143" priority="146" stopIfTrue="1" operator="equal">
      <formula>"Low"</formula>
    </cfRule>
  </conditionalFormatting>
  <conditionalFormatting sqref="X55:Y55">
    <cfRule type="cellIs" dxfId="142" priority="147" stopIfTrue="1" operator="equal">
      <formula>"Med"</formula>
    </cfRule>
  </conditionalFormatting>
  <conditionalFormatting sqref="X55:Y55">
    <cfRule type="cellIs" dxfId="141" priority="148" stopIfTrue="1" operator="equal">
      <formula>"High"</formula>
    </cfRule>
  </conditionalFormatting>
  <conditionalFormatting sqref="X55:Y55">
    <cfRule type="cellIs" dxfId="140" priority="149" stopIfTrue="1" operator="equal">
      <formula>"Low"</formula>
    </cfRule>
  </conditionalFormatting>
  <conditionalFormatting sqref="X55:Y55">
    <cfRule type="cellIs" dxfId="139" priority="150" stopIfTrue="1" operator="equal">
      <formula>"Med"</formula>
    </cfRule>
  </conditionalFormatting>
  <conditionalFormatting sqref="X55:Y55">
    <cfRule type="cellIs" dxfId="138" priority="151" stopIfTrue="1" operator="equal">
      <formula>"High"</formula>
    </cfRule>
  </conditionalFormatting>
  <conditionalFormatting sqref="W54">
    <cfRule type="cellIs" dxfId="137" priority="140" stopIfTrue="1" operator="equal">
      <formula>"Low"</formula>
    </cfRule>
  </conditionalFormatting>
  <conditionalFormatting sqref="W54">
    <cfRule type="cellIs" dxfId="136" priority="141" stopIfTrue="1" operator="equal">
      <formula>"Med"</formula>
    </cfRule>
  </conditionalFormatting>
  <conditionalFormatting sqref="W54">
    <cfRule type="cellIs" dxfId="135" priority="142" stopIfTrue="1" operator="equal">
      <formula>"High"</formula>
    </cfRule>
  </conditionalFormatting>
  <conditionalFormatting sqref="W54">
    <cfRule type="cellIs" dxfId="134" priority="143" stopIfTrue="1" operator="equal">
      <formula>"Low"</formula>
    </cfRule>
  </conditionalFormatting>
  <conditionalFormatting sqref="W54">
    <cfRule type="cellIs" dxfId="133" priority="144" stopIfTrue="1" operator="equal">
      <formula>"Med"</formula>
    </cfRule>
  </conditionalFormatting>
  <conditionalFormatting sqref="W54">
    <cfRule type="cellIs" dxfId="132" priority="145" stopIfTrue="1" operator="equal">
      <formula>"High"</formula>
    </cfRule>
  </conditionalFormatting>
  <conditionalFormatting sqref="X54:Y54">
    <cfRule type="cellIs" dxfId="131" priority="134" stopIfTrue="1" operator="equal">
      <formula>"Low"</formula>
    </cfRule>
  </conditionalFormatting>
  <conditionalFormatting sqref="X54:Y54">
    <cfRule type="cellIs" dxfId="130" priority="135" stopIfTrue="1" operator="equal">
      <formula>"Med"</formula>
    </cfRule>
  </conditionalFormatting>
  <conditionalFormatting sqref="X54:Y54">
    <cfRule type="cellIs" dxfId="129" priority="136" stopIfTrue="1" operator="equal">
      <formula>"High"</formula>
    </cfRule>
  </conditionalFormatting>
  <conditionalFormatting sqref="X54:Y54">
    <cfRule type="cellIs" dxfId="128" priority="137" stopIfTrue="1" operator="equal">
      <formula>"Low"</formula>
    </cfRule>
  </conditionalFormatting>
  <conditionalFormatting sqref="X54:Y54">
    <cfRule type="cellIs" dxfId="127" priority="138" stopIfTrue="1" operator="equal">
      <formula>"Med"</formula>
    </cfRule>
  </conditionalFormatting>
  <conditionalFormatting sqref="X54:Y54">
    <cfRule type="cellIs" dxfId="126" priority="139" stopIfTrue="1" operator="equal">
      <formula>"High"</formula>
    </cfRule>
  </conditionalFormatting>
  <conditionalFormatting sqref="W52">
    <cfRule type="cellIs" dxfId="125" priority="128" stopIfTrue="1" operator="equal">
      <formula>"Low"</formula>
    </cfRule>
  </conditionalFormatting>
  <conditionalFormatting sqref="W52">
    <cfRule type="cellIs" dxfId="124" priority="129" stopIfTrue="1" operator="equal">
      <formula>"Med"</formula>
    </cfRule>
  </conditionalFormatting>
  <conditionalFormatting sqref="W52">
    <cfRule type="cellIs" dxfId="123" priority="130" stopIfTrue="1" operator="equal">
      <formula>"High"</formula>
    </cfRule>
  </conditionalFormatting>
  <conditionalFormatting sqref="W52">
    <cfRule type="cellIs" dxfId="122" priority="131" stopIfTrue="1" operator="equal">
      <formula>"Low"</formula>
    </cfRule>
  </conditionalFormatting>
  <conditionalFormatting sqref="W52">
    <cfRule type="cellIs" dxfId="121" priority="132" stopIfTrue="1" operator="equal">
      <formula>"Med"</formula>
    </cfRule>
  </conditionalFormatting>
  <conditionalFormatting sqref="W52">
    <cfRule type="cellIs" dxfId="120" priority="133" stopIfTrue="1" operator="equal">
      <formula>"High"</formula>
    </cfRule>
  </conditionalFormatting>
  <conditionalFormatting sqref="X52:Y52">
    <cfRule type="cellIs" dxfId="119" priority="122" stopIfTrue="1" operator="equal">
      <formula>"Low"</formula>
    </cfRule>
  </conditionalFormatting>
  <conditionalFormatting sqref="X52:Y52">
    <cfRule type="cellIs" dxfId="118" priority="123" stopIfTrue="1" operator="equal">
      <formula>"Med"</formula>
    </cfRule>
  </conditionalFormatting>
  <conditionalFormatting sqref="X52:Y52">
    <cfRule type="cellIs" dxfId="117" priority="124" stopIfTrue="1" operator="equal">
      <formula>"High"</formula>
    </cfRule>
  </conditionalFormatting>
  <conditionalFormatting sqref="X52:Y52">
    <cfRule type="cellIs" dxfId="116" priority="125" stopIfTrue="1" operator="equal">
      <formula>"Low"</formula>
    </cfRule>
  </conditionalFormatting>
  <conditionalFormatting sqref="X52:Y52">
    <cfRule type="cellIs" dxfId="115" priority="126" stopIfTrue="1" operator="equal">
      <formula>"Med"</formula>
    </cfRule>
  </conditionalFormatting>
  <conditionalFormatting sqref="X52:Y52">
    <cfRule type="cellIs" dxfId="114" priority="127" stopIfTrue="1" operator="equal">
      <formula>"High"</formula>
    </cfRule>
  </conditionalFormatting>
  <conditionalFormatting sqref="Y45">
    <cfRule type="cellIs" dxfId="113" priority="119" stopIfTrue="1" operator="equal">
      <formula>"Low"</formula>
    </cfRule>
  </conditionalFormatting>
  <conditionalFormatting sqref="Y45">
    <cfRule type="cellIs" dxfId="112" priority="120" stopIfTrue="1" operator="equal">
      <formula>"Med"</formula>
    </cfRule>
  </conditionalFormatting>
  <conditionalFormatting sqref="Y45">
    <cfRule type="cellIs" dxfId="111" priority="121" stopIfTrue="1" operator="equal">
      <formula>"High"</formula>
    </cfRule>
  </conditionalFormatting>
  <conditionalFormatting sqref="Y45">
    <cfRule type="cellIs" dxfId="110" priority="116" stopIfTrue="1" operator="equal">
      <formula>"Low"</formula>
    </cfRule>
  </conditionalFormatting>
  <conditionalFormatting sqref="Y45">
    <cfRule type="cellIs" dxfId="109" priority="117" stopIfTrue="1" operator="equal">
      <formula>"Med"</formula>
    </cfRule>
  </conditionalFormatting>
  <conditionalFormatting sqref="Y45">
    <cfRule type="cellIs" dxfId="108" priority="118" stopIfTrue="1" operator="equal">
      <formula>"High"</formula>
    </cfRule>
  </conditionalFormatting>
  <conditionalFormatting sqref="W45">
    <cfRule type="cellIs" dxfId="107" priority="110" stopIfTrue="1" operator="equal">
      <formula>"Low"</formula>
    </cfRule>
  </conditionalFormatting>
  <conditionalFormatting sqref="W45">
    <cfRule type="cellIs" dxfId="106" priority="111" stopIfTrue="1" operator="equal">
      <formula>"Med"</formula>
    </cfRule>
  </conditionalFormatting>
  <conditionalFormatting sqref="W45">
    <cfRule type="cellIs" dxfId="105" priority="112" stopIfTrue="1" operator="equal">
      <formula>"High"</formula>
    </cfRule>
  </conditionalFormatting>
  <conditionalFormatting sqref="W45">
    <cfRule type="cellIs" dxfId="104" priority="113" stopIfTrue="1" operator="equal">
      <formula>"Low"</formula>
    </cfRule>
  </conditionalFormatting>
  <conditionalFormatting sqref="W45">
    <cfRule type="cellIs" dxfId="103" priority="114" stopIfTrue="1" operator="equal">
      <formula>"Med"</formula>
    </cfRule>
  </conditionalFormatting>
  <conditionalFormatting sqref="W45">
    <cfRule type="cellIs" dxfId="102" priority="115" stopIfTrue="1" operator="equal">
      <formula>"High"</formula>
    </cfRule>
  </conditionalFormatting>
  <conditionalFormatting sqref="X45">
    <cfRule type="cellIs" dxfId="101" priority="104" stopIfTrue="1" operator="equal">
      <formula>"Low"</formula>
    </cfRule>
  </conditionalFormatting>
  <conditionalFormatting sqref="X45">
    <cfRule type="cellIs" dxfId="100" priority="105" stopIfTrue="1" operator="equal">
      <formula>"Med"</formula>
    </cfRule>
  </conditionalFormatting>
  <conditionalFormatting sqref="X45">
    <cfRule type="cellIs" dxfId="99" priority="106" stopIfTrue="1" operator="equal">
      <formula>"High"</formula>
    </cfRule>
  </conditionalFormatting>
  <conditionalFormatting sqref="X45">
    <cfRule type="cellIs" dxfId="98" priority="107" stopIfTrue="1" operator="equal">
      <formula>"Low"</formula>
    </cfRule>
  </conditionalFormatting>
  <conditionalFormatting sqref="X45">
    <cfRule type="cellIs" dxfId="97" priority="108" stopIfTrue="1" operator="equal">
      <formula>"Med"</formula>
    </cfRule>
  </conditionalFormatting>
  <conditionalFormatting sqref="X45">
    <cfRule type="cellIs" dxfId="96" priority="109" stopIfTrue="1" operator="equal">
      <formula>"High"</formula>
    </cfRule>
  </conditionalFormatting>
  <conditionalFormatting sqref="Y46">
    <cfRule type="cellIs" dxfId="95" priority="101" stopIfTrue="1" operator="equal">
      <formula>"Low"</formula>
    </cfRule>
  </conditionalFormatting>
  <conditionalFormatting sqref="Y46">
    <cfRule type="cellIs" dxfId="94" priority="102" stopIfTrue="1" operator="equal">
      <formula>"Med"</formula>
    </cfRule>
  </conditionalFormatting>
  <conditionalFormatting sqref="Y46">
    <cfRule type="cellIs" dxfId="93" priority="103" stopIfTrue="1" operator="equal">
      <formula>"High"</formula>
    </cfRule>
  </conditionalFormatting>
  <conditionalFormatting sqref="Y46">
    <cfRule type="cellIs" dxfId="92" priority="98" stopIfTrue="1" operator="equal">
      <formula>"Low"</formula>
    </cfRule>
  </conditionalFormatting>
  <conditionalFormatting sqref="Y46">
    <cfRule type="cellIs" dxfId="91" priority="99" stopIfTrue="1" operator="equal">
      <formula>"Med"</formula>
    </cfRule>
  </conditionalFormatting>
  <conditionalFormatting sqref="Y46">
    <cfRule type="cellIs" dxfId="90" priority="100" stopIfTrue="1" operator="equal">
      <formula>"High"</formula>
    </cfRule>
  </conditionalFormatting>
  <conditionalFormatting sqref="W46">
    <cfRule type="cellIs" dxfId="89" priority="92" stopIfTrue="1" operator="equal">
      <formula>"Low"</formula>
    </cfRule>
  </conditionalFormatting>
  <conditionalFormatting sqref="W46">
    <cfRule type="cellIs" dxfId="88" priority="93" stopIfTrue="1" operator="equal">
      <formula>"Med"</formula>
    </cfRule>
  </conditionalFormatting>
  <conditionalFormatting sqref="W46">
    <cfRule type="cellIs" dxfId="87" priority="94" stopIfTrue="1" operator="equal">
      <formula>"High"</formula>
    </cfRule>
  </conditionalFormatting>
  <conditionalFormatting sqref="W46">
    <cfRule type="cellIs" dxfId="86" priority="95" stopIfTrue="1" operator="equal">
      <formula>"Low"</formula>
    </cfRule>
  </conditionalFormatting>
  <conditionalFormatting sqref="W46">
    <cfRule type="cellIs" dxfId="85" priority="96" stopIfTrue="1" operator="equal">
      <formula>"Med"</formula>
    </cfRule>
  </conditionalFormatting>
  <conditionalFormatting sqref="W46">
    <cfRule type="cellIs" dxfId="84" priority="97" stopIfTrue="1" operator="equal">
      <formula>"High"</formula>
    </cfRule>
  </conditionalFormatting>
  <conditionalFormatting sqref="X46">
    <cfRule type="cellIs" dxfId="83" priority="86" stopIfTrue="1" operator="equal">
      <formula>"Low"</formula>
    </cfRule>
  </conditionalFormatting>
  <conditionalFormatting sqref="X46">
    <cfRule type="cellIs" dxfId="82" priority="87" stopIfTrue="1" operator="equal">
      <formula>"Med"</formula>
    </cfRule>
  </conditionalFormatting>
  <conditionalFormatting sqref="X46">
    <cfRule type="cellIs" dxfId="81" priority="88" stopIfTrue="1" operator="equal">
      <formula>"High"</formula>
    </cfRule>
  </conditionalFormatting>
  <conditionalFormatting sqref="X46">
    <cfRule type="cellIs" dxfId="80" priority="89" stopIfTrue="1" operator="equal">
      <formula>"Low"</formula>
    </cfRule>
  </conditionalFormatting>
  <conditionalFormatting sqref="X46">
    <cfRule type="cellIs" dxfId="79" priority="90" stopIfTrue="1" operator="equal">
      <formula>"Med"</formula>
    </cfRule>
  </conditionalFormatting>
  <conditionalFormatting sqref="X46">
    <cfRule type="cellIs" dxfId="78" priority="91" stopIfTrue="1" operator="equal">
      <formula>"High"</formula>
    </cfRule>
  </conditionalFormatting>
  <conditionalFormatting sqref="Y48">
    <cfRule type="cellIs" dxfId="77" priority="83" stopIfTrue="1" operator="equal">
      <formula>"Low"</formula>
    </cfRule>
  </conditionalFormatting>
  <conditionalFormatting sqref="Y48">
    <cfRule type="cellIs" dxfId="76" priority="84" stopIfTrue="1" operator="equal">
      <formula>"Med"</formula>
    </cfRule>
  </conditionalFormatting>
  <conditionalFormatting sqref="Y48">
    <cfRule type="cellIs" dxfId="75" priority="85" stopIfTrue="1" operator="equal">
      <formula>"High"</formula>
    </cfRule>
  </conditionalFormatting>
  <conditionalFormatting sqref="Y48">
    <cfRule type="cellIs" dxfId="74" priority="80" stopIfTrue="1" operator="equal">
      <formula>"Low"</formula>
    </cfRule>
  </conditionalFormatting>
  <conditionalFormatting sqref="Y48">
    <cfRule type="cellIs" dxfId="73" priority="81" stopIfTrue="1" operator="equal">
      <formula>"Med"</formula>
    </cfRule>
  </conditionalFormatting>
  <conditionalFormatting sqref="Y48">
    <cfRule type="cellIs" dxfId="72" priority="82" stopIfTrue="1" operator="equal">
      <formula>"High"</formula>
    </cfRule>
  </conditionalFormatting>
  <conditionalFormatting sqref="W48">
    <cfRule type="cellIs" dxfId="71" priority="74" stopIfTrue="1" operator="equal">
      <formula>"Low"</formula>
    </cfRule>
  </conditionalFormatting>
  <conditionalFormatting sqref="W48">
    <cfRule type="cellIs" dxfId="70" priority="75" stopIfTrue="1" operator="equal">
      <formula>"Med"</formula>
    </cfRule>
  </conditionalFormatting>
  <conditionalFormatting sqref="W48">
    <cfRule type="cellIs" dxfId="69" priority="76" stopIfTrue="1" operator="equal">
      <formula>"High"</formula>
    </cfRule>
  </conditionalFormatting>
  <conditionalFormatting sqref="W48">
    <cfRule type="cellIs" dxfId="68" priority="77" stopIfTrue="1" operator="equal">
      <formula>"Low"</formula>
    </cfRule>
  </conditionalFormatting>
  <conditionalFormatting sqref="W48">
    <cfRule type="cellIs" dxfId="67" priority="78" stopIfTrue="1" operator="equal">
      <formula>"Med"</formula>
    </cfRule>
  </conditionalFormatting>
  <conditionalFormatting sqref="W48">
    <cfRule type="cellIs" dxfId="66" priority="79" stopIfTrue="1" operator="equal">
      <formula>"High"</formula>
    </cfRule>
  </conditionalFormatting>
  <conditionalFormatting sqref="X48">
    <cfRule type="cellIs" dxfId="65" priority="68" stopIfTrue="1" operator="equal">
      <formula>"Low"</formula>
    </cfRule>
  </conditionalFormatting>
  <conditionalFormatting sqref="X48">
    <cfRule type="cellIs" dxfId="64" priority="69" stopIfTrue="1" operator="equal">
      <formula>"Med"</formula>
    </cfRule>
  </conditionalFormatting>
  <conditionalFormatting sqref="X48">
    <cfRule type="cellIs" dxfId="63" priority="70" stopIfTrue="1" operator="equal">
      <formula>"High"</formula>
    </cfRule>
  </conditionalFormatting>
  <conditionalFormatting sqref="X48">
    <cfRule type="cellIs" dxfId="62" priority="71" stopIfTrue="1" operator="equal">
      <formula>"Low"</formula>
    </cfRule>
  </conditionalFormatting>
  <conditionalFormatting sqref="X48">
    <cfRule type="cellIs" dxfId="61" priority="72" stopIfTrue="1" operator="equal">
      <formula>"Med"</formula>
    </cfRule>
  </conditionalFormatting>
  <conditionalFormatting sqref="X48">
    <cfRule type="cellIs" dxfId="60" priority="73" stopIfTrue="1" operator="equal">
      <formula>"High"</formula>
    </cfRule>
  </conditionalFormatting>
  <conditionalFormatting sqref="W49">
    <cfRule type="cellIs" dxfId="59" priority="56" stopIfTrue="1" operator="equal">
      <formula>"Low"</formula>
    </cfRule>
  </conditionalFormatting>
  <conditionalFormatting sqref="W49">
    <cfRule type="cellIs" dxfId="58" priority="57" stopIfTrue="1" operator="equal">
      <formula>"Med"</formula>
    </cfRule>
  </conditionalFormatting>
  <conditionalFormatting sqref="W49">
    <cfRule type="cellIs" dxfId="57" priority="58" stopIfTrue="1" operator="equal">
      <formula>"High"</formula>
    </cfRule>
  </conditionalFormatting>
  <conditionalFormatting sqref="W49">
    <cfRule type="cellIs" dxfId="56" priority="59" stopIfTrue="1" operator="equal">
      <formula>"Low"</formula>
    </cfRule>
  </conditionalFormatting>
  <conditionalFormatting sqref="W49">
    <cfRule type="cellIs" dxfId="55" priority="60" stopIfTrue="1" operator="equal">
      <formula>"Med"</formula>
    </cfRule>
  </conditionalFormatting>
  <conditionalFormatting sqref="W49">
    <cfRule type="cellIs" dxfId="54" priority="61" stopIfTrue="1" operator="equal">
      <formula>"High"</formula>
    </cfRule>
  </conditionalFormatting>
  <conditionalFormatting sqref="X49">
    <cfRule type="cellIs" dxfId="53" priority="50" stopIfTrue="1" operator="equal">
      <formula>"Low"</formula>
    </cfRule>
  </conditionalFormatting>
  <conditionalFormatting sqref="X49">
    <cfRule type="cellIs" dxfId="52" priority="51" stopIfTrue="1" operator="equal">
      <formula>"Med"</formula>
    </cfRule>
  </conditionalFormatting>
  <conditionalFormatting sqref="X49">
    <cfRule type="cellIs" dxfId="51" priority="52" stopIfTrue="1" operator="equal">
      <formula>"High"</formula>
    </cfRule>
  </conditionalFormatting>
  <conditionalFormatting sqref="X49">
    <cfRule type="cellIs" dxfId="50" priority="53" stopIfTrue="1" operator="equal">
      <formula>"Low"</formula>
    </cfRule>
  </conditionalFormatting>
  <conditionalFormatting sqref="X49">
    <cfRule type="cellIs" dxfId="49" priority="54" stopIfTrue="1" operator="equal">
      <formula>"Med"</formula>
    </cfRule>
  </conditionalFormatting>
  <conditionalFormatting sqref="X49">
    <cfRule type="cellIs" dxfId="48" priority="55" stopIfTrue="1" operator="equal">
      <formula>"High"</formula>
    </cfRule>
  </conditionalFormatting>
  <conditionalFormatting sqref="X138">
    <cfRule type="cellIs" dxfId="47" priority="44" stopIfTrue="1" operator="equal">
      <formula>"Low"</formula>
    </cfRule>
  </conditionalFormatting>
  <conditionalFormatting sqref="X138">
    <cfRule type="cellIs" dxfId="46" priority="45" stopIfTrue="1" operator="equal">
      <formula>"Med"</formula>
    </cfRule>
  </conditionalFormatting>
  <conditionalFormatting sqref="X138">
    <cfRule type="cellIs" dxfId="45" priority="46" stopIfTrue="1" operator="equal">
      <formula>"High"</formula>
    </cfRule>
  </conditionalFormatting>
  <conditionalFormatting sqref="X138">
    <cfRule type="cellIs" dxfId="44" priority="47" stopIfTrue="1" operator="equal">
      <formula>"Low"</formula>
    </cfRule>
  </conditionalFormatting>
  <conditionalFormatting sqref="X138">
    <cfRule type="cellIs" dxfId="43" priority="48" stopIfTrue="1" operator="equal">
      <formula>"Med"</formula>
    </cfRule>
  </conditionalFormatting>
  <conditionalFormatting sqref="X138">
    <cfRule type="cellIs" dxfId="42" priority="49" stopIfTrue="1" operator="equal">
      <formula>"High"</formula>
    </cfRule>
  </conditionalFormatting>
  <conditionalFormatting sqref="X140">
    <cfRule type="cellIs" dxfId="41" priority="38" stopIfTrue="1" operator="equal">
      <formula>"Low"</formula>
    </cfRule>
  </conditionalFormatting>
  <conditionalFormatting sqref="X140">
    <cfRule type="cellIs" dxfId="40" priority="39" stopIfTrue="1" operator="equal">
      <formula>"Med"</formula>
    </cfRule>
  </conditionalFormatting>
  <conditionalFormatting sqref="X140">
    <cfRule type="cellIs" dxfId="39" priority="40" stopIfTrue="1" operator="equal">
      <formula>"High"</formula>
    </cfRule>
  </conditionalFormatting>
  <conditionalFormatting sqref="X140">
    <cfRule type="cellIs" dxfId="38" priority="41" stopIfTrue="1" operator="equal">
      <formula>"Low"</formula>
    </cfRule>
  </conditionalFormatting>
  <conditionalFormatting sqref="X140">
    <cfRule type="cellIs" dxfId="37" priority="42" stopIfTrue="1" operator="equal">
      <formula>"Med"</formula>
    </cfRule>
  </conditionalFormatting>
  <conditionalFormatting sqref="X140">
    <cfRule type="cellIs" dxfId="36" priority="43" stopIfTrue="1" operator="equal">
      <formula>"High"</formula>
    </cfRule>
  </conditionalFormatting>
  <conditionalFormatting sqref="X116">
    <cfRule type="cellIs" dxfId="35" priority="32" stopIfTrue="1" operator="equal">
      <formula>"Low"</formula>
    </cfRule>
  </conditionalFormatting>
  <conditionalFormatting sqref="X116">
    <cfRule type="cellIs" dxfId="34" priority="33" stopIfTrue="1" operator="equal">
      <formula>"Med"</formula>
    </cfRule>
  </conditionalFormatting>
  <conditionalFormatting sqref="X116">
    <cfRule type="cellIs" dxfId="33" priority="34" stopIfTrue="1" operator="equal">
      <formula>"High"</formula>
    </cfRule>
  </conditionalFormatting>
  <conditionalFormatting sqref="X116">
    <cfRule type="cellIs" dxfId="32" priority="35" stopIfTrue="1" operator="equal">
      <formula>"Low"</formula>
    </cfRule>
  </conditionalFormatting>
  <conditionalFormatting sqref="X116">
    <cfRule type="cellIs" dxfId="31" priority="36" stopIfTrue="1" operator="equal">
      <formula>"Med"</formula>
    </cfRule>
  </conditionalFormatting>
  <conditionalFormatting sqref="X116">
    <cfRule type="cellIs" dxfId="30" priority="37" stopIfTrue="1" operator="equal">
      <formula>"High"</formula>
    </cfRule>
  </conditionalFormatting>
  <conditionalFormatting sqref="X115">
    <cfRule type="cellIs" dxfId="29" priority="26" stopIfTrue="1" operator="equal">
      <formula>"Low"</formula>
    </cfRule>
  </conditionalFormatting>
  <conditionalFormatting sqref="X115">
    <cfRule type="cellIs" dxfId="28" priority="27" stopIfTrue="1" operator="equal">
      <formula>"Med"</formula>
    </cfRule>
  </conditionalFormatting>
  <conditionalFormatting sqref="X115">
    <cfRule type="cellIs" dxfId="27" priority="28" stopIfTrue="1" operator="equal">
      <formula>"High"</formula>
    </cfRule>
  </conditionalFormatting>
  <conditionalFormatting sqref="X115">
    <cfRule type="cellIs" dxfId="26" priority="29" stopIfTrue="1" operator="equal">
      <formula>"Low"</formula>
    </cfRule>
  </conditionalFormatting>
  <conditionalFormatting sqref="X115">
    <cfRule type="cellIs" dxfId="25" priority="30" stopIfTrue="1" operator="equal">
      <formula>"Med"</formula>
    </cfRule>
  </conditionalFormatting>
  <conditionalFormatting sqref="X115">
    <cfRule type="cellIs" dxfId="24" priority="31" stopIfTrue="1" operator="equal">
      <formula>"High"</formula>
    </cfRule>
  </conditionalFormatting>
  <conditionalFormatting sqref="X114">
    <cfRule type="cellIs" dxfId="23" priority="20" stopIfTrue="1" operator="equal">
      <formula>"Low"</formula>
    </cfRule>
  </conditionalFormatting>
  <conditionalFormatting sqref="X114">
    <cfRule type="cellIs" dxfId="22" priority="21" stopIfTrue="1" operator="equal">
      <formula>"Med"</formula>
    </cfRule>
  </conditionalFormatting>
  <conditionalFormatting sqref="X114">
    <cfRule type="cellIs" dxfId="21" priority="22" stopIfTrue="1" operator="equal">
      <formula>"High"</formula>
    </cfRule>
  </conditionalFormatting>
  <conditionalFormatting sqref="X114">
    <cfRule type="cellIs" dxfId="20" priority="23" stopIfTrue="1" operator="equal">
      <formula>"Low"</formula>
    </cfRule>
  </conditionalFormatting>
  <conditionalFormatting sqref="X114">
    <cfRule type="cellIs" dxfId="19" priority="24" stopIfTrue="1" operator="equal">
      <formula>"Med"</formula>
    </cfRule>
  </conditionalFormatting>
  <conditionalFormatting sqref="X114">
    <cfRule type="cellIs" dxfId="18" priority="25" stopIfTrue="1" operator="equal">
      <formula>"High"</formula>
    </cfRule>
  </conditionalFormatting>
  <conditionalFormatting sqref="A1">
    <cfRule type="cellIs" dxfId="17" priority="19" stopIfTrue="1" operator="equal">
      <formula>"Enter System Title in the Set-up sheet"</formula>
    </cfRule>
  </conditionalFormatting>
  <conditionalFormatting sqref="O1:P1 Y1:Z1">
    <cfRule type="cellIs" dxfId="16" priority="1251" operator="greaterThanOrEqual">
      <formula>3</formula>
    </cfRule>
  </conditionalFormatting>
  <conditionalFormatting sqref="P2:Q2">
    <cfRule type="cellIs" dxfId="15" priority="17" operator="greaterThanOrEqual">
      <formula>3</formula>
    </cfRule>
  </conditionalFormatting>
  <conditionalFormatting sqref="T8:T9 T107 T138 T11:T18 T20:T29 T31:T34 T36:T40 T42:T49 T51:T59 T61:T69 T71:T79 T81:T101 T105 T109:T117 T119:T125 T127:T132 T140:T141">
    <cfRule type="cellIs" dxfId="14" priority="14" stopIfTrue="1" operator="equal">
      <formula>"Low"</formula>
    </cfRule>
  </conditionalFormatting>
  <conditionalFormatting sqref="T8:T9 T107 T138 T11:T18 T20:T29 T31:T34 T36:T40 T42:T49 T51:T59 T61:T69 T71:T79 T81:T101 T105 T109:T117 T119:T125 T127:T132 T140:T141">
    <cfRule type="cellIs" dxfId="13" priority="15" stopIfTrue="1" operator="equal">
      <formula>"Med"</formula>
    </cfRule>
  </conditionalFormatting>
  <conditionalFormatting sqref="T8:T9 T107 T138 T11:T18 T20:T29 T31:T34 T36:T40 T42:T49 T51:T59 T61:T69 T71:T79 T81:T101 T105 T109:T117 T119:T125 T127:T132 T140:T141">
    <cfRule type="cellIs" dxfId="12" priority="16" stopIfTrue="1" operator="equal">
      <formula>"High"</formula>
    </cfRule>
  </conditionalFormatting>
  <conditionalFormatting sqref="AC8:AC9 AC107 AC138 AC11:AC18 AC20:AC29 AC31:AC34 AC36:AC40 AC42:AC49 AC51:AC59 AC61:AC69 AC71:AC79 AC81:AC101 AC105 AC109:AC117 AC119:AC125 AC127:AC132 AC140:AC141">
    <cfRule type="cellIs" dxfId="11" priority="10" stopIfTrue="1" operator="equal">
      <formula>"Low"</formula>
    </cfRule>
  </conditionalFormatting>
  <conditionalFormatting sqref="AC8:AC9 AC107 AC138 AC11:AC18 AC20:AC29 AC31:AC34 AC36:AC40 AC42:AC49 AC51:AC59 AC61:AC69 AC71:AC79 AC81:AC101 AC105 AC109:AC117 AC119:AC125 AC127:AC132 AC140:AC141">
    <cfRule type="cellIs" dxfId="10" priority="11" stopIfTrue="1" operator="equal">
      <formula>"Med"</formula>
    </cfRule>
  </conditionalFormatting>
  <conditionalFormatting sqref="AC8:AC9 AC107 AC138 AC11:AC18 AC20:AC29 AC31:AC34 AC36:AC40 AC42:AC49 AC51:AC59 AC61:AC69 AC71:AC79 AC81:AC101 AC105 AC109:AC117 AC119:AC125 AC127:AC132 AC140:AC141">
    <cfRule type="cellIs" dxfId="9" priority="12" stopIfTrue="1" operator="equal">
      <formula>"High"</formula>
    </cfRule>
  </conditionalFormatting>
  <conditionalFormatting sqref="AC8:AC9 AC107 AC138 AC11:AC18 AC20:AC29 AC31:AC34 AC36:AC40 AC42:AC49 AC51:AC59 AC61:AC69 AC71:AC79 AC81:AC101 AC105 AC109:AC117 AC119:AC125 AC127:AC132 AC140:AC141">
    <cfRule type="colorScale" priority="9">
      <colorScale>
        <cfvo type="min"/>
        <cfvo type="max"/>
        <color rgb="FFFCFCFF"/>
        <color rgb="FFF8696B"/>
      </colorScale>
    </cfRule>
  </conditionalFormatting>
  <conditionalFormatting sqref="T136">
    <cfRule type="cellIs" dxfId="8" priority="6" stopIfTrue="1" operator="equal">
      <formula>"Low"</formula>
    </cfRule>
  </conditionalFormatting>
  <conditionalFormatting sqref="T136">
    <cfRule type="cellIs" dxfId="7" priority="7" stopIfTrue="1" operator="equal">
      <formula>"Med"</formula>
    </cfRule>
  </conditionalFormatting>
  <conditionalFormatting sqref="T136">
    <cfRule type="cellIs" dxfId="6" priority="8" stopIfTrue="1" operator="equal">
      <formula>"High"</formula>
    </cfRule>
  </conditionalFormatting>
  <conditionalFormatting sqref="T136">
    <cfRule type="colorScale" priority="5">
      <colorScale>
        <cfvo type="min"/>
        <cfvo type="max"/>
        <color rgb="FFFCFCFF"/>
        <color rgb="FFF8696B"/>
      </colorScale>
    </cfRule>
  </conditionalFormatting>
  <conditionalFormatting sqref="AC136">
    <cfRule type="cellIs" dxfId="5" priority="2" stopIfTrue="1" operator="equal">
      <formula>"Low"</formula>
    </cfRule>
  </conditionalFormatting>
  <conditionalFormatting sqref="AC136">
    <cfRule type="cellIs" dxfId="4" priority="3" stopIfTrue="1" operator="equal">
      <formula>"Med"</formula>
    </cfRule>
  </conditionalFormatting>
  <conditionalFormatting sqref="AC136">
    <cfRule type="cellIs" dxfId="3" priority="4" stopIfTrue="1" operator="equal">
      <formula>"High"</formula>
    </cfRule>
  </conditionalFormatting>
  <conditionalFormatting sqref="AC136">
    <cfRule type="colorScale" priority="1">
      <colorScale>
        <cfvo type="min"/>
        <cfvo type="max"/>
        <color rgb="FFFCFCFF"/>
        <color rgb="FFF8696B"/>
      </colorScale>
    </cfRule>
  </conditionalFormatting>
  <conditionalFormatting sqref="T8:T9 T107 T138 T11:T18 T20:T29 T31:T34 T36:T40 T42:T49 T51:T59 T61:T69 T71:T79 T81:T101 T105 T109:T117 T119:T125 T127:T132 T140:T141">
    <cfRule type="colorScale" priority="1303">
      <colorScale>
        <cfvo type="min"/>
        <cfvo type="max"/>
        <color rgb="FFFCFCFF"/>
        <color rgb="FFF8696B"/>
      </colorScale>
    </cfRule>
  </conditionalFormatting>
  <printOptions gridLines="1"/>
  <pageMargins left="0.51181102362204722" right="0.47244094488188981" top="0.47244094488188981" bottom="0.55118110236220474" header="0" footer="0"/>
  <pageSetup paperSize="9" orientation="landscape" r:id="rId1"/>
  <headerFooter>
    <oddFooter>&amp;CPage &amp;P of &amp;RPrinted &amp;D</oddFooter>
  </headerFooter>
  <ignoredErrors>
    <ignoredError sqref="S8:S9 S11:S18 S31:S34 S36:S40 S42:S49 S51:S69 S71:S102 S20:S29 AB8:AB102 AC134 T134 S104:S140 AB104:AB140 S103:T10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activeCell="B17" sqref="B17"/>
    </sheetView>
  </sheetViews>
  <sheetFormatPr defaultColWidth="14.42578125" defaultRowHeight="15" customHeight="1" x14ac:dyDescent="0.2"/>
  <cols>
    <col min="1" max="1" width="27.140625" customWidth="1"/>
    <col min="2" max="2" width="34.5703125" customWidth="1"/>
    <col min="3" max="3" width="57" customWidth="1"/>
    <col min="4" max="26" width="9.140625" customWidth="1"/>
  </cols>
  <sheetData>
    <row r="1" spans="1:26" ht="12.75" customHeight="1" x14ac:dyDescent="0.2">
      <c r="A1" s="91" t="s">
        <v>816</v>
      </c>
      <c r="B1" s="92"/>
      <c r="C1" s="92"/>
      <c r="D1" s="44"/>
      <c r="E1" s="44"/>
      <c r="F1" s="44"/>
      <c r="G1" s="44"/>
      <c r="H1" s="44"/>
      <c r="I1" s="44"/>
      <c r="J1" s="44"/>
      <c r="K1" s="44"/>
      <c r="L1" s="44"/>
      <c r="M1" s="44"/>
      <c r="N1" s="44"/>
      <c r="O1" s="44"/>
      <c r="P1" s="44"/>
      <c r="Q1" s="44"/>
      <c r="R1" s="44"/>
      <c r="S1" s="44"/>
      <c r="T1" s="44"/>
      <c r="U1" s="44"/>
      <c r="V1" s="44"/>
      <c r="W1" s="44"/>
      <c r="X1" s="44"/>
      <c r="Y1" s="44"/>
      <c r="Z1" s="44"/>
    </row>
    <row r="2" spans="1:26" ht="75.75" customHeight="1" x14ac:dyDescent="0.2">
      <c r="A2" s="92"/>
      <c r="B2" s="457" t="s">
        <v>819</v>
      </c>
      <c r="C2" s="330"/>
      <c r="D2" s="44"/>
      <c r="E2" s="44"/>
      <c r="F2" s="44"/>
      <c r="G2" s="44"/>
      <c r="H2" s="44"/>
      <c r="I2" s="44"/>
      <c r="J2" s="44"/>
      <c r="K2" s="44"/>
      <c r="L2" s="44"/>
      <c r="M2" s="44"/>
      <c r="N2" s="44"/>
      <c r="O2" s="44"/>
      <c r="P2" s="44"/>
      <c r="Q2" s="44"/>
      <c r="R2" s="44"/>
      <c r="S2" s="44"/>
      <c r="T2" s="44"/>
      <c r="U2" s="44"/>
      <c r="V2" s="44"/>
      <c r="W2" s="44"/>
      <c r="X2" s="44"/>
      <c r="Y2" s="44"/>
      <c r="Z2" s="44"/>
    </row>
    <row r="3" spans="1:26" ht="12.75" customHeight="1" x14ac:dyDescent="0.2">
      <c r="A3" s="93" t="s">
        <v>822</v>
      </c>
      <c r="B3" s="93"/>
      <c r="C3" s="95"/>
      <c r="D3" s="44"/>
      <c r="E3" s="44"/>
      <c r="F3" s="44"/>
      <c r="G3" s="44"/>
      <c r="H3" s="44"/>
      <c r="I3" s="44"/>
      <c r="J3" s="44"/>
      <c r="K3" s="44"/>
      <c r="L3" s="44"/>
      <c r="M3" s="44"/>
      <c r="N3" s="44"/>
      <c r="O3" s="44"/>
      <c r="P3" s="44"/>
      <c r="Q3" s="44"/>
      <c r="R3" s="44"/>
      <c r="S3" s="44"/>
      <c r="T3" s="44"/>
      <c r="U3" s="44"/>
      <c r="V3" s="44"/>
      <c r="W3" s="44"/>
      <c r="X3" s="44"/>
      <c r="Y3" s="44"/>
      <c r="Z3" s="44"/>
    </row>
    <row r="4" spans="1:26" ht="27" customHeight="1" x14ac:dyDescent="0.2">
      <c r="A4" s="93"/>
      <c r="B4" s="456" t="s">
        <v>835</v>
      </c>
      <c r="C4" s="330"/>
      <c r="D4" s="44"/>
      <c r="E4" s="44"/>
      <c r="F4" s="44"/>
      <c r="G4" s="44"/>
      <c r="H4" s="44"/>
      <c r="I4" s="44"/>
      <c r="J4" s="44"/>
      <c r="K4" s="44"/>
      <c r="L4" s="44"/>
      <c r="M4" s="44"/>
      <c r="N4" s="44"/>
      <c r="O4" s="44"/>
      <c r="P4" s="44"/>
      <c r="Q4" s="44"/>
      <c r="R4" s="44"/>
      <c r="S4" s="44"/>
      <c r="T4" s="44"/>
      <c r="U4" s="44"/>
      <c r="V4" s="44"/>
      <c r="W4" s="44"/>
      <c r="X4" s="44"/>
      <c r="Y4" s="44"/>
      <c r="Z4" s="44"/>
    </row>
    <row r="5" spans="1:26" ht="12.75" customHeight="1" x14ac:dyDescent="0.2">
      <c r="A5" s="93"/>
      <c r="B5" s="96" t="s">
        <v>838</v>
      </c>
      <c r="C5" s="97" t="s">
        <v>839</v>
      </c>
      <c r="D5" s="44"/>
      <c r="E5" s="44"/>
      <c r="F5" s="44"/>
      <c r="G5" s="44"/>
      <c r="H5" s="44"/>
      <c r="I5" s="44"/>
      <c r="J5" s="44"/>
      <c r="K5" s="44"/>
      <c r="L5" s="44"/>
      <c r="M5" s="44"/>
      <c r="N5" s="44"/>
      <c r="O5" s="44"/>
      <c r="P5" s="44"/>
      <c r="Q5" s="44"/>
      <c r="R5" s="44"/>
      <c r="S5" s="44"/>
      <c r="T5" s="44"/>
      <c r="U5" s="44"/>
      <c r="V5" s="44"/>
      <c r="W5" s="44"/>
      <c r="X5" s="44"/>
      <c r="Y5" s="44"/>
      <c r="Z5" s="44"/>
    </row>
    <row r="6" spans="1:26" ht="12.75" customHeight="1" x14ac:dyDescent="0.2">
      <c r="A6" s="93"/>
      <c r="B6" s="96" t="s">
        <v>841</v>
      </c>
      <c r="C6" s="97" t="s">
        <v>842</v>
      </c>
      <c r="D6" s="44"/>
      <c r="E6" s="44"/>
      <c r="F6" s="44"/>
      <c r="G6" s="44"/>
      <c r="H6" s="44"/>
      <c r="I6" s="44"/>
      <c r="J6" s="44"/>
      <c r="K6" s="44"/>
      <c r="L6" s="44"/>
      <c r="M6" s="44"/>
      <c r="N6" s="44"/>
      <c r="O6" s="44"/>
      <c r="P6" s="44"/>
      <c r="Q6" s="44"/>
      <c r="R6" s="44"/>
      <c r="S6" s="44"/>
      <c r="T6" s="44"/>
      <c r="U6" s="44"/>
      <c r="V6" s="44"/>
      <c r="W6" s="44"/>
      <c r="X6" s="44"/>
      <c r="Y6" s="44"/>
      <c r="Z6" s="44"/>
    </row>
    <row r="7" spans="1:26" ht="12.75" customHeight="1" x14ac:dyDescent="0.2">
      <c r="A7" s="93"/>
      <c r="B7" s="96" t="s">
        <v>843</v>
      </c>
      <c r="C7" s="97" t="s">
        <v>844</v>
      </c>
      <c r="D7" s="44"/>
      <c r="E7" s="44"/>
      <c r="F7" s="44"/>
      <c r="G7" s="44"/>
      <c r="H7" s="44"/>
      <c r="I7" s="44"/>
      <c r="J7" s="44"/>
      <c r="K7" s="44"/>
      <c r="L7" s="44"/>
      <c r="M7" s="44"/>
      <c r="N7" s="44"/>
      <c r="O7" s="44"/>
      <c r="P7" s="44"/>
      <c r="Q7" s="44"/>
      <c r="R7" s="44"/>
      <c r="S7" s="44"/>
      <c r="T7" s="44"/>
      <c r="U7" s="44"/>
      <c r="V7" s="44"/>
      <c r="W7" s="44"/>
      <c r="X7" s="44"/>
      <c r="Y7" s="44"/>
      <c r="Z7" s="44"/>
    </row>
    <row r="8" spans="1:26" ht="12.75" customHeight="1" x14ac:dyDescent="0.2">
      <c r="A8" s="93"/>
      <c r="B8" s="96" t="s">
        <v>845</v>
      </c>
      <c r="C8" s="97" t="s">
        <v>846</v>
      </c>
      <c r="D8" s="44"/>
      <c r="E8" s="44"/>
      <c r="F8" s="44"/>
      <c r="G8" s="44"/>
      <c r="H8" s="44"/>
      <c r="I8" s="44"/>
      <c r="J8" s="44"/>
      <c r="K8" s="44"/>
      <c r="L8" s="44"/>
      <c r="M8" s="44"/>
      <c r="N8" s="44"/>
      <c r="O8" s="44"/>
      <c r="P8" s="44"/>
      <c r="Q8" s="44"/>
      <c r="R8" s="44"/>
      <c r="S8" s="44"/>
      <c r="T8" s="44"/>
      <c r="U8" s="44"/>
      <c r="V8" s="44"/>
      <c r="W8" s="44"/>
      <c r="X8" s="44"/>
      <c r="Y8" s="44"/>
      <c r="Z8" s="44"/>
    </row>
    <row r="9" spans="1:26" ht="12.75" customHeight="1" x14ac:dyDescent="0.2">
      <c r="A9" s="93"/>
      <c r="B9" s="96" t="s">
        <v>847</v>
      </c>
      <c r="C9" s="97" t="s">
        <v>848</v>
      </c>
      <c r="D9" s="44"/>
      <c r="E9" s="44"/>
      <c r="F9" s="44"/>
      <c r="G9" s="44"/>
      <c r="H9" s="44"/>
      <c r="I9" s="44"/>
      <c r="J9" s="44"/>
      <c r="K9" s="44"/>
      <c r="L9" s="44"/>
      <c r="M9" s="44"/>
      <c r="N9" s="44"/>
      <c r="O9" s="44"/>
      <c r="P9" s="44"/>
      <c r="Q9" s="44"/>
      <c r="R9" s="44"/>
      <c r="S9" s="44"/>
      <c r="T9" s="44"/>
      <c r="U9" s="44"/>
      <c r="V9" s="44"/>
      <c r="W9" s="44"/>
      <c r="X9" s="44"/>
      <c r="Y9" s="44"/>
      <c r="Z9" s="44"/>
    </row>
    <row r="10" spans="1:26" ht="12.75" customHeight="1" x14ac:dyDescent="0.2">
      <c r="A10" s="93"/>
      <c r="B10" s="96" t="s">
        <v>849</v>
      </c>
      <c r="C10" s="97" t="s">
        <v>850</v>
      </c>
      <c r="D10" s="44"/>
      <c r="E10" s="44"/>
      <c r="F10" s="44"/>
      <c r="G10" s="44"/>
      <c r="H10" s="44"/>
      <c r="I10" s="44"/>
      <c r="J10" s="44"/>
      <c r="K10" s="44"/>
      <c r="L10" s="44"/>
      <c r="M10" s="44"/>
      <c r="N10" s="44"/>
      <c r="O10" s="44"/>
      <c r="P10" s="44"/>
      <c r="Q10" s="44"/>
      <c r="R10" s="44"/>
      <c r="S10" s="44"/>
      <c r="T10" s="44"/>
      <c r="U10" s="44"/>
      <c r="V10" s="44"/>
      <c r="W10" s="44"/>
      <c r="X10" s="44"/>
      <c r="Y10" s="44"/>
      <c r="Z10" s="44"/>
    </row>
    <row r="11" spans="1:26" ht="12.75" customHeight="1" x14ac:dyDescent="0.2">
      <c r="A11" s="93"/>
      <c r="B11" s="96" t="s">
        <v>851</v>
      </c>
      <c r="C11" s="97" t="s">
        <v>852</v>
      </c>
      <c r="D11" s="44"/>
      <c r="E11" s="44"/>
      <c r="F11" s="44"/>
      <c r="G11" s="44"/>
      <c r="H11" s="44"/>
      <c r="I11" s="44"/>
      <c r="J11" s="44"/>
      <c r="K11" s="44"/>
      <c r="L11" s="44"/>
      <c r="M11" s="44"/>
      <c r="N11" s="44"/>
      <c r="O11" s="44"/>
      <c r="P11" s="44"/>
      <c r="Q11" s="44"/>
      <c r="R11" s="44"/>
      <c r="S11" s="44"/>
      <c r="T11" s="44"/>
      <c r="U11" s="44"/>
      <c r="V11" s="44"/>
      <c r="W11" s="44"/>
      <c r="X11" s="44"/>
      <c r="Y11" s="44"/>
      <c r="Z11" s="44"/>
    </row>
    <row r="12" spans="1:26" ht="12.75" customHeight="1" x14ac:dyDescent="0.2">
      <c r="A12" s="93"/>
      <c r="B12" s="96" t="s">
        <v>853</v>
      </c>
      <c r="C12" s="97" t="s">
        <v>854</v>
      </c>
      <c r="D12" s="44"/>
      <c r="E12" s="44"/>
      <c r="F12" s="44"/>
      <c r="G12" s="44"/>
      <c r="H12" s="44"/>
      <c r="I12" s="44"/>
      <c r="J12" s="44"/>
      <c r="K12" s="44"/>
      <c r="L12" s="44"/>
      <c r="M12" s="44"/>
      <c r="N12" s="44"/>
      <c r="O12" s="44"/>
      <c r="P12" s="44"/>
      <c r="Q12" s="44"/>
      <c r="R12" s="44"/>
      <c r="S12" s="44"/>
      <c r="T12" s="44"/>
      <c r="U12" s="44"/>
      <c r="V12" s="44"/>
      <c r="W12" s="44"/>
      <c r="X12" s="44"/>
      <c r="Y12" s="44"/>
      <c r="Z12" s="44"/>
    </row>
    <row r="13" spans="1:26" ht="12.75" customHeight="1" x14ac:dyDescent="0.2">
      <c r="A13" s="98" t="s">
        <v>855</v>
      </c>
      <c r="B13" s="98"/>
      <c r="C13" s="99"/>
      <c r="D13" s="44"/>
      <c r="E13" s="44"/>
      <c r="F13" s="44"/>
      <c r="G13" s="44"/>
      <c r="H13" s="44"/>
      <c r="I13" s="44"/>
      <c r="J13" s="44"/>
      <c r="K13" s="44"/>
      <c r="L13" s="44"/>
      <c r="M13" s="44"/>
      <c r="N13" s="44"/>
      <c r="O13" s="44"/>
      <c r="P13" s="44"/>
      <c r="Q13" s="44"/>
      <c r="R13" s="44"/>
      <c r="S13" s="44"/>
      <c r="T13" s="44"/>
      <c r="U13" s="44"/>
      <c r="V13" s="44"/>
      <c r="W13" s="44"/>
      <c r="X13" s="44"/>
      <c r="Y13" s="44"/>
      <c r="Z13" s="44"/>
    </row>
    <row r="14" spans="1:26" ht="12.75" customHeight="1" x14ac:dyDescent="0.2">
      <c r="A14" s="98"/>
      <c r="B14" s="457" t="s">
        <v>856</v>
      </c>
      <c r="C14" s="330"/>
      <c r="D14" s="44"/>
      <c r="E14" s="44"/>
      <c r="F14" s="44"/>
      <c r="G14" s="44"/>
      <c r="H14" s="44"/>
      <c r="I14" s="44"/>
      <c r="J14" s="44"/>
      <c r="K14" s="44"/>
      <c r="L14" s="44"/>
      <c r="M14" s="44"/>
      <c r="N14" s="44"/>
      <c r="O14" s="44"/>
      <c r="P14" s="44"/>
      <c r="Q14" s="44"/>
      <c r="R14" s="44"/>
      <c r="S14" s="44"/>
      <c r="T14" s="44"/>
      <c r="U14" s="44"/>
      <c r="V14" s="44"/>
      <c r="W14" s="44"/>
      <c r="X14" s="44"/>
      <c r="Y14" s="44"/>
      <c r="Z14" s="44"/>
    </row>
    <row r="15" spans="1:26" ht="12.75" customHeight="1" x14ac:dyDescent="0.2">
      <c r="A15" s="98"/>
      <c r="B15" s="100" t="s">
        <v>857</v>
      </c>
      <c r="C15" s="100" t="s">
        <v>858</v>
      </c>
      <c r="D15" s="44"/>
      <c r="E15" s="44"/>
      <c r="F15" s="44"/>
      <c r="G15" s="44"/>
      <c r="H15" s="44"/>
      <c r="I15" s="44"/>
      <c r="J15" s="44"/>
      <c r="K15" s="44"/>
      <c r="L15" s="44"/>
      <c r="M15" s="44"/>
      <c r="N15" s="44"/>
      <c r="O15" s="44"/>
      <c r="P15" s="44"/>
      <c r="Q15" s="44"/>
      <c r="R15" s="44"/>
      <c r="S15" s="44"/>
      <c r="T15" s="44"/>
      <c r="U15" s="44"/>
      <c r="V15" s="44"/>
      <c r="W15" s="44"/>
      <c r="X15" s="44"/>
      <c r="Y15" s="44"/>
      <c r="Z15" s="44"/>
    </row>
    <row r="16" spans="1:26" ht="12.75" customHeight="1" x14ac:dyDescent="0.2">
      <c r="A16" s="98"/>
      <c r="B16" s="100" t="s">
        <v>859</v>
      </c>
      <c r="C16" s="100" t="s">
        <v>860</v>
      </c>
      <c r="D16" s="44"/>
      <c r="E16" s="44"/>
      <c r="F16" s="44"/>
      <c r="G16" s="44"/>
      <c r="H16" s="44"/>
      <c r="I16" s="44"/>
      <c r="J16" s="44"/>
      <c r="K16" s="44"/>
      <c r="L16" s="44"/>
      <c r="M16" s="44"/>
      <c r="N16" s="44"/>
      <c r="O16" s="44"/>
      <c r="P16" s="44"/>
      <c r="Q16" s="44"/>
      <c r="R16" s="44"/>
      <c r="S16" s="44"/>
      <c r="T16" s="44"/>
      <c r="U16" s="44"/>
      <c r="V16" s="44"/>
      <c r="W16" s="44"/>
      <c r="X16" s="44"/>
      <c r="Y16" s="44"/>
      <c r="Z16" s="44"/>
    </row>
    <row r="17" spans="1:26" ht="12.75" customHeight="1" x14ac:dyDescent="0.2">
      <c r="A17" s="98"/>
      <c r="B17" s="100" t="s">
        <v>861</v>
      </c>
      <c r="C17" s="100" t="s">
        <v>862</v>
      </c>
      <c r="D17" s="44"/>
      <c r="E17" s="44"/>
      <c r="F17" s="44"/>
      <c r="G17" s="44"/>
      <c r="H17" s="44"/>
      <c r="I17" s="44"/>
      <c r="J17" s="44"/>
      <c r="K17" s="44"/>
      <c r="L17" s="44"/>
      <c r="M17" s="44"/>
      <c r="N17" s="44"/>
      <c r="O17" s="44"/>
      <c r="P17" s="44"/>
      <c r="Q17" s="44"/>
      <c r="R17" s="44"/>
      <c r="S17" s="44"/>
      <c r="T17" s="44"/>
      <c r="U17" s="44"/>
      <c r="V17" s="44"/>
      <c r="W17" s="44"/>
      <c r="X17" s="44"/>
      <c r="Y17" s="44"/>
      <c r="Z17" s="44"/>
    </row>
    <row r="18" spans="1:26" ht="12.75" customHeight="1" x14ac:dyDescent="0.2">
      <c r="A18" s="93" t="s">
        <v>863</v>
      </c>
      <c r="B18" s="93"/>
      <c r="C18" s="95"/>
      <c r="D18" s="44"/>
      <c r="E18" s="44"/>
      <c r="F18" s="44"/>
      <c r="G18" s="101"/>
      <c r="H18" s="44"/>
      <c r="I18" s="44"/>
      <c r="J18" s="44"/>
      <c r="K18" s="44"/>
      <c r="L18" s="44"/>
      <c r="M18" s="44"/>
      <c r="N18" s="44"/>
      <c r="O18" s="44"/>
      <c r="P18" s="44"/>
      <c r="Q18" s="44"/>
      <c r="R18" s="44"/>
      <c r="S18" s="44"/>
      <c r="T18" s="44"/>
      <c r="U18" s="44"/>
      <c r="V18" s="44"/>
      <c r="W18" s="44"/>
      <c r="X18" s="44"/>
      <c r="Y18" s="44"/>
      <c r="Z18" s="44"/>
    </row>
    <row r="19" spans="1:26" ht="12.75" customHeight="1" x14ac:dyDescent="0.2">
      <c r="A19" s="93"/>
      <c r="B19" s="97" t="s">
        <v>864</v>
      </c>
      <c r="C19" s="97" t="s">
        <v>865</v>
      </c>
      <c r="D19" s="44"/>
      <c r="E19" s="44"/>
      <c r="F19" s="44"/>
      <c r="G19" s="44"/>
      <c r="H19" s="44"/>
      <c r="I19" s="44"/>
      <c r="J19" s="44"/>
      <c r="K19" s="44"/>
      <c r="L19" s="44"/>
      <c r="M19" s="44"/>
      <c r="N19" s="44"/>
      <c r="O19" s="44"/>
      <c r="P19" s="44"/>
      <c r="Q19" s="44"/>
      <c r="R19" s="44"/>
      <c r="S19" s="44"/>
      <c r="T19" s="44"/>
      <c r="U19" s="44"/>
      <c r="V19" s="44"/>
      <c r="W19" s="44"/>
      <c r="X19" s="44"/>
      <c r="Y19" s="44"/>
      <c r="Z19" s="44"/>
    </row>
    <row r="20" spans="1:26" ht="12.75" customHeight="1" x14ac:dyDescent="0.2">
      <c r="A20" s="93"/>
      <c r="B20" s="102" t="s">
        <v>866</v>
      </c>
      <c r="C20" s="97" t="s">
        <v>867</v>
      </c>
      <c r="D20" s="44"/>
      <c r="E20" s="44"/>
      <c r="F20" s="44"/>
      <c r="G20" s="44"/>
      <c r="H20" s="44"/>
      <c r="I20" s="44"/>
      <c r="J20" s="44"/>
      <c r="K20" s="44"/>
      <c r="L20" s="44"/>
      <c r="M20" s="44"/>
      <c r="N20" s="44"/>
      <c r="O20" s="44"/>
      <c r="P20" s="44"/>
      <c r="Q20" s="44"/>
      <c r="R20" s="44"/>
      <c r="S20" s="44"/>
      <c r="T20" s="44"/>
      <c r="U20" s="44"/>
      <c r="V20" s="44"/>
      <c r="W20" s="44"/>
      <c r="X20" s="44"/>
      <c r="Y20" s="44"/>
      <c r="Z20" s="44"/>
    </row>
    <row r="21" spans="1:26" ht="12.75" customHeight="1" x14ac:dyDescent="0.2">
      <c r="A21" s="93"/>
      <c r="B21" s="103" t="s">
        <v>868</v>
      </c>
      <c r="C21" s="103"/>
      <c r="D21" s="44"/>
      <c r="E21" s="44"/>
      <c r="F21" s="44"/>
      <c r="G21" s="44"/>
      <c r="H21" s="44"/>
      <c r="I21" s="44"/>
      <c r="J21" s="44"/>
      <c r="K21" s="44"/>
      <c r="L21" s="44"/>
      <c r="M21" s="44"/>
      <c r="N21" s="44"/>
      <c r="O21" s="44"/>
      <c r="P21" s="44"/>
      <c r="Q21" s="44"/>
      <c r="R21" s="44"/>
      <c r="S21" s="44"/>
      <c r="T21" s="44"/>
      <c r="U21" s="44"/>
      <c r="V21" s="44"/>
      <c r="W21" s="44"/>
      <c r="X21" s="44"/>
      <c r="Y21" s="44"/>
      <c r="Z21" s="44"/>
    </row>
    <row r="22" spans="1:26" ht="12.75" customHeight="1" x14ac:dyDescent="0.2">
      <c r="A22" s="93"/>
      <c r="B22" s="97" t="s">
        <v>869</v>
      </c>
      <c r="C22" s="97"/>
      <c r="D22" s="44"/>
      <c r="E22" s="44"/>
      <c r="F22" s="44"/>
      <c r="G22" s="44"/>
      <c r="H22" s="44"/>
      <c r="I22" s="44"/>
      <c r="J22" s="44"/>
      <c r="K22" s="44"/>
      <c r="L22" s="44"/>
      <c r="M22" s="44"/>
      <c r="N22" s="44"/>
      <c r="O22" s="44"/>
      <c r="P22" s="44"/>
      <c r="Q22" s="44"/>
      <c r="R22" s="44"/>
      <c r="S22" s="44"/>
      <c r="T22" s="44"/>
      <c r="U22" s="44"/>
      <c r="V22" s="44"/>
      <c r="W22" s="44"/>
      <c r="X22" s="44"/>
      <c r="Y22" s="44"/>
      <c r="Z22" s="44"/>
    </row>
    <row r="23" spans="1:26" ht="12.75" customHeight="1" x14ac:dyDescent="0.2">
      <c r="A23" s="93"/>
      <c r="B23" s="97" t="s">
        <v>870</v>
      </c>
      <c r="C23" s="97" t="s">
        <v>871</v>
      </c>
      <c r="D23" s="44"/>
      <c r="E23" s="44"/>
      <c r="F23" s="44"/>
      <c r="G23" s="44"/>
      <c r="H23" s="44"/>
      <c r="I23" s="44"/>
      <c r="J23" s="44"/>
      <c r="K23" s="44"/>
      <c r="L23" s="44"/>
      <c r="M23" s="44"/>
      <c r="N23" s="44"/>
      <c r="O23" s="44"/>
      <c r="P23" s="44"/>
      <c r="Q23" s="44"/>
      <c r="R23" s="44"/>
      <c r="S23" s="44"/>
      <c r="T23" s="44"/>
      <c r="U23" s="44"/>
      <c r="V23" s="44"/>
      <c r="W23" s="44"/>
      <c r="X23" s="44"/>
      <c r="Y23" s="44"/>
      <c r="Z23" s="44"/>
    </row>
    <row r="24" spans="1:26" ht="12.75" customHeight="1" x14ac:dyDescent="0.2">
      <c r="A24" s="93"/>
      <c r="B24" s="102" t="s">
        <v>872</v>
      </c>
      <c r="C24" s="102"/>
      <c r="D24" s="44"/>
      <c r="E24" s="44"/>
      <c r="F24" s="44"/>
      <c r="G24" s="44"/>
      <c r="H24" s="44"/>
      <c r="I24" s="44"/>
      <c r="J24" s="44"/>
      <c r="K24" s="44"/>
      <c r="L24" s="44"/>
      <c r="M24" s="44"/>
      <c r="N24" s="44"/>
      <c r="O24" s="44"/>
      <c r="P24" s="44"/>
      <c r="Q24" s="44"/>
      <c r="R24" s="44"/>
      <c r="S24" s="44"/>
      <c r="T24" s="44"/>
      <c r="U24" s="44"/>
      <c r="V24" s="44"/>
      <c r="W24" s="44"/>
      <c r="X24" s="44"/>
      <c r="Y24" s="44"/>
      <c r="Z24" s="44"/>
    </row>
    <row r="25" spans="1:26" ht="12.75" customHeight="1" x14ac:dyDescent="0.2">
      <c r="A25" s="93"/>
      <c r="B25" s="102" t="s">
        <v>873</v>
      </c>
      <c r="C25" s="102" t="s">
        <v>874</v>
      </c>
      <c r="D25" s="44"/>
      <c r="E25" s="44"/>
      <c r="F25" s="44"/>
      <c r="G25" s="44"/>
      <c r="H25" s="44"/>
      <c r="I25" s="44"/>
      <c r="J25" s="44"/>
      <c r="K25" s="44"/>
      <c r="L25" s="44"/>
      <c r="M25" s="44"/>
      <c r="N25" s="44"/>
      <c r="O25" s="44"/>
      <c r="P25" s="44"/>
      <c r="Q25" s="44"/>
      <c r="R25" s="44"/>
      <c r="S25" s="44"/>
      <c r="T25" s="44"/>
      <c r="U25" s="44"/>
      <c r="V25" s="44"/>
      <c r="W25" s="44"/>
      <c r="X25" s="44"/>
      <c r="Y25" s="44"/>
      <c r="Z25" s="44"/>
    </row>
    <row r="26" spans="1:26" ht="12.75" customHeight="1" x14ac:dyDescent="0.2">
      <c r="A26" s="93"/>
      <c r="B26" s="102" t="s">
        <v>875</v>
      </c>
      <c r="C26" s="102"/>
      <c r="D26" s="44"/>
      <c r="E26" s="44"/>
      <c r="F26" s="44"/>
      <c r="G26" s="44"/>
      <c r="H26" s="44"/>
      <c r="I26" s="44"/>
      <c r="J26" s="44"/>
      <c r="K26" s="44"/>
      <c r="L26" s="44"/>
      <c r="M26" s="44"/>
      <c r="N26" s="44"/>
      <c r="O26" s="44"/>
      <c r="P26" s="44"/>
      <c r="Q26" s="44"/>
      <c r="R26" s="44"/>
      <c r="S26" s="44"/>
      <c r="T26" s="44"/>
      <c r="U26" s="44"/>
      <c r="V26" s="44"/>
      <c r="W26" s="44"/>
      <c r="X26" s="44"/>
      <c r="Y26" s="44"/>
      <c r="Z26" s="44"/>
    </row>
    <row r="27" spans="1:26" ht="12.75" customHeight="1" x14ac:dyDescent="0.2">
      <c r="A27" s="93"/>
      <c r="B27" s="104" t="s">
        <v>876</v>
      </c>
      <c r="C27" s="104" t="s">
        <v>877</v>
      </c>
      <c r="D27" s="44"/>
      <c r="E27" s="44"/>
      <c r="F27" s="44"/>
      <c r="G27" s="44"/>
      <c r="H27" s="44"/>
      <c r="I27" s="44"/>
      <c r="J27" s="44"/>
      <c r="K27" s="44"/>
      <c r="L27" s="44"/>
      <c r="M27" s="44"/>
      <c r="N27" s="44"/>
      <c r="O27" s="44"/>
      <c r="P27" s="44"/>
      <c r="Q27" s="44"/>
      <c r="R27" s="44"/>
      <c r="S27" s="44"/>
      <c r="T27" s="44"/>
      <c r="U27" s="44"/>
      <c r="V27" s="44"/>
      <c r="W27" s="44"/>
      <c r="X27" s="44"/>
      <c r="Y27" s="44"/>
      <c r="Z27" s="44"/>
    </row>
    <row r="28" spans="1:26" ht="12.75" customHeight="1" x14ac:dyDescent="0.2">
      <c r="A28" s="92" t="s">
        <v>878</v>
      </c>
      <c r="B28" s="92"/>
      <c r="C28" s="92"/>
      <c r="D28" s="44"/>
      <c r="E28" s="44"/>
      <c r="F28" s="44"/>
      <c r="G28" s="44"/>
      <c r="H28" s="44"/>
      <c r="I28" s="44"/>
      <c r="J28" s="44"/>
      <c r="K28" s="44"/>
      <c r="L28" s="44"/>
      <c r="M28" s="44"/>
      <c r="N28" s="44"/>
      <c r="O28" s="44"/>
      <c r="P28" s="44"/>
      <c r="Q28" s="44"/>
      <c r="R28" s="44"/>
      <c r="S28" s="44"/>
      <c r="T28" s="44"/>
      <c r="U28" s="44"/>
      <c r="V28" s="44"/>
      <c r="W28" s="44"/>
      <c r="X28" s="44"/>
      <c r="Y28" s="44"/>
      <c r="Z28" s="44"/>
    </row>
    <row r="29" spans="1:26" ht="12.75" customHeight="1" x14ac:dyDescent="0.2">
      <c r="A29" s="92"/>
      <c r="B29" s="105" t="s">
        <v>879</v>
      </c>
      <c r="C29" s="105" t="s">
        <v>880</v>
      </c>
      <c r="D29" s="44"/>
      <c r="E29" s="44"/>
      <c r="F29" s="44"/>
      <c r="G29" s="44"/>
      <c r="H29" s="44"/>
      <c r="I29" s="44"/>
      <c r="J29" s="44"/>
      <c r="K29" s="44"/>
      <c r="L29" s="44"/>
      <c r="M29" s="44"/>
      <c r="N29" s="44"/>
      <c r="O29" s="44"/>
      <c r="P29" s="44"/>
      <c r="Q29" s="44"/>
      <c r="R29" s="44"/>
      <c r="S29" s="44"/>
      <c r="T29" s="44"/>
      <c r="U29" s="44"/>
      <c r="V29" s="44"/>
      <c r="W29" s="44"/>
      <c r="X29" s="44"/>
      <c r="Y29" s="44"/>
      <c r="Z29" s="44"/>
    </row>
    <row r="30" spans="1:26" ht="12.75" customHeight="1" x14ac:dyDescent="0.2">
      <c r="A30" s="92"/>
      <c r="B30" s="105" t="s">
        <v>881</v>
      </c>
      <c r="C30" s="105" t="s">
        <v>882</v>
      </c>
      <c r="D30" s="44"/>
      <c r="E30" s="44"/>
      <c r="F30" s="44"/>
      <c r="G30" s="44"/>
      <c r="H30" s="44"/>
      <c r="I30" s="44"/>
      <c r="J30" s="44"/>
      <c r="K30" s="44"/>
      <c r="L30" s="44"/>
      <c r="M30" s="44"/>
      <c r="N30" s="44"/>
      <c r="O30" s="44"/>
      <c r="P30" s="44"/>
      <c r="Q30" s="44"/>
      <c r="R30" s="44"/>
      <c r="S30" s="44"/>
      <c r="T30" s="44"/>
      <c r="U30" s="44"/>
      <c r="V30" s="44"/>
      <c r="W30" s="44"/>
      <c r="X30" s="44"/>
      <c r="Y30" s="44"/>
      <c r="Z30" s="44"/>
    </row>
    <row r="31" spans="1:26" ht="12.75" customHeight="1" x14ac:dyDescent="0.2">
      <c r="A31" s="92"/>
      <c r="B31" s="105" t="s">
        <v>883</v>
      </c>
      <c r="C31" s="105" t="s">
        <v>884</v>
      </c>
      <c r="D31" s="44"/>
      <c r="E31" s="44"/>
      <c r="F31" s="44"/>
      <c r="G31" s="44"/>
      <c r="H31" s="44"/>
      <c r="I31" s="44"/>
      <c r="J31" s="44"/>
      <c r="K31" s="44"/>
      <c r="L31" s="44"/>
      <c r="M31" s="44"/>
      <c r="N31" s="44"/>
      <c r="O31" s="44"/>
      <c r="P31" s="44"/>
      <c r="Q31" s="44"/>
      <c r="R31" s="44"/>
      <c r="S31" s="44"/>
      <c r="T31" s="44"/>
      <c r="U31" s="44"/>
      <c r="V31" s="44"/>
      <c r="W31" s="44"/>
      <c r="X31" s="44"/>
      <c r="Y31" s="44"/>
      <c r="Z31" s="44"/>
    </row>
    <row r="32" spans="1:26" ht="12.75" customHeight="1" x14ac:dyDescent="0.2">
      <c r="A32" s="92"/>
      <c r="B32" s="105" t="s">
        <v>885</v>
      </c>
      <c r="C32" s="105" t="s">
        <v>886</v>
      </c>
      <c r="D32" s="44"/>
      <c r="E32" s="44"/>
      <c r="F32" s="44"/>
      <c r="G32" s="44"/>
      <c r="H32" s="44"/>
      <c r="I32" s="44"/>
      <c r="J32" s="44"/>
      <c r="K32" s="44"/>
      <c r="L32" s="44"/>
      <c r="M32" s="44"/>
      <c r="N32" s="44"/>
      <c r="O32" s="44"/>
      <c r="P32" s="44"/>
      <c r="Q32" s="44"/>
      <c r="R32" s="44"/>
      <c r="S32" s="44"/>
      <c r="T32" s="44"/>
      <c r="U32" s="44"/>
      <c r="V32" s="44"/>
      <c r="W32" s="44"/>
      <c r="X32" s="44"/>
      <c r="Y32" s="44"/>
      <c r="Z32" s="44"/>
    </row>
    <row r="33" spans="1:26" ht="12.75" customHeight="1" x14ac:dyDescent="0.2">
      <c r="A33" s="106"/>
      <c r="B33" s="105" t="s">
        <v>887</v>
      </c>
      <c r="C33" s="105" t="s">
        <v>888</v>
      </c>
      <c r="D33" s="44"/>
      <c r="E33" s="44"/>
      <c r="F33" s="44"/>
      <c r="G33" s="44"/>
      <c r="H33" s="44"/>
      <c r="I33" s="44"/>
      <c r="J33" s="44"/>
      <c r="K33" s="44"/>
      <c r="L33" s="44"/>
      <c r="M33" s="44"/>
      <c r="N33" s="44"/>
      <c r="O33" s="44"/>
      <c r="P33" s="44"/>
      <c r="Q33" s="44"/>
      <c r="R33" s="44"/>
      <c r="S33" s="44"/>
      <c r="T33" s="44"/>
      <c r="U33" s="44"/>
      <c r="V33" s="44"/>
      <c r="W33" s="44"/>
      <c r="X33" s="44"/>
      <c r="Y33" s="44"/>
      <c r="Z33" s="44"/>
    </row>
    <row r="34" spans="1:26" ht="12.75" customHeight="1" x14ac:dyDescent="0.2">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2.75" customHeight="1"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2.75" customHeight="1" x14ac:dyDescent="0.2">
      <c r="A36" s="107" t="s">
        <v>889</v>
      </c>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55.5" customHeight="1" x14ac:dyDescent="0.2">
      <c r="A37" s="453" t="s">
        <v>892</v>
      </c>
      <c r="B37" s="343"/>
      <c r="C37" s="343"/>
      <c r="D37" s="44"/>
      <c r="E37" s="44"/>
      <c r="F37" s="44"/>
      <c r="G37" s="44"/>
      <c r="H37" s="44"/>
      <c r="I37" s="44"/>
      <c r="J37" s="44"/>
      <c r="K37" s="44"/>
      <c r="L37" s="44"/>
      <c r="M37" s="44"/>
      <c r="N37" s="44"/>
      <c r="O37" s="44"/>
      <c r="P37" s="44"/>
      <c r="Q37" s="44"/>
      <c r="R37" s="44"/>
      <c r="S37" s="44"/>
      <c r="T37" s="44"/>
      <c r="U37" s="44"/>
      <c r="V37" s="44"/>
      <c r="W37" s="44"/>
      <c r="X37" s="44"/>
      <c r="Y37" s="44"/>
      <c r="Z37" s="44"/>
    </row>
    <row r="38" spans="1:26" ht="15.75" customHeight="1" x14ac:dyDescent="0.2">
      <c r="A38" s="453" t="s">
        <v>894</v>
      </c>
      <c r="B38" s="343"/>
      <c r="C38" s="343"/>
      <c r="D38" s="44"/>
      <c r="E38" s="44"/>
      <c r="F38" s="44"/>
      <c r="G38" s="44"/>
      <c r="H38" s="44"/>
      <c r="I38" s="44"/>
      <c r="J38" s="44"/>
      <c r="K38" s="44"/>
      <c r="L38" s="44"/>
      <c r="M38" s="44"/>
      <c r="N38" s="44"/>
      <c r="O38" s="44"/>
      <c r="P38" s="44"/>
      <c r="Q38" s="44"/>
      <c r="R38" s="44"/>
      <c r="S38" s="44"/>
      <c r="T38" s="44"/>
      <c r="U38" s="44"/>
      <c r="V38" s="44"/>
      <c r="W38" s="44"/>
      <c r="X38" s="44"/>
      <c r="Y38" s="44"/>
      <c r="Z38" s="44"/>
    </row>
    <row r="39" spans="1:26" ht="14.25" customHeight="1" x14ac:dyDescent="0.2">
      <c r="A39" s="453" t="s">
        <v>899</v>
      </c>
      <c r="B39" s="343"/>
      <c r="C39" s="343"/>
      <c r="D39" s="44"/>
      <c r="E39" s="44"/>
      <c r="F39" s="44"/>
      <c r="G39" s="44"/>
      <c r="H39" s="44"/>
      <c r="I39" s="44"/>
      <c r="J39" s="44"/>
      <c r="K39" s="44"/>
      <c r="L39" s="44"/>
      <c r="M39" s="44"/>
      <c r="N39" s="44"/>
      <c r="O39" s="44"/>
      <c r="P39" s="44"/>
      <c r="Q39" s="44"/>
      <c r="R39" s="44"/>
      <c r="S39" s="44"/>
      <c r="T39" s="44"/>
      <c r="U39" s="44"/>
      <c r="V39" s="44"/>
      <c r="W39" s="44"/>
      <c r="X39" s="44"/>
      <c r="Y39" s="44"/>
      <c r="Z39" s="44"/>
    </row>
    <row r="40" spans="1:26" ht="14.25" customHeight="1" x14ac:dyDescent="0.2">
      <c r="A40" s="453" t="s">
        <v>902</v>
      </c>
      <c r="B40" s="343"/>
      <c r="C40" s="343"/>
      <c r="D40" s="44"/>
      <c r="E40" s="44"/>
      <c r="F40" s="44"/>
      <c r="G40" s="44"/>
      <c r="H40" s="44"/>
      <c r="I40" s="44"/>
      <c r="J40" s="44"/>
      <c r="K40" s="44"/>
      <c r="L40" s="44"/>
      <c r="M40" s="44"/>
      <c r="N40" s="44"/>
      <c r="O40" s="44"/>
      <c r="P40" s="44"/>
      <c r="Q40" s="44"/>
      <c r="R40" s="44"/>
      <c r="S40" s="44"/>
      <c r="T40" s="44"/>
      <c r="U40" s="44"/>
      <c r="V40" s="44"/>
      <c r="W40" s="44"/>
      <c r="X40" s="44"/>
      <c r="Y40" s="44"/>
      <c r="Z40" s="44"/>
    </row>
    <row r="41" spans="1:26" ht="14.25" customHeight="1" x14ac:dyDescent="0.2">
      <c r="A41" s="453" t="s">
        <v>903</v>
      </c>
      <c r="B41" s="343"/>
      <c r="C41" s="343"/>
      <c r="D41" s="44"/>
      <c r="E41" s="44"/>
      <c r="F41" s="44"/>
      <c r="G41" s="44"/>
      <c r="H41" s="44"/>
      <c r="I41" s="44"/>
      <c r="J41" s="44"/>
      <c r="K41" s="44"/>
      <c r="L41" s="44"/>
      <c r="M41" s="44"/>
      <c r="N41" s="44"/>
      <c r="O41" s="44"/>
      <c r="P41" s="44"/>
      <c r="Q41" s="44"/>
      <c r="R41" s="44"/>
      <c r="S41" s="44"/>
      <c r="T41" s="44"/>
      <c r="U41" s="44"/>
      <c r="V41" s="44"/>
      <c r="W41" s="44"/>
      <c r="X41" s="44"/>
      <c r="Y41" s="44"/>
      <c r="Z41" s="44"/>
    </row>
    <row r="42" spans="1:26" ht="14.25" customHeight="1" x14ac:dyDescent="0.2">
      <c r="A42" s="453" t="s">
        <v>904</v>
      </c>
      <c r="B42" s="343"/>
      <c r="C42" s="343"/>
      <c r="D42" s="44"/>
      <c r="E42" s="44"/>
      <c r="F42" s="44"/>
      <c r="G42" s="44"/>
      <c r="H42" s="44"/>
      <c r="I42" s="44"/>
      <c r="J42" s="44"/>
      <c r="K42" s="44"/>
      <c r="L42" s="44"/>
      <c r="M42" s="44"/>
      <c r="N42" s="44"/>
      <c r="O42" s="44"/>
      <c r="P42" s="44"/>
      <c r="Q42" s="44"/>
      <c r="R42" s="44"/>
      <c r="S42" s="44"/>
      <c r="T42" s="44"/>
      <c r="U42" s="44"/>
      <c r="V42" s="44"/>
      <c r="W42" s="44"/>
      <c r="X42" s="44"/>
      <c r="Y42" s="44"/>
      <c r="Z42" s="44"/>
    </row>
    <row r="43" spans="1:26" ht="14.25" customHeight="1" x14ac:dyDescent="0.2">
      <c r="A43" s="453" t="s">
        <v>905</v>
      </c>
      <c r="B43" s="343"/>
      <c r="C43" s="343"/>
      <c r="D43" s="44"/>
      <c r="E43" s="44"/>
      <c r="F43" s="44"/>
      <c r="G43" s="44"/>
      <c r="H43" s="44"/>
      <c r="I43" s="44"/>
      <c r="J43" s="44"/>
      <c r="K43" s="44"/>
      <c r="L43" s="44"/>
      <c r="M43" s="44"/>
      <c r="N43" s="44"/>
      <c r="O43" s="44"/>
      <c r="P43" s="44"/>
      <c r="Q43" s="44"/>
      <c r="R43" s="44"/>
      <c r="S43" s="44"/>
      <c r="T43" s="44"/>
      <c r="U43" s="44"/>
      <c r="V43" s="44"/>
      <c r="W43" s="44"/>
      <c r="X43" s="44"/>
      <c r="Y43" s="44"/>
      <c r="Z43" s="44"/>
    </row>
    <row r="44" spans="1:26" ht="14.25" customHeight="1" x14ac:dyDescent="0.2">
      <c r="A44" s="453" t="s">
        <v>906</v>
      </c>
      <c r="B44" s="343"/>
      <c r="C44" s="343"/>
      <c r="D44" s="44"/>
      <c r="E44" s="44"/>
      <c r="F44" s="44"/>
      <c r="G44" s="44"/>
      <c r="H44" s="44"/>
      <c r="I44" s="44"/>
      <c r="J44" s="44"/>
      <c r="K44" s="44"/>
      <c r="L44" s="44"/>
      <c r="M44" s="44"/>
      <c r="N44" s="44"/>
      <c r="O44" s="44"/>
      <c r="P44" s="44"/>
      <c r="Q44" s="44"/>
      <c r="R44" s="44"/>
      <c r="S44" s="44"/>
      <c r="T44" s="44"/>
      <c r="U44" s="44"/>
      <c r="V44" s="44"/>
      <c r="W44" s="44"/>
      <c r="X44" s="44"/>
      <c r="Y44" s="44"/>
      <c r="Z44" s="44"/>
    </row>
    <row r="45" spans="1:26" ht="14.25" customHeight="1" x14ac:dyDescent="0.2">
      <c r="A45" s="453" t="s">
        <v>907</v>
      </c>
      <c r="B45" s="343"/>
      <c r="C45" s="343"/>
      <c r="D45" s="44"/>
      <c r="E45" s="44"/>
      <c r="F45" s="44"/>
      <c r="G45" s="44"/>
      <c r="H45" s="44"/>
      <c r="I45" s="44"/>
      <c r="J45" s="44"/>
      <c r="K45" s="44"/>
      <c r="L45" s="44"/>
      <c r="M45" s="44"/>
      <c r="N45" s="44"/>
      <c r="O45" s="44"/>
      <c r="P45" s="44"/>
      <c r="Q45" s="44"/>
      <c r="R45" s="44"/>
      <c r="S45" s="44"/>
      <c r="T45" s="44"/>
      <c r="U45" s="44"/>
      <c r="V45" s="44"/>
      <c r="W45" s="44"/>
      <c r="X45" s="44"/>
      <c r="Y45" s="44"/>
      <c r="Z45" s="44"/>
    </row>
    <row r="46" spans="1:26" ht="14.25" customHeight="1" x14ac:dyDescent="0.2">
      <c r="A46" s="453" t="s">
        <v>908</v>
      </c>
      <c r="B46" s="343"/>
      <c r="C46" s="343"/>
      <c r="D46" s="44"/>
      <c r="E46" s="44"/>
      <c r="F46" s="44"/>
      <c r="G46" s="44"/>
      <c r="H46" s="44"/>
      <c r="I46" s="44"/>
      <c r="J46" s="44"/>
      <c r="K46" s="44"/>
      <c r="L46" s="44"/>
      <c r="M46" s="44"/>
      <c r="N46" s="44"/>
      <c r="O46" s="44"/>
      <c r="P46" s="44"/>
      <c r="Q46" s="44"/>
      <c r="R46" s="44"/>
      <c r="S46" s="44"/>
      <c r="T46" s="44"/>
      <c r="U46" s="44"/>
      <c r="V46" s="44"/>
      <c r="W46" s="44"/>
      <c r="X46" s="44"/>
      <c r="Y46" s="44"/>
      <c r="Z46" s="44"/>
    </row>
    <row r="47" spans="1:26" ht="28.5" customHeight="1" x14ac:dyDescent="0.2">
      <c r="A47" s="453" t="s">
        <v>909</v>
      </c>
      <c r="B47" s="343"/>
      <c r="C47" s="343"/>
      <c r="D47" s="44"/>
      <c r="E47" s="44"/>
      <c r="F47" s="44"/>
      <c r="G47" s="44"/>
      <c r="H47" s="44"/>
      <c r="I47" s="44"/>
      <c r="J47" s="44"/>
      <c r="K47" s="44"/>
      <c r="L47" s="44"/>
      <c r="M47" s="44"/>
      <c r="N47" s="44"/>
      <c r="O47" s="44"/>
      <c r="P47" s="44"/>
      <c r="Q47" s="44"/>
      <c r="R47" s="44"/>
      <c r="S47" s="44"/>
      <c r="T47" s="44"/>
      <c r="U47" s="44"/>
      <c r="V47" s="44"/>
      <c r="W47" s="44"/>
      <c r="X47" s="44"/>
      <c r="Y47" s="44"/>
      <c r="Z47" s="44"/>
    </row>
    <row r="48" spans="1:26" ht="12.75" x14ac:dyDescent="0.2">
      <c r="A48" s="453" t="s">
        <v>911</v>
      </c>
      <c r="B48" s="343"/>
      <c r="C48" s="343"/>
      <c r="D48" s="44"/>
      <c r="E48" s="44"/>
      <c r="F48" s="44"/>
      <c r="G48" s="44"/>
      <c r="H48" s="44"/>
      <c r="I48" s="44"/>
      <c r="J48" s="44"/>
      <c r="K48" s="44"/>
      <c r="L48" s="44"/>
      <c r="M48" s="44"/>
      <c r="N48" s="44"/>
      <c r="O48" s="44"/>
      <c r="P48" s="44"/>
      <c r="Q48" s="44"/>
      <c r="R48" s="44"/>
      <c r="S48" s="44"/>
      <c r="T48" s="44"/>
      <c r="U48" s="44"/>
      <c r="V48" s="44"/>
      <c r="W48" s="44"/>
      <c r="X48" s="44"/>
      <c r="Y48" s="44"/>
      <c r="Z48" s="44"/>
    </row>
    <row r="49" spans="1:26" ht="12.75" x14ac:dyDescent="0.2">
      <c r="A49" s="454"/>
      <c r="B49" s="343"/>
      <c r="C49" s="343"/>
      <c r="D49" s="44"/>
      <c r="E49" s="44"/>
      <c r="F49" s="44"/>
      <c r="G49" s="44"/>
      <c r="H49" s="44"/>
      <c r="I49" s="44"/>
      <c r="J49" s="44"/>
      <c r="K49" s="44"/>
      <c r="L49" s="44"/>
      <c r="M49" s="44"/>
      <c r="N49" s="44"/>
      <c r="O49" s="44"/>
      <c r="P49" s="44"/>
      <c r="Q49" s="44"/>
      <c r="R49" s="44"/>
      <c r="S49" s="44"/>
      <c r="T49" s="44"/>
      <c r="U49" s="44"/>
      <c r="V49" s="44"/>
      <c r="W49" s="44"/>
      <c r="X49" s="44"/>
      <c r="Y49" s="44"/>
      <c r="Z49" s="44"/>
    </row>
    <row r="50" spans="1:26" ht="12.75" customHeight="1" x14ac:dyDescent="0.2">
      <c r="A50" s="455" t="s">
        <v>914</v>
      </c>
      <c r="B50" s="343"/>
      <c r="C50" s="343"/>
      <c r="D50" s="44"/>
      <c r="E50" s="44"/>
      <c r="F50" s="44"/>
      <c r="G50" s="44"/>
      <c r="H50" s="44"/>
      <c r="I50" s="44"/>
      <c r="J50" s="44"/>
      <c r="K50" s="44"/>
      <c r="L50" s="44"/>
      <c r="M50" s="44"/>
      <c r="N50" s="44"/>
      <c r="O50" s="44"/>
      <c r="P50" s="44"/>
      <c r="Q50" s="44"/>
      <c r="R50" s="44"/>
      <c r="S50" s="44"/>
      <c r="T50" s="44"/>
      <c r="U50" s="44"/>
      <c r="V50" s="44"/>
      <c r="W50" s="44"/>
      <c r="X50" s="44"/>
      <c r="Y50" s="44"/>
      <c r="Z50" s="44"/>
    </row>
    <row r="51" spans="1:26" ht="33" customHeight="1" x14ac:dyDescent="0.2">
      <c r="A51" s="453" t="s">
        <v>918</v>
      </c>
      <c r="B51" s="343"/>
      <c r="C51" s="343"/>
      <c r="D51" s="44"/>
      <c r="E51" s="44"/>
      <c r="F51" s="44"/>
      <c r="G51" s="44"/>
      <c r="H51" s="44"/>
      <c r="I51" s="44"/>
      <c r="J51" s="44"/>
      <c r="K51" s="44"/>
      <c r="L51" s="44"/>
      <c r="M51" s="44"/>
      <c r="N51" s="44"/>
      <c r="O51" s="44"/>
      <c r="P51" s="44"/>
      <c r="Q51" s="44"/>
      <c r="R51" s="44"/>
      <c r="S51" s="44"/>
      <c r="T51" s="44"/>
      <c r="U51" s="44"/>
      <c r="V51" s="44"/>
      <c r="W51" s="44"/>
      <c r="X51" s="44"/>
      <c r="Y51" s="44"/>
      <c r="Z51" s="44"/>
    </row>
    <row r="52" spans="1:26" ht="33" customHeight="1" x14ac:dyDescent="0.2">
      <c r="A52" s="453" t="s">
        <v>923</v>
      </c>
      <c r="B52" s="343"/>
      <c r="C52" s="343"/>
      <c r="D52" s="44"/>
      <c r="E52" s="44"/>
      <c r="F52" s="44"/>
      <c r="G52" s="44"/>
      <c r="H52" s="44"/>
      <c r="I52" s="44"/>
      <c r="J52" s="44"/>
      <c r="K52" s="44"/>
      <c r="L52" s="44"/>
      <c r="M52" s="44"/>
      <c r="N52" s="44"/>
      <c r="O52" s="44"/>
      <c r="P52" s="44"/>
      <c r="Q52" s="44"/>
      <c r="R52" s="44"/>
      <c r="S52" s="44"/>
      <c r="T52" s="44"/>
      <c r="U52" s="44"/>
      <c r="V52" s="44"/>
      <c r="W52" s="44"/>
      <c r="X52" s="44"/>
      <c r="Y52" s="44"/>
      <c r="Z52" s="44"/>
    </row>
    <row r="53" spans="1:26" ht="45.75" customHeight="1" x14ac:dyDescent="0.2">
      <c r="A53" s="453" t="s">
        <v>924</v>
      </c>
      <c r="B53" s="343"/>
      <c r="C53" s="343"/>
      <c r="D53" s="44"/>
      <c r="E53" s="44"/>
      <c r="F53" s="44"/>
      <c r="G53" s="44"/>
      <c r="H53" s="44"/>
      <c r="I53" s="44"/>
      <c r="J53" s="44"/>
      <c r="K53" s="44"/>
      <c r="L53" s="44"/>
      <c r="M53" s="44"/>
      <c r="N53" s="44"/>
      <c r="O53" s="44"/>
      <c r="P53" s="44"/>
      <c r="Q53" s="44"/>
      <c r="R53" s="44"/>
      <c r="S53" s="44"/>
      <c r="T53" s="44"/>
      <c r="U53" s="44"/>
      <c r="V53" s="44"/>
      <c r="W53" s="44"/>
      <c r="X53" s="44"/>
      <c r="Y53" s="44"/>
      <c r="Z53" s="44"/>
    </row>
    <row r="54" spans="1:26" ht="27.75" customHeight="1" x14ac:dyDescent="0.2">
      <c r="A54" s="453" t="s">
        <v>927</v>
      </c>
      <c r="B54" s="343"/>
      <c r="C54" s="343"/>
      <c r="D54" s="44"/>
      <c r="E54" s="44"/>
      <c r="F54" s="44"/>
      <c r="G54" s="44"/>
      <c r="H54" s="44"/>
      <c r="I54" s="44"/>
      <c r="J54" s="44"/>
      <c r="K54" s="44"/>
      <c r="L54" s="44"/>
      <c r="M54" s="44"/>
      <c r="N54" s="44"/>
      <c r="O54" s="44"/>
      <c r="P54" s="44"/>
      <c r="Q54" s="44"/>
      <c r="R54" s="44"/>
      <c r="S54" s="44"/>
      <c r="T54" s="44"/>
      <c r="U54" s="44"/>
      <c r="V54" s="44"/>
      <c r="W54" s="44"/>
      <c r="X54" s="44"/>
      <c r="Y54" s="44"/>
      <c r="Z54" s="44"/>
    </row>
    <row r="55" spans="1:26" ht="42" customHeight="1" x14ac:dyDescent="0.2">
      <c r="A55" s="453" t="s">
        <v>929</v>
      </c>
      <c r="B55" s="343"/>
      <c r="C55" s="343"/>
      <c r="D55" s="44"/>
      <c r="E55" s="44"/>
      <c r="F55" s="44"/>
      <c r="G55" s="44"/>
      <c r="H55" s="44"/>
      <c r="I55" s="44"/>
      <c r="J55" s="44"/>
      <c r="K55" s="44"/>
      <c r="L55" s="44"/>
      <c r="M55" s="44"/>
      <c r="N55" s="44"/>
      <c r="O55" s="44"/>
      <c r="P55" s="44"/>
      <c r="Q55" s="44"/>
      <c r="R55" s="44"/>
      <c r="S55" s="44"/>
      <c r="T55" s="44"/>
      <c r="U55" s="44"/>
      <c r="V55" s="44"/>
      <c r="W55" s="44"/>
      <c r="X55" s="44"/>
      <c r="Y55" s="44"/>
      <c r="Z55" s="44"/>
    </row>
    <row r="56" spans="1:26" ht="42.75" customHeight="1" x14ac:dyDescent="0.2">
      <c r="A56" s="453" t="s">
        <v>931</v>
      </c>
      <c r="B56" s="343"/>
      <c r="C56" s="343"/>
      <c r="D56" s="44"/>
      <c r="E56" s="44"/>
      <c r="F56" s="44"/>
      <c r="G56" s="44"/>
      <c r="H56" s="44"/>
      <c r="I56" s="44"/>
      <c r="J56" s="44"/>
      <c r="K56" s="44"/>
      <c r="L56" s="44"/>
      <c r="M56" s="44"/>
      <c r="N56" s="44"/>
      <c r="O56" s="44"/>
      <c r="P56" s="44"/>
      <c r="Q56" s="44"/>
      <c r="R56" s="44"/>
      <c r="S56" s="44"/>
      <c r="T56" s="44"/>
      <c r="U56" s="44"/>
      <c r="V56" s="44"/>
      <c r="W56" s="44"/>
      <c r="X56" s="44"/>
      <c r="Y56" s="44"/>
      <c r="Z56" s="44"/>
    </row>
    <row r="57" spans="1:26" ht="27.75" customHeight="1" x14ac:dyDescent="0.2">
      <c r="A57" s="453" t="s">
        <v>932</v>
      </c>
      <c r="B57" s="343"/>
      <c r="C57" s="343"/>
      <c r="D57" s="44"/>
      <c r="E57" s="44"/>
      <c r="F57" s="44"/>
      <c r="G57" s="44"/>
      <c r="H57" s="44"/>
      <c r="I57" s="44"/>
      <c r="J57" s="44"/>
      <c r="K57" s="44"/>
      <c r="L57" s="44"/>
      <c r="M57" s="44"/>
      <c r="N57" s="44"/>
      <c r="O57" s="44"/>
      <c r="P57" s="44"/>
      <c r="Q57" s="44"/>
      <c r="R57" s="44"/>
      <c r="S57" s="44"/>
      <c r="T57" s="44"/>
      <c r="U57" s="44"/>
      <c r="V57" s="44"/>
      <c r="W57" s="44"/>
      <c r="X57" s="44"/>
      <c r="Y57" s="44"/>
      <c r="Z57" s="44"/>
    </row>
    <row r="58" spans="1:26" ht="30" customHeight="1" x14ac:dyDescent="0.2">
      <c r="A58" s="453" t="s">
        <v>935</v>
      </c>
      <c r="B58" s="343"/>
      <c r="C58" s="343"/>
      <c r="D58" s="44"/>
      <c r="E58" s="44"/>
      <c r="F58" s="44"/>
      <c r="G58" s="44"/>
      <c r="H58" s="44"/>
      <c r="I58" s="44"/>
      <c r="J58" s="44"/>
      <c r="K58" s="44"/>
      <c r="L58" s="44"/>
      <c r="M58" s="44"/>
      <c r="N58" s="44"/>
      <c r="O58" s="44"/>
      <c r="P58" s="44"/>
      <c r="Q58" s="44"/>
      <c r="R58" s="44"/>
      <c r="S58" s="44"/>
      <c r="T58" s="44"/>
      <c r="U58" s="44"/>
      <c r="V58" s="44"/>
      <c r="W58" s="44"/>
      <c r="X58" s="44"/>
      <c r="Y58" s="44"/>
      <c r="Z58" s="44"/>
    </row>
    <row r="59" spans="1:26" ht="42.75" customHeight="1" x14ac:dyDescent="0.2">
      <c r="A59" s="453" t="s">
        <v>942</v>
      </c>
      <c r="B59" s="343"/>
      <c r="C59" s="343"/>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x14ac:dyDescent="0.2">
      <c r="A60" s="453" t="s">
        <v>943</v>
      </c>
      <c r="B60" s="343"/>
      <c r="C60" s="343"/>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x14ac:dyDescent="0.2">
      <c r="A61" s="453"/>
      <c r="B61" s="343"/>
      <c r="C61" s="343"/>
      <c r="D61" s="44"/>
      <c r="E61" s="44"/>
      <c r="F61" s="44"/>
      <c r="G61" s="44"/>
      <c r="H61" s="44"/>
      <c r="I61" s="44"/>
      <c r="J61" s="44"/>
      <c r="K61" s="44"/>
      <c r="L61" s="44"/>
      <c r="M61" s="44"/>
      <c r="N61" s="44"/>
      <c r="O61" s="44"/>
      <c r="P61" s="44"/>
      <c r="Q61" s="44"/>
      <c r="R61" s="44"/>
      <c r="S61" s="44"/>
      <c r="T61" s="44"/>
      <c r="U61" s="44"/>
      <c r="V61" s="44"/>
      <c r="W61" s="44"/>
      <c r="X61" s="44"/>
      <c r="Y61" s="44"/>
      <c r="Z61" s="44"/>
    </row>
    <row r="62" spans="1:26" ht="12.75" customHeight="1" x14ac:dyDescent="0.2">
      <c r="A62" s="455" t="s">
        <v>946</v>
      </c>
      <c r="B62" s="343"/>
      <c r="C62" s="343"/>
      <c r="D62" s="44"/>
      <c r="E62" s="44"/>
      <c r="F62" s="44"/>
      <c r="G62" s="44"/>
      <c r="H62" s="44"/>
      <c r="I62" s="44"/>
      <c r="J62" s="44"/>
      <c r="K62" s="44"/>
      <c r="L62" s="44"/>
      <c r="M62" s="44"/>
      <c r="N62" s="44"/>
      <c r="O62" s="44"/>
      <c r="P62" s="44"/>
      <c r="Q62" s="44"/>
      <c r="R62" s="44"/>
      <c r="S62" s="44"/>
      <c r="T62" s="44"/>
      <c r="U62" s="44"/>
      <c r="V62" s="44"/>
      <c r="W62" s="44"/>
      <c r="X62" s="44"/>
      <c r="Y62" s="44"/>
      <c r="Z62" s="44"/>
    </row>
    <row r="63" spans="1:26" ht="42" customHeight="1" x14ac:dyDescent="0.2">
      <c r="A63" s="453" t="s">
        <v>947</v>
      </c>
      <c r="B63" s="343"/>
      <c r="C63" s="343"/>
      <c r="D63" s="44"/>
      <c r="E63" s="44"/>
      <c r="F63" s="44"/>
      <c r="G63" s="44"/>
      <c r="H63" s="44"/>
      <c r="I63" s="44"/>
      <c r="J63" s="44"/>
      <c r="K63" s="44"/>
      <c r="L63" s="44"/>
      <c r="M63" s="44"/>
      <c r="N63" s="44"/>
      <c r="O63" s="44"/>
      <c r="P63" s="44"/>
      <c r="Q63" s="44"/>
      <c r="R63" s="44"/>
      <c r="S63" s="44"/>
      <c r="T63" s="44"/>
      <c r="U63" s="44"/>
      <c r="V63" s="44"/>
      <c r="W63" s="44"/>
      <c r="X63" s="44"/>
      <c r="Y63" s="44"/>
      <c r="Z63" s="44"/>
    </row>
    <row r="64" spans="1:26" ht="27" customHeight="1" x14ac:dyDescent="0.2">
      <c r="A64" s="453" t="s">
        <v>948</v>
      </c>
      <c r="B64" s="343"/>
      <c r="C64" s="343"/>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x14ac:dyDescent="0.2">
      <c r="A65" s="453" t="s">
        <v>950</v>
      </c>
      <c r="B65" s="343"/>
      <c r="C65" s="343"/>
      <c r="D65" s="44"/>
      <c r="E65" s="44"/>
      <c r="F65" s="44"/>
      <c r="G65" s="44"/>
      <c r="H65" s="44"/>
      <c r="I65" s="44"/>
      <c r="J65" s="44"/>
      <c r="K65" s="44"/>
      <c r="L65" s="44"/>
      <c r="M65" s="44"/>
      <c r="N65" s="44"/>
      <c r="O65" s="44"/>
      <c r="P65" s="44"/>
      <c r="Q65" s="44"/>
      <c r="R65" s="44"/>
      <c r="S65" s="44"/>
      <c r="T65" s="44"/>
      <c r="U65" s="44"/>
      <c r="V65" s="44"/>
      <c r="W65" s="44"/>
      <c r="X65" s="44"/>
      <c r="Y65" s="44"/>
      <c r="Z65" s="44"/>
    </row>
    <row r="66" spans="1:26" ht="18" customHeight="1" x14ac:dyDescent="0.2">
      <c r="A66" s="453" t="s">
        <v>951</v>
      </c>
      <c r="B66" s="343"/>
      <c r="C66" s="343"/>
      <c r="D66" s="44"/>
      <c r="E66" s="44"/>
      <c r="F66" s="44"/>
      <c r="G66" s="44"/>
      <c r="H66" s="44"/>
      <c r="I66" s="44"/>
      <c r="J66" s="44"/>
      <c r="K66" s="44"/>
      <c r="L66" s="44"/>
      <c r="M66" s="44"/>
      <c r="N66" s="44"/>
      <c r="O66" s="44"/>
      <c r="P66" s="44"/>
      <c r="Q66" s="44"/>
      <c r="R66" s="44"/>
      <c r="S66" s="44"/>
      <c r="T66" s="44"/>
      <c r="U66" s="44"/>
      <c r="V66" s="44"/>
      <c r="W66" s="44"/>
      <c r="X66" s="44"/>
      <c r="Y66" s="44"/>
      <c r="Z66" s="44"/>
    </row>
    <row r="67" spans="1:26" ht="16.5" customHeight="1" x14ac:dyDescent="0.2">
      <c r="A67" s="453" t="s">
        <v>954</v>
      </c>
      <c r="B67" s="343"/>
      <c r="C67" s="343"/>
      <c r="D67" s="44"/>
      <c r="E67" s="44"/>
      <c r="F67" s="44"/>
      <c r="G67" s="44"/>
      <c r="H67" s="44"/>
      <c r="I67" s="44"/>
      <c r="J67" s="44"/>
      <c r="K67" s="44"/>
      <c r="L67" s="44"/>
      <c r="M67" s="44"/>
      <c r="N67" s="44"/>
      <c r="O67" s="44"/>
      <c r="P67" s="44"/>
      <c r="Q67" s="44"/>
      <c r="R67" s="44"/>
      <c r="S67" s="44"/>
      <c r="T67" s="44"/>
      <c r="U67" s="44"/>
      <c r="V67" s="44"/>
      <c r="W67" s="44"/>
      <c r="X67" s="44"/>
      <c r="Y67" s="44"/>
      <c r="Z67" s="44"/>
    </row>
    <row r="68" spans="1:26" ht="12.75" x14ac:dyDescent="0.2">
      <c r="A68" s="453" t="s">
        <v>955</v>
      </c>
      <c r="B68" s="343"/>
      <c r="C68" s="343"/>
      <c r="D68" s="44"/>
      <c r="E68" s="44"/>
      <c r="F68" s="44"/>
      <c r="G68" s="44"/>
      <c r="H68" s="44"/>
      <c r="I68" s="44"/>
      <c r="J68" s="44"/>
      <c r="K68" s="44"/>
      <c r="L68" s="44"/>
      <c r="M68" s="44"/>
      <c r="N68" s="44"/>
      <c r="O68" s="44"/>
      <c r="P68" s="44"/>
      <c r="Q68" s="44"/>
      <c r="R68" s="44"/>
      <c r="S68" s="44"/>
      <c r="T68" s="44"/>
      <c r="U68" s="44"/>
      <c r="V68" s="44"/>
      <c r="W68" s="44"/>
      <c r="X68" s="44"/>
      <c r="Y68" s="44"/>
      <c r="Z68" s="44"/>
    </row>
    <row r="69" spans="1:26" ht="12.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2.75" customHeight="1"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2.75" customHeight="1"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2.75" customHeight="1"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2.75" customHeight="1"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2.75" customHeight="1"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2.75" customHeight="1"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2.7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2.75" customHeight="1"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2.75" customHeight="1"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2.75" customHeight="1"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2.75" customHeight="1"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2.75" customHeight="1"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2.75" customHeight="1"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2.75" customHeight="1"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2.75" customHeight="1"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2.75" customHeight="1"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2.75" customHeight="1"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2.75" customHeight="1"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2.75" customHeight="1"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2.75" customHeight="1"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2.75" customHeight="1"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2.75" customHeight="1"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2.75" customHeight="1"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2.75" customHeight="1"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2.75" customHeight="1"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2.75" customHeight="1"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2.75" customHeight="1"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2.75"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2.75" customHeight="1"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2.75" customHeight="1"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2.75" customHeight="1"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2.75" customHeight="1"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2.75" customHeight="1"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2.75" customHeight="1"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2.75" customHeight="1"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2.75" customHeight="1"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2.75" customHeight="1"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2.75" customHeight="1"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2.75" customHeight="1"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2.75" customHeight="1"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2.75" customHeight="1"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2.75" customHeight="1"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2.75" customHeight="1"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2.75" customHeight="1"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2.75" customHeight="1"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2.75" customHeight="1"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2.75" customHeight="1"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2.75" customHeight="1"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2.75"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2.75" customHeight="1"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2.75" customHeight="1"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2.75" customHeight="1"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2.75" customHeight="1"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2.75" customHeight="1"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2.75" customHeight="1"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2.75" customHeight="1"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2.75" customHeight="1"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2.75" customHeight="1"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2.75" customHeight="1"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2.75" customHeight="1"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2.75" customHeight="1"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2.75" customHeight="1"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2.75" customHeight="1"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2.75" customHeight="1"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2.75" customHeight="1"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2.75" customHeight="1"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2.75" customHeight="1"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2.75" customHeight="1"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2.75" customHeight="1"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2.75" customHeight="1"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2.75" customHeight="1"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2.75" customHeight="1"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2.75" customHeight="1"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2.75" customHeight="1"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2.75" customHeight="1"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2.75" customHeight="1"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2.75" customHeight="1"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2.75" customHeight="1"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2.75" customHeight="1"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2.75" customHeight="1"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2.75" customHeight="1"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2.75" customHeight="1"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2.75" customHeight="1"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2.75" customHeight="1"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2.75" customHeight="1"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2.75" customHeight="1"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2.75" customHeight="1"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2.75" customHeight="1"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2.75" customHeight="1"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2.75" customHeight="1"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2.75" customHeight="1"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2.75" customHeight="1"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2.75" customHeight="1"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2.75" customHeight="1"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2.75" customHeight="1"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2.75" customHeight="1"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2.75" customHeight="1"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2.75" customHeight="1"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2.75" customHeight="1"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2.75" customHeight="1"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2.75" customHeight="1"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2.75" customHeight="1"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2.75" customHeight="1"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2.75" customHeight="1"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2.75" customHeight="1"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2.75" customHeight="1"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2.75" customHeight="1"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2.75" customHeight="1"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2.75" customHeight="1"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2.75" customHeight="1"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2.75" customHeight="1"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2.75" customHeight="1"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2.75" customHeight="1"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2.75" customHeight="1"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2.75" customHeight="1"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2.75" customHeight="1"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2.75" customHeight="1"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2.75" customHeight="1"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2.75" customHeight="1"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2.75" customHeight="1"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2.75" customHeight="1"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2.75" customHeight="1"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2.75" customHeight="1"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2.75" customHeight="1"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2.75" customHeight="1"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2.75" customHeight="1"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2.75" customHeight="1"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2.75" customHeight="1"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2.75" customHeight="1"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2.75" customHeight="1"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2.75" customHeight="1"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2.75" customHeight="1"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2.75" customHeight="1"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2.75" customHeight="1"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2.75" customHeight="1"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2.75" customHeight="1"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2.75" customHeight="1"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2.75"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2.75" customHeight="1"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2.75" customHeight="1"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2.75" customHeight="1"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2.75" customHeight="1"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2.75" customHeight="1"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2.75"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2.75" customHeight="1"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2.75" customHeight="1"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2.75" customHeight="1"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2.75" customHeight="1"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2.75" customHeight="1"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2.75" customHeight="1"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2.75" customHeight="1"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2.75" customHeight="1"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2.75" customHeight="1"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2.75" customHeight="1"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2.75" customHeight="1"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2.75" customHeight="1"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2.75" customHeight="1"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2.75" customHeight="1"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2.75" customHeight="1"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2.75" customHeight="1"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2.75" customHeight="1"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2.75" customHeight="1"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2.75" customHeight="1"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2.75" customHeight="1"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2.75" customHeight="1"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2.75" customHeight="1"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2.75" customHeight="1"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2.75" customHeight="1"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2.75" customHeight="1"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2.75" customHeight="1"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2.75" customHeight="1"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2.75" customHeight="1"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2.75" customHeight="1"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2.75" customHeight="1"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2.75" customHeight="1"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2.75" customHeight="1"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2.75" customHeight="1"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2.75" customHeight="1"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2.75" customHeight="1"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2.75" customHeight="1"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2.75" customHeight="1"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2.75" customHeight="1"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2.75" customHeight="1"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2.75" customHeight="1"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2.75" customHeight="1"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2.75" customHeight="1"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2.75" customHeight="1"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2.75" customHeight="1"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2.75" customHeight="1"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2.75" customHeight="1"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2.75" customHeight="1"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2.75" customHeight="1"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2.75" customHeight="1"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2.75" customHeight="1"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2.75" customHeight="1"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2.75" customHeight="1"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2.75" customHeight="1"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2.75" customHeight="1"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2.75" customHeight="1"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2.75" customHeight="1"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2.75" customHeight="1"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2.75" customHeight="1"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2.75" customHeight="1"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2.75" customHeight="1"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2.75" customHeight="1"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2.75" customHeight="1"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2.75" customHeight="1"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2.75" customHeight="1"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2.75" customHeight="1"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2.75" customHeight="1"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2.75" customHeight="1"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2.75" customHeight="1"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2.75" customHeight="1"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2.75" customHeight="1"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2.75" customHeight="1"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2.75" customHeight="1"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2.75" customHeight="1"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2.75" customHeight="1" x14ac:dyDescent="0.2">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2.75" customHeight="1" x14ac:dyDescent="0.2">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2.75" customHeight="1" x14ac:dyDescent="0.2">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2.75" customHeight="1" x14ac:dyDescent="0.2">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2.75" customHeight="1" x14ac:dyDescent="0.2">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2.75" customHeight="1" x14ac:dyDescent="0.2">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2.75" customHeight="1" x14ac:dyDescent="0.2">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2.75" customHeight="1" x14ac:dyDescent="0.2">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2.75" customHeight="1" x14ac:dyDescent="0.2">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2.75" customHeight="1" x14ac:dyDescent="0.2">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2.75" customHeight="1" x14ac:dyDescent="0.2">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2.75" customHeight="1" x14ac:dyDescent="0.2">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2.75" customHeight="1" x14ac:dyDescent="0.2">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2.75" customHeight="1" x14ac:dyDescent="0.2">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2.75" customHeight="1" x14ac:dyDescent="0.2">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2.75" customHeight="1" x14ac:dyDescent="0.2">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2.75" customHeight="1" x14ac:dyDescent="0.2">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2.75" customHeight="1" x14ac:dyDescent="0.2">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2.75" customHeight="1" x14ac:dyDescent="0.2">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2.75" customHeight="1" x14ac:dyDescent="0.2">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2.75" customHeight="1" x14ac:dyDescent="0.2">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2.75" customHeight="1" x14ac:dyDescent="0.2">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2.75" customHeight="1" x14ac:dyDescent="0.2">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2.75" customHeight="1" x14ac:dyDescent="0.2">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2.75" customHeight="1" x14ac:dyDescent="0.2">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2.75" customHeight="1" x14ac:dyDescent="0.2">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2.75" customHeight="1" x14ac:dyDescent="0.2">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2.75" customHeight="1" x14ac:dyDescent="0.2">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2.75" customHeight="1" x14ac:dyDescent="0.2">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2.75" customHeight="1" x14ac:dyDescent="0.2">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2.75" customHeight="1" x14ac:dyDescent="0.2">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2.75" customHeight="1" x14ac:dyDescent="0.2">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2.75" customHeight="1" x14ac:dyDescent="0.2">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2.75" customHeight="1" x14ac:dyDescent="0.2">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2.75" customHeight="1" x14ac:dyDescent="0.2">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2.75" customHeight="1" x14ac:dyDescent="0.2">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2.75" customHeight="1" x14ac:dyDescent="0.2">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2.75" customHeight="1" x14ac:dyDescent="0.2">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2.75" customHeight="1" x14ac:dyDescent="0.2">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2.75" customHeight="1" x14ac:dyDescent="0.2">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2.75" customHeight="1" x14ac:dyDescent="0.2">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2.75" customHeight="1" x14ac:dyDescent="0.2">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2.75" customHeight="1" x14ac:dyDescent="0.2">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2.75" customHeight="1" x14ac:dyDescent="0.2">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2.75" customHeight="1" x14ac:dyDescent="0.2">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2.75" customHeight="1" x14ac:dyDescent="0.2">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2.75" customHeight="1" x14ac:dyDescent="0.2">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2.75" customHeight="1" x14ac:dyDescent="0.2">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2.75" customHeight="1" x14ac:dyDescent="0.2">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2.75" customHeight="1" x14ac:dyDescent="0.2">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2.75" customHeight="1" x14ac:dyDescent="0.2">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2.75" customHeight="1" x14ac:dyDescent="0.2">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2.75" customHeight="1" x14ac:dyDescent="0.2">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2.75" customHeight="1" x14ac:dyDescent="0.2">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2.75" customHeight="1" x14ac:dyDescent="0.2">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2.75" customHeight="1" x14ac:dyDescent="0.2">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2.75" customHeight="1" x14ac:dyDescent="0.2">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2.75" customHeight="1" x14ac:dyDescent="0.2">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2.75" customHeight="1" x14ac:dyDescent="0.2">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2.75" customHeight="1" x14ac:dyDescent="0.2">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2.75" customHeight="1" x14ac:dyDescent="0.2">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2.75" customHeight="1" x14ac:dyDescent="0.2">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2.75" customHeight="1" x14ac:dyDescent="0.2">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2.75" customHeight="1" x14ac:dyDescent="0.2">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2.75" customHeight="1" x14ac:dyDescent="0.2">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2.75" customHeight="1" x14ac:dyDescent="0.2">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2.75" customHeight="1" x14ac:dyDescent="0.2">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2.75" customHeight="1" x14ac:dyDescent="0.2">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2.75" customHeight="1" x14ac:dyDescent="0.2">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2.75" customHeight="1" x14ac:dyDescent="0.2">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2.75" customHeight="1" x14ac:dyDescent="0.2">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2.75" customHeight="1" x14ac:dyDescent="0.2">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2.75" customHeight="1" x14ac:dyDescent="0.2">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2.75" customHeight="1" x14ac:dyDescent="0.2">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2.75" customHeight="1" x14ac:dyDescent="0.2">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2.75" customHeight="1" x14ac:dyDescent="0.2">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2.75" customHeight="1" x14ac:dyDescent="0.2">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2.75" customHeight="1" x14ac:dyDescent="0.2">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2.75" customHeight="1" x14ac:dyDescent="0.2">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2.75" customHeight="1" x14ac:dyDescent="0.2">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2.75" customHeight="1" x14ac:dyDescent="0.2">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2.75" customHeight="1" x14ac:dyDescent="0.2">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2.75" customHeight="1" x14ac:dyDescent="0.2">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2.75" customHeight="1" x14ac:dyDescent="0.2">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2.75" customHeight="1" x14ac:dyDescent="0.2">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2.75" customHeight="1" x14ac:dyDescent="0.2">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2.75" customHeight="1" x14ac:dyDescent="0.2">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2.75" customHeight="1" x14ac:dyDescent="0.2">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2.75" customHeight="1" x14ac:dyDescent="0.2">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2.75" customHeight="1" x14ac:dyDescent="0.2">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2.75" customHeight="1" x14ac:dyDescent="0.2">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2.75" customHeight="1" x14ac:dyDescent="0.2">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2.75" customHeight="1" x14ac:dyDescent="0.2">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2.75" customHeight="1" x14ac:dyDescent="0.2">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2.75" customHeight="1" x14ac:dyDescent="0.2">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2.75" customHeight="1" x14ac:dyDescent="0.2">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2.75" customHeight="1" x14ac:dyDescent="0.2">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2.75" customHeight="1" x14ac:dyDescent="0.2">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2.75" customHeight="1" x14ac:dyDescent="0.2">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2.75" customHeight="1" x14ac:dyDescent="0.2">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2.75" customHeight="1" x14ac:dyDescent="0.2">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2.75" customHeight="1" x14ac:dyDescent="0.2">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2.75" customHeight="1" x14ac:dyDescent="0.2">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2.75" customHeight="1" x14ac:dyDescent="0.2">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2.75" customHeight="1" x14ac:dyDescent="0.2">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2.75" customHeight="1" x14ac:dyDescent="0.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2.75" customHeight="1" x14ac:dyDescent="0.2">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2.75" customHeight="1" x14ac:dyDescent="0.2">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2.75" customHeight="1" x14ac:dyDescent="0.2">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2.75" customHeight="1" x14ac:dyDescent="0.2">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2.75" customHeight="1" x14ac:dyDescent="0.2">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2.75" customHeight="1" x14ac:dyDescent="0.2">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2.75" customHeight="1" x14ac:dyDescent="0.2">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2.75" customHeight="1" x14ac:dyDescent="0.2">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2.75" customHeight="1" x14ac:dyDescent="0.2">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2.75" customHeight="1" x14ac:dyDescent="0.2">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2.75" customHeight="1" x14ac:dyDescent="0.2">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2.75" customHeight="1" x14ac:dyDescent="0.2">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2.75" customHeight="1" x14ac:dyDescent="0.2">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2.75" customHeight="1" x14ac:dyDescent="0.2">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2.75" customHeight="1" x14ac:dyDescent="0.2">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2.75" customHeight="1" x14ac:dyDescent="0.2">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2.75" customHeight="1" x14ac:dyDescent="0.2">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2.75" customHeight="1" x14ac:dyDescent="0.2">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2.75" customHeight="1" x14ac:dyDescent="0.2">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2.75" customHeight="1" x14ac:dyDescent="0.2">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2.75" customHeight="1" x14ac:dyDescent="0.2">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2.75" customHeight="1" x14ac:dyDescent="0.2">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2.75" customHeight="1" x14ac:dyDescent="0.2">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2.75" customHeight="1" x14ac:dyDescent="0.2">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2.75" customHeight="1" x14ac:dyDescent="0.2">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2.75" customHeight="1" x14ac:dyDescent="0.2">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2.75" customHeight="1" x14ac:dyDescent="0.2">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2.75" customHeight="1" x14ac:dyDescent="0.2">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2.75" customHeight="1" x14ac:dyDescent="0.2">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2.75" customHeight="1" x14ac:dyDescent="0.2">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2.75" customHeight="1" x14ac:dyDescent="0.2">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2.75" customHeight="1" x14ac:dyDescent="0.2">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2.75" customHeight="1" x14ac:dyDescent="0.2">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2.75" customHeight="1" x14ac:dyDescent="0.2">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2.75" customHeight="1" x14ac:dyDescent="0.2">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2.75" customHeight="1" x14ac:dyDescent="0.2">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2.75" customHeight="1" x14ac:dyDescent="0.2">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2.75" customHeight="1" x14ac:dyDescent="0.2">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2.75" customHeight="1" x14ac:dyDescent="0.2">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2.75" customHeight="1" x14ac:dyDescent="0.2">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2.75" customHeight="1" x14ac:dyDescent="0.2">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2.75" customHeight="1" x14ac:dyDescent="0.2">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2.75" customHeight="1" x14ac:dyDescent="0.2">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2.75" customHeight="1" x14ac:dyDescent="0.2">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2.75" customHeight="1" x14ac:dyDescent="0.2">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2.75" customHeight="1" x14ac:dyDescent="0.2">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2.75" customHeight="1" x14ac:dyDescent="0.2">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2.75" customHeight="1" x14ac:dyDescent="0.2">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2.75" customHeight="1" x14ac:dyDescent="0.2">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2.75" customHeight="1" x14ac:dyDescent="0.2">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2.75" customHeight="1" x14ac:dyDescent="0.2">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2.75" customHeight="1" x14ac:dyDescent="0.2">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2.75" customHeight="1" x14ac:dyDescent="0.2">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2.75" customHeight="1" x14ac:dyDescent="0.2">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2.75" customHeight="1" x14ac:dyDescent="0.2">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2.75" customHeight="1" x14ac:dyDescent="0.2">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2.75" customHeight="1" x14ac:dyDescent="0.2">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2.75" customHeight="1" x14ac:dyDescent="0.2">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2.75" customHeight="1" x14ac:dyDescent="0.2">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2.75" customHeight="1" x14ac:dyDescent="0.2">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2.75" customHeight="1" x14ac:dyDescent="0.2">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2.75" customHeight="1" x14ac:dyDescent="0.2">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2.75" customHeight="1" x14ac:dyDescent="0.2">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2.75" customHeight="1" x14ac:dyDescent="0.2">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2.75" customHeight="1" x14ac:dyDescent="0.2">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2.75" customHeight="1" x14ac:dyDescent="0.2">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2.75" customHeight="1" x14ac:dyDescent="0.2">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2.75" customHeight="1" x14ac:dyDescent="0.2">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2.75" customHeight="1" x14ac:dyDescent="0.2">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2.75" customHeight="1" x14ac:dyDescent="0.2">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2.75" customHeight="1" x14ac:dyDescent="0.2">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2.75" customHeight="1" x14ac:dyDescent="0.2">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2.75" customHeight="1" x14ac:dyDescent="0.2">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2.75" customHeight="1" x14ac:dyDescent="0.2">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2.75" customHeight="1" x14ac:dyDescent="0.2">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2.75" customHeight="1" x14ac:dyDescent="0.2">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2.75" customHeight="1" x14ac:dyDescent="0.2">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2.75" customHeight="1" x14ac:dyDescent="0.2">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2.75" customHeight="1" x14ac:dyDescent="0.2">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2.75" customHeight="1" x14ac:dyDescent="0.2">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2.75" customHeight="1" x14ac:dyDescent="0.2">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2.75" customHeight="1" x14ac:dyDescent="0.2">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2.75" customHeight="1" x14ac:dyDescent="0.2">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2.75" customHeight="1" x14ac:dyDescent="0.2">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2.75" customHeight="1" x14ac:dyDescent="0.2">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2.75" customHeight="1" x14ac:dyDescent="0.2">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2.75" customHeight="1" x14ac:dyDescent="0.2">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2.75" customHeight="1" x14ac:dyDescent="0.2">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2.75" customHeight="1" x14ac:dyDescent="0.2">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2.75" customHeight="1" x14ac:dyDescent="0.2">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2.75" customHeight="1" x14ac:dyDescent="0.2">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2.75" customHeight="1" x14ac:dyDescent="0.2">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2.75" customHeight="1" x14ac:dyDescent="0.2">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2.75" customHeight="1" x14ac:dyDescent="0.2">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2.75" customHeight="1" x14ac:dyDescent="0.2">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2.75" customHeight="1" x14ac:dyDescent="0.2">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2.75" customHeight="1" x14ac:dyDescent="0.2">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2.75" customHeight="1" x14ac:dyDescent="0.2">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2.75" customHeight="1" x14ac:dyDescent="0.2">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2.75" customHeight="1" x14ac:dyDescent="0.2">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2.75" customHeight="1" x14ac:dyDescent="0.2">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2.75" customHeight="1" x14ac:dyDescent="0.2">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2.75" customHeight="1" x14ac:dyDescent="0.2">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2.75" customHeight="1" x14ac:dyDescent="0.2">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2.75" customHeight="1" x14ac:dyDescent="0.2">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2.75" customHeight="1" x14ac:dyDescent="0.2">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2.75" customHeight="1" x14ac:dyDescent="0.2">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2.75" customHeight="1" x14ac:dyDescent="0.2">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2.75" customHeight="1" x14ac:dyDescent="0.2">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2.75" customHeight="1" x14ac:dyDescent="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2.75" customHeight="1" x14ac:dyDescent="0.2">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2.75" customHeight="1" x14ac:dyDescent="0.2">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2.75" customHeight="1" x14ac:dyDescent="0.2">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2.75" customHeight="1" x14ac:dyDescent="0.2">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2.75" customHeight="1" x14ac:dyDescent="0.2">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2.75" customHeight="1" x14ac:dyDescent="0.2">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2.75" customHeight="1" x14ac:dyDescent="0.2">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2.75" customHeight="1" x14ac:dyDescent="0.2">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2.75" customHeight="1" x14ac:dyDescent="0.2">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2.75" customHeight="1" x14ac:dyDescent="0.2">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2.75" customHeight="1" x14ac:dyDescent="0.2">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2.75" customHeight="1" x14ac:dyDescent="0.2">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2.75" customHeight="1" x14ac:dyDescent="0.2">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2.75" customHeight="1" x14ac:dyDescent="0.2">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2.75" customHeight="1" x14ac:dyDescent="0.2">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2.75" customHeight="1" x14ac:dyDescent="0.2">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2.75" customHeight="1" x14ac:dyDescent="0.2">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2.75" customHeight="1" x14ac:dyDescent="0.2">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2.75" customHeight="1" x14ac:dyDescent="0.2">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2.75" customHeight="1" x14ac:dyDescent="0.2">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2.75" customHeight="1" x14ac:dyDescent="0.2">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2.75" customHeight="1" x14ac:dyDescent="0.2">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2.75" customHeight="1" x14ac:dyDescent="0.2">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2.75" customHeight="1" x14ac:dyDescent="0.2">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2.75" customHeight="1" x14ac:dyDescent="0.2">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2.75" customHeight="1" x14ac:dyDescent="0.2">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2.75" customHeight="1" x14ac:dyDescent="0.2">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2.75" customHeight="1" x14ac:dyDescent="0.2">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2.75" customHeight="1" x14ac:dyDescent="0.2">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2.75" customHeight="1" x14ac:dyDescent="0.2">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2.75" customHeight="1" x14ac:dyDescent="0.2">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2.75" customHeight="1" x14ac:dyDescent="0.2">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2.75" customHeight="1" x14ac:dyDescent="0.2">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2.75" customHeight="1" x14ac:dyDescent="0.2">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2.75" customHeight="1" x14ac:dyDescent="0.2">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2.75" customHeight="1" x14ac:dyDescent="0.2">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2.75" customHeight="1" x14ac:dyDescent="0.2">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2.75" customHeight="1" x14ac:dyDescent="0.2">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2.75" customHeight="1" x14ac:dyDescent="0.2">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2.75" customHeight="1" x14ac:dyDescent="0.2">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2.75" customHeight="1" x14ac:dyDescent="0.2">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2.75" customHeight="1" x14ac:dyDescent="0.2">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2.75" customHeight="1" x14ac:dyDescent="0.2">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2.75" customHeight="1" x14ac:dyDescent="0.2">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2.75" customHeight="1" x14ac:dyDescent="0.2">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2.75" customHeight="1" x14ac:dyDescent="0.2">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2.75" customHeight="1" x14ac:dyDescent="0.2">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2.75" customHeight="1" x14ac:dyDescent="0.2">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2.75" customHeight="1" x14ac:dyDescent="0.2">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2.75" customHeight="1" x14ac:dyDescent="0.2">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2.75" customHeight="1" x14ac:dyDescent="0.2">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2.75" customHeight="1" x14ac:dyDescent="0.2">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2.75" customHeight="1" x14ac:dyDescent="0.2">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2.75" customHeight="1" x14ac:dyDescent="0.2">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2.75" customHeight="1" x14ac:dyDescent="0.2">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2.75" customHeight="1" x14ac:dyDescent="0.2">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2.75" customHeight="1" x14ac:dyDescent="0.2">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2.75" customHeight="1" x14ac:dyDescent="0.2">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2.75" customHeight="1" x14ac:dyDescent="0.2">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2.75" customHeight="1" x14ac:dyDescent="0.2">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2.75" customHeight="1" x14ac:dyDescent="0.2">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2.75" customHeight="1" x14ac:dyDescent="0.2">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2.75" customHeight="1" x14ac:dyDescent="0.2">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2.75" customHeight="1" x14ac:dyDescent="0.2">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2.75" customHeight="1" x14ac:dyDescent="0.2">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2.75" customHeight="1" x14ac:dyDescent="0.2">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2.75" customHeight="1" x14ac:dyDescent="0.2">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2.75" customHeight="1" x14ac:dyDescent="0.2">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2.75" customHeight="1" x14ac:dyDescent="0.2">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2.75" customHeight="1" x14ac:dyDescent="0.2">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2.75" customHeight="1" x14ac:dyDescent="0.2">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2.75" customHeight="1" x14ac:dyDescent="0.2">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2.75" customHeight="1" x14ac:dyDescent="0.2">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2.75" customHeight="1" x14ac:dyDescent="0.2">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2.75" customHeight="1" x14ac:dyDescent="0.2">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2.75" customHeight="1" x14ac:dyDescent="0.2">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2.75" customHeight="1" x14ac:dyDescent="0.2">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2.75" customHeight="1" x14ac:dyDescent="0.2">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2.75" customHeight="1" x14ac:dyDescent="0.2">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2.75" customHeight="1" x14ac:dyDescent="0.2">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2.75" customHeight="1" x14ac:dyDescent="0.2">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2.75" customHeight="1" x14ac:dyDescent="0.2">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2.75" customHeight="1" x14ac:dyDescent="0.2">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2.75" customHeight="1" x14ac:dyDescent="0.2">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2.75" customHeight="1" x14ac:dyDescent="0.2">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2.75" customHeight="1" x14ac:dyDescent="0.2">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2.75" customHeight="1" x14ac:dyDescent="0.2">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2.75" customHeight="1" x14ac:dyDescent="0.2">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2.75" customHeight="1" x14ac:dyDescent="0.2">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2.75" customHeight="1" x14ac:dyDescent="0.2">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2.75" customHeight="1" x14ac:dyDescent="0.2">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2.75" customHeight="1" x14ac:dyDescent="0.2">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2.75" customHeight="1" x14ac:dyDescent="0.2">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2.75" customHeight="1" x14ac:dyDescent="0.2">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2.75" customHeight="1" x14ac:dyDescent="0.2">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2.75" customHeight="1" x14ac:dyDescent="0.2">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2.75" customHeight="1" x14ac:dyDescent="0.2">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2.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2.75" customHeight="1" x14ac:dyDescent="0.2">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2.75" customHeight="1" x14ac:dyDescent="0.2">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2.75" customHeight="1" x14ac:dyDescent="0.2">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2.75" customHeight="1" x14ac:dyDescent="0.2">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2.75" customHeight="1" x14ac:dyDescent="0.2">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2.75" customHeight="1" x14ac:dyDescent="0.2">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2.75" customHeight="1" x14ac:dyDescent="0.2">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2.75" customHeight="1" x14ac:dyDescent="0.2">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2.75" customHeight="1" x14ac:dyDescent="0.2">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2.75" customHeight="1" x14ac:dyDescent="0.2">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2.75" customHeight="1" x14ac:dyDescent="0.2">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2.75" customHeight="1" x14ac:dyDescent="0.2">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2.75" customHeight="1" x14ac:dyDescent="0.2">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2.75" customHeight="1" x14ac:dyDescent="0.2">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2.75" customHeight="1" x14ac:dyDescent="0.2">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2.75" customHeight="1" x14ac:dyDescent="0.2">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2.75" customHeight="1" x14ac:dyDescent="0.2">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2.75" customHeight="1" x14ac:dyDescent="0.2">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2.75" customHeight="1" x14ac:dyDescent="0.2">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2.75" customHeight="1" x14ac:dyDescent="0.2">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2.75" customHeight="1" x14ac:dyDescent="0.2">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2.75" customHeight="1" x14ac:dyDescent="0.2">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2.75" customHeight="1" x14ac:dyDescent="0.2">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2.75" customHeight="1" x14ac:dyDescent="0.2">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2.75" customHeight="1" x14ac:dyDescent="0.2">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2.75" customHeight="1" x14ac:dyDescent="0.2">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2.75" customHeight="1" x14ac:dyDescent="0.2">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2.75" customHeight="1"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2.75" customHeight="1" x14ac:dyDescent="0.2">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2.75" customHeight="1" x14ac:dyDescent="0.2">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2.75" customHeight="1" x14ac:dyDescent="0.2">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2.75" customHeight="1" x14ac:dyDescent="0.2">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2.75" customHeight="1" x14ac:dyDescent="0.2">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2.75" customHeight="1" x14ac:dyDescent="0.2">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2.75" customHeight="1" x14ac:dyDescent="0.2">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2.75" customHeight="1" x14ac:dyDescent="0.2">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2.75" customHeight="1" x14ac:dyDescent="0.2">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2.75" customHeight="1" x14ac:dyDescent="0.2">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2.75" customHeight="1" x14ac:dyDescent="0.2">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2.75" customHeight="1" x14ac:dyDescent="0.2">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2.75" customHeight="1" x14ac:dyDescent="0.2">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2.75" customHeight="1" x14ac:dyDescent="0.2">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2.75" customHeight="1" x14ac:dyDescent="0.2">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2.75" customHeight="1" x14ac:dyDescent="0.2">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2.75" customHeight="1" x14ac:dyDescent="0.2">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2.75" customHeight="1" x14ac:dyDescent="0.2">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2.75" customHeight="1" x14ac:dyDescent="0.2">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2.75" customHeight="1" x14ac:dyDescent="0.2">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2.75" customHeight="1" x14ac:dyDescent="0.2">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2.75" customHeight="1" x14ac:dyDescent="0.2">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2.75" customHeight="1" x14ac:dyDescent="0.2">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2.75" customHeight="1" x14ac:dyDescent="0.2">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2.75" customHeight="1" x14ac:dyDescent="0.2">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2.75" customHeight="1" x14ac:dyDescent="0.2">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2.75" customHeight="1" x14ac:dyDescent="0.2">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2.75" customHeight="1" x14ac:dyDescent="0.2">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2.75" customHeight="1" x14ac:dyDescent="0.2">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2.75" customHeight="1" x14ac:dyDescent="0.2">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2.75" customHeight="1" x14ac:dyDescent="0.2">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2.75" customHeight="1" x14ac:dyDescent="0.2">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2.75" customHeight="1" x14ac:dyDescent="0.2">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2.75" customHeight="1" x14ac:dyDescent="0.2">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2.75" customHeight="1" x14ac:dyDescent="0.2">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2.75" customHeight="1" x14ac:dyDescent="0.2">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2.75" customHeight="1" x14ac:dyDescent="0.2">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2.75" customHeight="1" x14ac:dyDescent="0.2">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2.75" customHeight="1" x14ac:dyDescent="0.2">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2.75" customHeight="1" x14ac:dyDescent="0.2">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2.75" customHeight="1" x14ac:dyDescent="0.2">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2.75" customHeight="1" x14ac:dyDescent="0.2">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2.75" customHeight="1" x14ac:dyDescent="0.2">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2.75" customHeight="1" x14ac:dyDescent="0.2">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2.75" customHeight="1" x14ac:dyDescent="0.2">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2.75" customHeight="1" x14ac:dyDescent="0.2">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2.75" customHeight="1" x14ac:dyDescent="0.2">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2.75" customHeight="1" x14ac:dyDescent="0.2">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2.75" customHeight="1" x14ac:dyDescent="0.2">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2.75" customHeight="1" x14ac:dyDescent="0.2">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2.75" customHeight="1" x14ac:dyDescent="0.2">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2.75" customHeight="1" x14ac:dyDescent="0.2">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2.75" customHeight="1" x14ac:dyDescent="0.2">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2.75" customHeight="1" x14ac:dyDescent="0.2">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2.75" customHeight="1" x14ac:dyDescent="0.2">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2.75" customHeight="1" x14ac:dyDescent="0.2">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2.75" customHeight="1" x14ac:dyDescent="0.2">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2.75" customHeight="1" x14ac:dyDescent="0.2">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2.75" customHeight="1" x14ac:dyDescent="0.2">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2.75" customHeight="1" x14ac:dyDescent="0.2">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2.75" customHeight="1" x14ac:dyDescent="0.2">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2.75" customHeight="1" x14ac:dyDescent="0.2">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2.75" customHeight="1" x14ac:dyDescent="0.2">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2.75" customHeight="1" x14ac:dyDescent="0.2">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2.75" customHeight="1" x14ac:dyDescent="0.2">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2.75" customHeight="1" x14ac:dyDescent="0.2">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2.75" customHeight="1" x14ac:dyDescent="0.2">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2.75" customHeight="1" x14ac:dyDescent="0.2">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2.75" customHeight="1" x14ac:dyDescent="0.2">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2.75" customHeight="1" x14ac:dyDescent="0.2">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2.75" customHeight="1" x14ac:dyDescent="0.2">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2.75" customHeight="1" x14ac:dyDescent="0.2">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2.75" customHeight="1" x14ac:dyDescent="0.2">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2.75" customHeight="1" x14ac:dyDescent="0.2">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2.75" customHeight="1" x14ac:dyDescent="0.2">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2.75" customHeight="1" x14ac:dyDescent="0.2">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2.75" customHeight="1" x14ac:dyDescent="0.2">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2.75" customHeight="1" x14ac:dyDescent="0.2">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2.75" customHeight="1" x14ac:dyDescent="0.2">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2.75" customHeight="1" x14ac:dyDescent="0.2">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2.75" customHeight="1" x14ac:dyDescent="0.2">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2.75" customHeight="1" x14ac:dyDescent="0.2">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2.75" customHeight="1" x14ac:dyDescent="0.2">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2.75" customHeight="1" x14ac:dyDescent="0.2">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2.75" customHeight="1" x14ac:dyDescent="0.2">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2.75" customHeight="1" x14ac:dyDescent="0.2">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2.75" customHeight="1" x14ac:dyDescent="0.2">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2.75" customHeight="1" x14ac:dyDescent="0.2">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2.75" customHeight="1" x14ac:dyDescent="0.2">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2.75" customHeight="1" x14ac:dyDescent="0.2">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2.75" customHeight="1" x14ac:dyDescent="0.2">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2.75" customHeight="1" x14ac:dyDescent="0.2">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2.75" customHeight="1" x14ac:dyDescent="0.2">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2.75" customHeight="1" x14ac:dyDescent="0.2">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2.75" customHeight="1" x14ac:dyDescent="0.2">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2.75" customHeight="1" x14ac:dyDescent="0.2">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2.75" customHeight="1" x14ac:dyDescent="0.2">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2.75" customHeight="1" x14ac:dyDescent="0.2">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2.75" customHeight="1" x14ac:dyDescent="0.2">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2.75" customHeight="1" x14ac:dyDescent="0.2">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2.75" customHeight="1" x14ac:dyDescent="0.2">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2.75" customHeight="1" x14ac:dyDescent="0.2">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2.75" customHeight="1" x14ac:dyDescent="0.2">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2.75" customHeight="1" x14ac:dyDescent="0.2">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2.75" customHeight="1" x14ac:dyDescent="0.2">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2.75" customHeight="1" x14ac:dyDescent="0.2">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2.75" customHeight="1" x14ac:dyDescent="0.2">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2.75" customHeight="1" x14ac:dyDescent="0.2">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2.75" customHeight="1" x14ac:dyDescent="0.2">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2.75" customHeight="1" x14ac:dyDescent="0.2">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2.75" customHeight="1" x14ac:dyDescent="0.2">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2.75" customHeight="1" x14ac:dyDescent="0.2">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2.75" customHeight="1" x14ac:dyDescent="0.2">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2.75" customHeight="1" x14ac:dyDescent="0.2">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2.75" customHeight="1" x14ac:dyDescent="0.2">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2.75" customHeight="1" x14ac:dyDescent="0.2">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2.75" customHeight="1" x14ac:dyDescent="0.2">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2.75" customHeight="1" x14ac:dyDescent="0.2">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2.75" customHeight="1" x14ac:dyDescent="0.2">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2.75" customHeight="1" x14ac:dyDescent="0.2">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2.75" customHeight="1" x14ac:dyDescent="0.2">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2.75" customHeight="1" x14ac:dyDescent="0.2">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2.75" customHeight="1" x14ac:dyDescent="0.2">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2.75" customHeight="1" x14ac:dyDescent="0.2">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2.75" customHeight="1" x14ac:dyDescent="0.2">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2.75" customHeight="1" x14ac:dyDescent="0.2">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2.75" customHeight="1" x14ac:dyDescent="0.2">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2.75" customHeight="1" x14ac:dyDescent="0.2">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2.75" customHeight="1" x14ac:dyDescent="0.2">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2.75" customHeight="1" x14ac:dyDescent="0.2">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2.75" customHeight="1" x14ac:dyDescent="0.2">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2.75" customHeight="1" x14ac:dyDescent="0.2">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2.75" customHeight="1" x14ac:dyDescent="0.2">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2.75" customHeight="1" x14ac:dyDescent="0.2">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2.75" customHeight="1" x14ac:dyDescent="0.2">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2.75" customHeight="1" x14ac:dyDescent="0.2">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2.75" customHeight="1" x14ac:dyDescent="0.2">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2.75" customHeight="1" x14ac:dyDescent="0.2">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2.75" customHeight="1" x14ac:dyDescent="0.2">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2.75" customHeight="1" x14ac:dyDescent="0.2">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2.75" customHeight="1" x14ac:dyDescent="0.2">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2.75" customHeight="1" x14ac:dyDescent="0.2">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2.75" customHeight="1" x14ac:dyDescent="0.2">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2.75" customHeight="1" x14ac:dyDescent="0.2">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2.75" customHeight="1" x14ac:dyDescent="0.2">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2.75" customHeight="1" x14ac:dyDescent="0.2">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2.75" customHeight="1" x14ac:dyDescent="0.2">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2.75" customHeight="1" x14ac:dyDescent="0.2">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2.75" customHeight="1" x14ac:dyDescent="0.2">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2.75" customHeight="1" x14ac:dyDescent="0.2">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2.75" customHeight="1" x14ac:dyDescent="0.2">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2.75" customHeight="1" x14ac:dyDescent="0.2">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2.75" customHeight="1" x14ac:dyDescent="0.2">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2.75" customHeight="1" x14ac:dyDescent="0.2">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2.75" customHeight="1" x14ac:dyDescent="0.2">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2.75" customHeight="1" x14ac:dyDescent="0.2">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2.75" customHeight="1" x14ac:dyDescent="0.2">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2.75" customHeight="1" x14ac:dyDescent="0.2">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2.75" customHeight="1" x14ac:dyDescent="0.2">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2.75" customHeight="1" x14ac:dyDescent="0.2">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2.75" customHeight="1" x14ac:dyDescent="0.2">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2.75" customHeight="1" x14ac:dyDescent="0.2">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2.75" customHeight="1" x14ac:dyDescent="0.2">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2.75" customHeight="1" x14ac:dyDescent="0.2">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2.75" customHeight="1" x14ac:dyDescent="0.2">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2.75" customHeight="1" x14ac:dyDescent="0.2">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2.75" customHeight="1" x14ac:dyDescent="0.2">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2.75" customHeight="1" x14ac:dyDescent="0.2">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2.75" customHeight="1" x14ac:dyDescent="0.2">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2.75" customHeight="1" x14ac:dyDescent="0.2">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2.75" customHeight="1" x14ac:dyDescent="0.2">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2.75" customHeight="1" x14ac:dyDescent="0.2">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2.75" customHeight="1" x14ac:dyDescent="0.2">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2.75" customHeight="1" x14ac:dyDescent="0.2">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2.75" customHeight="1" x14ac:dyDescent="0.2">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2.75" customHeight="1" x14ac:dyDescent="0.2">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2.75" customHeight="1" x14ac:dyDescent="0.2">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2.75" customHeight="1" x14ac:dyDescent="0.2">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2.75" customHeight="1" x14ac:dyDescent="0.2">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2.75" customHeight="1" x14ac:dyDescent="0.2">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2.75" customHeight="1" x14ac:dyDescent="0.2">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2.75" customHeight="1" x14ac:dyDescent="0.2">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2.75" customHeight="1" x14ac:dyDescent="0.2">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2.75" customHeight="1" x14ac:dyDescent="0.2">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2.75" customHeight="1" x14ac:dyDescent="0.2">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2.75" customHeight="1" x14ac:dyDescent="0.2">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2.75" customHeight="1" x14ac:dyDescent="0.2">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2.75" customHeight="1" x14ac:dyDescent="0.2">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2.75" customHeight="1" x14ac:dyDescent="0.2">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2.75" customHeight="1" x14ac:dyDescent="0.2">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2.75" customHeight="1" x14ac:dyDescent="0.2">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2.75" customHeight="1" x14ac:dyDescent="0.2">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2.75" customHeight="1" x14ac:dyDescent="0.2">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2.75" customHeight="1" x14ac:dyDescent="0.2">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2.75" customHeight="1" x14ac:dyDescent="0.2">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2.75" customHeight="1" x14ac:dyDescent="0.2">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2.75" customHeight="1" x14ac:dyDescent="0.2">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2.75" customHeight="1" x14ac:dyDescent="0.2">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2.75" customHeight="1" x14ac:dyDescent="0.2">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2.75" customHeight="1" x14ac:dyDescent="0.2">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2.75" customHeight="1" x14ac:dyDescent="0.2">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2.75" customHeight="1" x14ac:dyDescent="0.2">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2.75" customHeight="1" x14ac:dyDescent="0.2">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2.75" customHeight="1" x14ac:dyDescent="0.2">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2.75" customHeight="1" x14ac:dyDescent="0.2">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2.75" customHeight="1" x14ac:dyDescent="0.2">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2.75" customHeight="1" x14ac:dyDescent="0.2">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2.75" customHeight="1" x14ac:dyDescent="0.2">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2.75" customHeight="1" x14ac:dyDescent="0.2">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2.75" customHeight="1" x14ac:dyDescent="0.2">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2.75" customHeight="1" x14ac:dyDescent="0.2">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2.75" customHeight="1" x14ac:dyDescent="0.2">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2.75" customHeight="1" x14ac:dyDescent="0.2">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2.75" customHeight="1" x14ac:dyDescent="0.2">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2.75" customHeight="1" x14ac:dyDescent="0.2">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2.75" customHeight="1" x14ac:dyDescent="0.2">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2.75" customHeight="1" x14ac:dyDescent="0.2">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2.75" customHeight="1" x14ac:dyDescent="0.2">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2.75" customHeight="1" x14ac:dyDescent="0.2">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2.75" customHeight="1" x14ac:dyDescent="0.2">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2.75" customHeight="1" x14ac:dyDescent="0.2">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2.75" customHeight="1" x14ac:dyDescent="0.2">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2.75" customHeight="1" x14ac:dyDescent="0.2">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2.75" customHeight="1" x14ac:dyDescent="0.2">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2.75" customHeight="1" x14ac:dyDescent="0.2">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2.75" customHeight="1" x14ac:dyDescent="0.2">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2.75" customHeight="1" x14ac:dyDescent="0.2">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2.75" customHeight="1" x14ac:dyDescent="0.2">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2.75" customHeight="1" x14ac:dyDescent="0.2">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2.75" customHeight="1" x14ac:dyDescent="0.2">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2.75" customHeight="1" x14ac:dyDescent="0.2">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2.75" customHeight="1" x14ac:dyDescent="0.2">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2.75" customHeight="1" x14ac:dyDescent="0.2">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2.75" customHeight="1" x14ac:dyDescent="0.2">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2.75" customHeight="1" x14ac:dyDescent="0.2">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2.75" customHeight="1" x14ac:dyDescent="0.2">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2.75" customHeight="1" x14ac:dyDescent="0.2">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2.75" customHeight="1" x14ac:dyDescent="0.2">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2.75" customHeight="1" x14ac:dyDescent="0.2">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2.75" customHeight="1" x14ac:dyDescent="0.2">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2.75" customHeight="1" x14ac:dyDescent="0.2">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2.75" customHeight="1" x14ac:dyDescent="0.2">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2.75" customHeight="1" x14ac:dyDescent="0.2">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2.75" customHeight="1" x14ac:dyDescent="0.2">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2.75" customHeight="1" x14ac:dyDescent="0.2">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2.75" customHeight="1" x14ac:dyDescent="0.2">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2.75" customHeight="1" x14ac:dyDescent="0.2">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2.75" customHeight="1" x14ac:dyDescent="0.2">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2.75" customHeight="1" x14ac:dyDescent="0.2">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2.75" customHeight="1" x14ac:dyDescent="0.2">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2.75" customHeight="1" x14ac:dyDescent="0.2">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2.75" customHeight="1" x14ac:dyDescent="0.2">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2.75" customHeight="1" x14ac:dyDescent="0.2">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2.75" customHeight="1" x14ac:dyDescent="0.2">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2.75" customHeight="1" x14ac:dyDescent="0.2">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2.75" customHeight="1" x14ac:dyDescent="0.2">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2.75" customHeight="1" x14ac:dyDescent="0.2">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2.75" customHeight="1" x14ac:dyDescent="0.2">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2.75" customHeight="1" x14ac:dyDescent="0.2">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2.75" customHeight="1" x14ac:dyDescent="0.2">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2.75" customHeight="1" x14ac:dyDescent="0.2">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2.75" customHeight="1" x14ac:dyDescent="0.2">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2.75" customHeight="1" x14ac:dyDescent="0.2">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2.75" customHeight="1" x14ac:dyDescent="0.2">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2.75" customHeight="1" x14ac:dyDescent="0.2">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2.75" customHeight="1" x14ac:dyDescent="0.2">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2.75" customHeight="1" x14ac:dyDescent="0.2">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2.75" customHeight="1" x14ac:dyDescent="0.2">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2.75" customHeight="1" x14ac:dyDescent="0.2">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2.75" customHeight="1" x14ac:dyDescent="0.2">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2.75" customHeight="1" x14ac:dyDescent="0.2">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2.75" customHeight="1" x14ac:dyDescent="0.2">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2.75" customHeight="1" x14ac:dyDescent="0.2">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2.75" customHeight="1" x14ac:dyDescent="0.2">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2.75" customHeight="1" x14ac:dyDescent="0.2">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2.75" customHeight="1" x14ac:dyDescent="0.2">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2.75" customHeight="1" x14ac:dyDescent="0.2">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2.75" customHeight="1" x14ac:dyDescent="0.2">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2.75" customHeight="1" x14ac:dyDescent="0.2">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2.75" customHeight="1" x14ac:dyDescent="0.2">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2.75" customHeight="1" x14ac:dyDescent="0.2">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2.75" customHeight="1" x14ac:dyDescent="0.2">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2.75" customHeight="1" x14ac:dyDescent="0.2">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2.75" customHeight="1" x14ac:dyDescent="0.2">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2.75" customHeight="1" x14ac:dyDescent="0.2">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2.75" customHeight="1" x14ac:dyDescent="0.2">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2.75" customHeight="1" x14ac:dyDescent="0.2">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2.75" customHeight="1" x14ac:dyDescent="0.2">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2.75" customHeight="1" x14ac:dyDescent="0.2">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2.75" customHeight="1" x14ac:dyDescent="0.2">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2.75" customHeight="1" x14ac:dyDescent="0.2">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2.75" customHeight="1" x14ac:dyDescent="0.2">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2.75" customHeight="1" x14ac:dyDescent="0.2">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2.75" customHeight="1" x14ac:dyDescent="0.2">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2.75" customHeight="1" x14ac:dyDescent="0.2">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2.75" customHeight="1" x14ac:dyDescent="0.2">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2.75" customHeight="1" x14ac:dyDescent="0.2">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2.75" customHeight="1" x14ac:dyDescent="0.2">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2.75" customHeight="1" x14ac:dyDescent="0.2">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2.75" customHeight="1" x14ac:dyDescent="0.2">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2.75" customHeight="1" x14ac:dyDescent="0.2">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2.75" customHeight="1" x14ac:dyDescent="0.2">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2.75" customHeight="1" x14ac:dyDescent="0.2">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2.75" customHeight="1" x14ac:dyDescent="0.2">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2.75" customHeight="1" x14ac:dyDescent="0.2">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2.75" customHeight="1" x14ac:dyDescent="0.2">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2.75" customHeight="1" x14ac:dyDescent="0.2">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2.75" customHeight="1" x14ac:dyDescent="0.2">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2.75" customHeight="1" x14ac:dyDescent="0.2">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2.75" customHeight="1" x14ac:dyDescent="0.2">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2.75" customHeight="1" x14ac:dyDescent="0.2">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2.75" customHeight="1" x14ac:dyDescent="0.2">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2.75" customHeight="1" x14ac:dyDescent="0.2">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2.75" customHeight="1" x14ac:dyDescent="0.2">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2.75" customHeight="1" x14ac:dyDescent="0.2">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2.75" customHeight="1" x14ac:dyDescent="0.2">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2.75" customHeight="1" x14ac:dyDescent="0.2">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2.75" customHeight="1" x14ac:dyDescent="0.2">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2.75" customHeight="1" x14ac:dyDescent="0.2">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2.75" customHeight="1" x14ac:dyDescent="0.2">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2.75" customHeight="1" x14ac:dyDescent="0.2">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2.75" customHeight="1" x14ac:dyDescent="0.2">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2.75" customHeight="1" x14ac:dyDescent="0.2">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2.75" customHeight="1" x14ac:dyDescent="0.2">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2.75" customHeight="1" x14ac:dyDescent="0.2">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2.75" customHeight="1" x14ac:dyDescent="0.2">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2.75" customHeight="1" x14ac:dyDescent="0.2">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2.75" customHeight="1" x14ac:dyDescent="0.2">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2.75" customHeight="1" x14ac:dyDescent="0.2">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2.75" customHeight="1" x14ac:dyDescent="0.2">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2.75" customHeight="1" x14ac:dyDescent="0.2">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2.75" customHeight="1" x14ac:dyDescent="0.2">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2.75" customHeight="1" x14ac:dyDescent="0.2">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2.75" customHeight="1" x14ac:dyDescent="0.2">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2.75" customHeight="1" x14ac:dyDescent="0.2">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2.75" customHeight="1" x14ac:dyDescent="0.2">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2.75" customHeight="1" x14ac:dyDescent="0.2">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2.75" customHeight="1" x14ac:dyDescent="0.2">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2.75" customHeight="1" x14ac:dyDescent="0.2">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2.75" customHeight="1" x14ac:dyDescent="0.2">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2.75" customHeight="1" x14ac:dyDescent="0.2">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2.75" customHeight="1" x14ac:dyDescent="0.2">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2.75" customHeight="1" x14ac:dyDescent="0.2">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2.75" customHeight="1" x14ac:dyDescent="0.2">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2.75" customHeight="1" x14ac:dyDescent="0.2">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2.75" customHeight="1" x14ac:dyDescent="0.2">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2.75" customHeight="1" x14ac:dyDescent="0.2">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2.75" customHeight="1" x14ac:dyDescent="0.2">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2.75" customHeight="1" x14ac:dyDescent="0.2">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2.75" customHeight="1" x14ac:dyDescent="0.2">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2.75" customHeight="1" x14ac:dyDescent="0.2">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2.75" customHeight="1" x14ac:dyDescent="0.2">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2.75" customHeight="1" x14ac:dyDescent="0.2">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2.75" customHeight="1" x14ac:dyDescent="0.2">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2.75" customHeight="1" x14ac:dyDescent="0.2">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2.75" customHeight="1" x14ac:dyDescent="0.2">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2.75" customHeight="1" x14ac:dyDescent="0.2">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2.75" customHeight="1" x14ac:dyDescent="0.2">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2.75" customHeight="1" x14ac:dyDescent="0.2">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2.75" customHeight="1" x14ac:dyDescent="0.2">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2.75" customHeight="1" x14ac:dyDescent="0.2">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2.75" customHeight="1" x14ac:dyDescent="0.2">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2.75" customHeight="1" x14ac:dyDescent="0.2">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2.75" customHeight="1" x14ac:dyDescent="0.2">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2.75" customHeight="1" x14ac:dyDescent="0.2">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2.75" customHeight="1" x14ac:dyDescent="0.2">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2.75" customHeight="1" x14ac:dyDescent="0.2">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2.75" customHeight="1" x14ac:dyDescent="0.2">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2.75" customHeight="1" x14ac:dyDescent="0.2">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2.75" customHeight="1" x14ac:dyDescent="0.2">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2.75" customHeight="1" x14ac:dyDescent="0.2">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2.75" customHeight="1" x14ac:dyDescent="0.2">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sheetProtection algorithmName="SHA-512" hashValue="UOVcqAVzovZqfX7PxK3LXYkNEp+57I6ogi+qIgR5h41IpX7lZK7vvSTF2LgH0iBn8/KOa1Id/pB0KzFj480pSg==" saltValue="eTYiWOnuBKnYdGDCN0Bj7Q==" spinCount="100000" sheet="1" objects="1" scenarios="1"/>
  <mergeCells count="35">
    <mergeCell ref="A58:C58"/>
    <mergeCell ref="A68:C68"/>
    <mergeCell ref="A61:C61"/>
    <mergeCell ref="A45:C45"/>
    <mergeCell ref="A46:C46"/>
    <mergeCell ref="A47:C47"/>
    <mergeCell ref="A48:C48"/>
    <mergeCell ref="A65:C65"/>
    <mergeCell ref="A64:C64"/>
    <mergeCell ref="A67:C67"/>
    <mergeCell ref="A66:C66"/>
    <mergeCell ref="A59:C59"/>
    <mergeCell ref="A60:C60"/>
    <mergeCell ref="A62:C62"/>
    <mergeCell ref="A63:C63"/>
    <mergeCell ref="A57:C57"/>
    <mergeCell ref="B4:C4"/>
    <mergeCell ref="B14:C14"/>
    <mergeCell ref="B2:C2"/>
    <mergeCell ref="A41:C41"/>
    <mergeCell ref="A40:C40"/>
    <mergeCell ref="A51:C51"/>
    <mergeCell ref="A38:C38"/>
    <mergeCell ref="A39:C39"/>
    <mergeCell ref="A37:C37"/>
    <mergeCell ref="A42:C42"/>
    <mergeCell ref="A43:C43"/>
    <mergeCell ref="A44:C44"/>
    <mergeCell ref="A49:C49"/>
    <mergeCell ref="A50:C50"/>
    <mergeCell ref="A56:C56"/>
    <mergeCell ref="A55:C55"/>
    <mergeCell ref="A54:C54"/>
    <mergeCell ref="A53:C53"/>
    <mergeCell ref="A52:C52"/>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election activeCell="L8" sqref="L8"/>
    </sheetView>
  </sheetViews>
  <sheetFormatPr defaultColWidth="14.42578125" defaultRowHeight="15" customHeight="1" x14ac:dyDescent="0.2"/>
  <cols>
    <col min="1" max="1" width="2.5703125" customWidth="1"/>
    <col min="2" max="2" width="5.85546875" customWidth="1"/>
    <col min="3" max="3" width="31" customWidth="1"/>
    <col min="4" max="4" width="5.85546875" customWidth="1"/>
    <col min="5" max="5" width="49.5703125" customWidth="1"/>
    <col min="6" max="6" width="12" customWidth="1"/>
    <col min="7" max="26" width="9.140625" customWidth="1"/>
  </cols>
  <sheetData>
    <row r="1" spans="1:26" ht="12" customHeight="1" x14ac:dyDescent="0.2">
      <c r="A1" s="111"/>
      <c r="B1" s="111"/>
      <c r="C1" s="112"/>
      <c r="D1" s="112"/>
      <c r="E1" s="113"/>
      <c r="F1" s="114"/>
      <c r="G1" s="114"/>
      <c r="H1" s="114"/>
      <c r="I1" s="114"/>
      <c r="J1" s="114"/>
      <c r="K1" s="114"/>
      <c r="L1" s="115"/>
      <c r="M1" s="116"/>
      <c r="N1" s="112"/>
      <c r="O1" s="112"/>
      <c r="P1" s="111"/>
      <c r="Q1" s="111"/>
      <c r="R1" s="111"/>
      <c r="S1" s="111"/>
      <c r="T1" s="111"/>
      <c r="U1" s="111"/>
      <c r="V1" s="111"/>
      <c r="W1" s="111"/>
      <c r="X1" s="111"/>
      <c r="Y1" s="111"/>
      <c r="Z1" s="111"/>
    </row>
    <row r="2" spans="1:26" ht="12" customHeight="1" x14ac:dyDescent="0.2">
      <c r="A2" s="117"/>
      <c r="B2" s="118" t="s">
        <v>2</v>
      </c>
      <c r="C2" s="112"/>
      <c r="D2" s="111"/>
      <c r="E2" s="119"/>
      <c r="F2" s="120"/>
      <c r="G2" s="120"/>
      <c r="H2" s="120"/>
      <c r="I2" s="120"/>
      <c r="J2" s="120"/>
      <c r="K2" s="120"/>
      <c r="L2" s="119"/>
      <c r="M2" s="121"/>
      <c r="N2" s="122"/>
      <c r="O2" s="122"/>
      <c r="P2" s="111"/>
      <c r="Q2" s="111"/>
      <c r="R2" s="111"/>
      <c r="S2" s="111"/>
      <c r="T2" s="111"/>
      <c r="U2" s="111"/>
      <c r="V2" s="111"/>
      <c r="W2" s="111"/>
      <c r="X2" s="111"/>
      <c r="Y2" s="111"/>
      <c r="Z2" s="111"/>
    </row>
    <row r="3" spans="1:26" ht="12" customHeight="1" x14ac:dyDescent="0.2">
      <c r="A3" s="117"/>
      <c r="B3" s="118" t="s">
        <v>4</v>
      </c>
      <c r="C3" s="112"/>
      <c r="D3" s="111"/>
      <c r="E3" s="119"/>
      <c r="F3" s="120"/>
      <c r="G3" s="120"/>
      <c r="H3" s="120"/>
      <c r="I3" s="120"/>
      <c r="J3" s="120"/>
      <c r="K3" s="120"/>
      <c r="L3" s="119"/>
      <c r="M3" s="121"/>
      <c r="N3" s="122"/>
      <c r="O3" s="122"/>
      <c r="P3" s="111"/>
      <c r="Q3" s="111"/>
      <c r="R3" s="111"/>
      <c r="S3" s="111"/>
      <c r="T3" s="111"/>
      <c r="U3" s="111"/>
      <c r="V3" s="111"/>
      <c r="W3" s="111"/>
      <c r="X3" s="111"/>
      <c r="Y3" s="111"/>
      <c r="Z3" s="111"/>
    </row>
    <row r="4" spans="1:26" ht="12" customHeight="1" x14ac:dyDescent="0.2">
      <c r="A4" s="117"/>
      <c r="B4" s="122"/>
      <c r="C4" s="112"/>
      <c r="D4" s="111"/>
      <c r="E4" s="123"/>
      <c r="F4" s="120"/>
      <c r="G4" s="120"/>
      <c r="H4" s="120"/>
      <c r="I4" s="120"/>
      <c r="J4" s="120"/>
      <c r="K4" s="120"/>
      <c r="L4" s="124"/>
      <c r="M4" s="125"/>
      <c r="N4" s="122"/>
      <c r="O4" s="122"/>
      <c r="P4" s="111"/>
      <c r="Q4" s="111"/>
      <c r="R4" s="111"/>
      <c r="S4" s="111"/>
      <c r="T4" s="111"/>
      <c r="U4" s="111"/>
      <c r="V4" s="111"/>
      <c r="W4" s="111"/>
      <c r="X4" s="111"/>
      <c r="Y4" s="111"/>
      <c r="Z4" s="111"/>
    </row>
    <row r="5" spans="1:26" ht="12" customHeight="1" x14ac:dyDescent="0.2">
      <c r="A5" s="117"/>
      <c r="B5" s="126" t="s">
        <v>1041</v>
      </c>
      <c r="C5" s="112"/>
      <c r="D5" s="111"/>
      <c r="E5" s="123"/>
      <c r="F5" s="120"/>
      <c r="G5" s="120"/>
      <c r="H5" s="120"/>
      <c r="I5" s="120"/>
      <c r="J5" s="120"/>
      <c r="K5" s="120"/>
      <c r="L5" s="124"/>
      <c r="M5" s="125"/>
      <c r="N5" s="122"/>
      <c r="O5" s="122"/>
      <c r="P5" s="111"/>
      <c r="Q5" s="111"/>
      <c r="R5" s="111"/>
      <c r="S5" s="111"/>
      <c r="T5" s="111"/>
      <c r="U5" s="111"/>
      <c r="V5" s="111"/>
      <c r="W5" s="111"/>
      <c r="X5" s="111"/>
      <c r="Y5" s="111"/>
      <c r="Z5" s="111"/>
    </row>
    <row r="6" spans="1:26" ht="12" customHeight="1" x14ac:dyDescent="0.2">
      <c r="A6" s="117"/>
      <c r="B6" s="111"/>
      <c r="C6" s="127"/>
      <c r="D6" s="127"/>
      <c r="E6" s="127"/>
      <c r="F6" s="128"/>
      <c r="G6" s="128"/>
      <c r="H6" s="128"/>
      <c r="I6" s="128"/>
      <c r="J6" s="128"/>
      <c r="K6" s="127"/>
      <c r="L6" s="127"/>
      <c r="M6" s="129"/>
      <c r="N6" s="111"/>
      <c r="O6" s="111"/>
      <c r="P6" s="111"/>
      <c r="Q6" s="111"/>
      <c r="R6" s="111"/>
      <c r="S6" s="111"/>
      <c r="T6" s="111"/>
      <c r="U6" s="111"/>
      <c r="V6" s="111"/>
      <c r="W6" s="111"/>
      <c r="X6" s="111"/>
      <c r="Y6" s="111"/>
      <c r="Z6" s="111"/>
    </row>
    <row r="7" spans="1:26" ht="12" customHeight="1" x14ac:dyDescent="0.2">
      <c r="A7" s="117"/>
      <c r="B7" s="130" t="s">
        <v>1042</v>
      </c>
      <c r="C7" s="131" t="s">
        <v>1040</v>
      </c>
      <c r="D7" s="132" t="s">
        <v>1043</v>
      </c>
      <c r="E7" s="131" t="s">
        <v>1044</v>
      </c>
      <c r="F7" s="132" t="s">
        <v>1045</v>
      </c>
      <c r="G7" s="133"/>
      <c r="H7" s="133"/>
      <c r="I7" s="133"/>
      <c r="J7" s="133"/>
      <c r="K7" s="133"/>
      <c r="L7" s="117"/>
      <c r="M7" s="117"/>
      <c r="N7" s="117"/>
      <c r="O7" s="117"/>
      <c r="P7" s="117"/>
      <c r="Q7" s="117"/>
      <c r="R7" s="117"/>
      <c r="S7" s="117"/>
      <c r="T7" s="117"/>
      <c r="U7" s="117"/>
      <c r="V7" s="117"/>
      <c r="W7" s="117"/>
      <c r="X7" s="117"/>
      <c r="Y7" s="117"/>
      <c r="Z7" s="117"/>
    </row>
    <row r="8" spans="1:26" ht="27.6" customHeight="1" x14ac:dyDescent="0.2">
      <c r="A8" s="117"/>
      <c r="B8" s="134">
        <v>1</v>
      </c>
      <c r="C8" s="135" t="s">
        <v>1398</v>
      </c>
      <c r="D8" s="136">
        <v>2</v>
      </c>
      <c r="E8" s="255" t="s">
        <v>1405</v>
      </c>
      <c r="F8" s="254">
        <v>43241</v>
      </c>
      <c r="G8" s="117"/>
      <c r="H8" s="117"/>
      <c r="I8" s="117"/>
      <c r="J8" s="117"/>
      <c r="K8" s="117"/>
      <c r="L8" s="117"/>
      <c r="M8" s="117"/>
      <c r="N8" s="117"/>
      <c r="O8" s="117"/>
      <c r="P8" s="117"/>
      <c r="Q8" s="117"/>
      <c r="R8" s="117"/>
      <c r="S8" s="117"/>
      <c r="T8" s="117"/>
      <c r="U8" s="117"/>
      <c r="V8" s="117"/>
      <c r="W8" s="117"/>
      <c r="X8" s="117"/>
      <c r="Y8" s="117"/>
      <c r="Z8" s="117"/>
    </row>
    <row r="9" spans="1:26" ht="27.6" customHeight="1" x14ac:dyDescent="0.2">
      <c r="A9" s="117"/>
      <c r="B9" s="134">
        <v>2</v>
      </c>
      <c r="C9" s="135" t="s">
        <v>1399</v>
      </c>
      <c r="D9" s="136">
        <v>2</v>
      </c>
      <c r="E9" s="255" t="s">
        <v>1404</v>
      </c>
      <c r="F9" s="254">
        <v>43370</v>
      </c>
      <c r="G9" s="117"/>
      <c r="H9" s="117"/>
      <c r="I9" s="117"/>
      <c r="J9" s="117"/>
      <c r="K9" s="117"/>
      <c r="L9" s="117"/>
      <c r="M9" s="117"/>
      <c r="N9" s="117"/>
      <c r="O9" s="117"/>
      <c r="P9" s="117"/>
      <c r="Q9" s="117"/>
      <c r="R9" s="117"/>
      <c r="S9" s="117"/>
      <c r="T9" s="117"/>
      <c r="U9" s="117"/>
      <c r="V9" s="117"/>
      <c r="W9" s="117"/>
      <c r="X9" s="117"/>
      <c r="Y9" s="117"/>
      <c r="Z9" s="117"/>
    </row>
    <row r="10" spans="1:26" ht="25.35" customHeight="1" x14ac:dyDescent="0.2">
      <c r="A10" s="117"/>
      <c r="B10" s="134">
        <v>3</v>
      </c>
      <c r="C10" s="135" t="s">
        <v>1400</v>
      </c>
      <c r="D10" s="136">
        <v>4</v>
      </c>
      <c r="E10" s="255" t="s">
        <v>1406</v>
      </c>
      <c r="F10" s="254">
        <v>43615</v>
      </c>
      <c r="G10" s="117"/>
      <c r="H10" s="117"/>
      <c r="I10" s="117"/>
      <c r="J10" s="117"/>
      <c r="K10" s="117"/>
      <c r="L10" s="117"/>
      <c r="M10" s="117"/>
      <c r="N10" s="117"/>
      <c r="O10" s="117"/>
      <c r="P10" s="117"/>
      <c r="Q10" s="117"/>
      <c r="R10" s="117"/>
      <c r="S10" s="117"/>
      <c r="T10" s="117"/>
      <c r="U10" s="117"/>
      <c r="V10" s="117"/>
      <c r="W10" s="117"/>
      <c r="X10" s="117"/>
      <c r="Y10" s="117"/>
      <c r="Z10" s="117"/>
    </row>
    <row r="11" spans="1:26" ht="12" customHeight="1" x14ac:dyDescent="0.2">
      <c r="A11" s="117"/>
      <c r="B11" s="134">
        <v>4</v>
      </c>
      <c r="C11" s="135" t="s">
        <v>1401</v>
      </c>
      <c r="D11" s="136">
        <v>4</v>
      </c>
      <c r="E11" s="255" t="s">
        <v>1407</v>
      </c>
      <c r="F11" s="254">
        <v>43097</v>
      </c>
      <c r="G11" s="117"/>
      <c r="H11" s="117"/>
      <c r="I11" s="117"/>
      <c r="J11" s="117"/>
      <c r="K11" s="117"/>
      <c r="L11" s="117"/>
      <c r="M11" s="117"/>
      <c r="N11" s="117"/>
      <c r="O11" s="117"/>
      <c r="P11" s="117"/>
      <c r="Q11" s="117"/>
      <c r="R11" s="117"/>
      <c r="S11" s="117"/>
      <c r="T11" s="117"/>
      <c r="U11" s="117"/>
      <c r="V11" s="117"/>
      <c r="W11" s="117"/>
      <c r="X11" s="117"/>
      <c r="Y11" s="117"/>
      <c r="Z11" s="117"/>
    </row>
    <row r="12" spans="1:26" ht="12" customHeight="1" x14ac:dyDescent="0.2">
      <c r="A12" s="117"/>
      <c r="B12" s="134">
        <v>5</v>
      </c>
      <c r="C12" s="135" t="s">
        <v>1402</v>
      </c>
      <c r="D12" s="136">
        <v>1</v>
      </c>
      <c r="E12" s="255" t="s">
        <v>1408</v>
      </c>
      <c r="F12" s="254">
        <v>43360</v>
      </c>
      <c r="G12" s="117"/>
      <c r="H12" s="117"/>
      <c r="I12" s="117"/>
      <c r="J12" s="117"/>
      <c r="K12" s="117"/>
      <c r="L12" s="117"/>
      <c r="M12" s="117"/>
      <c r="N12" s="117"/>
      <c r="O12" s="117"/>
      <c r="P12" s="117"/>
      <c r="Q12" s="117"/>
      <c r="R12" s="117"/>
      <c r="S12" s="117"/>
      <c r="T12" s="117"/>
      <c r="U12" s="117"/>
      <c r="V12" s="117"/>
      <c r="W12" s="117"/>
      <c r="X12" s="117"/>
      <c r="Y12" s="117"/>
      <c r="Z12" s="117"/>
    </row>
    <row r="13" spans="1:26" ht="12" customHeight="1" x14ac:dyDescent="0.2">
      <c r="A13" s="117"/>
      <c r="B13" s="134">
        <v>6</v>
      </c>
      <c r="C13" s="135" t="s">
        <v>1403</v>
      </c>
      <c r="D13" s="136">
        <v>1</v>
      </c>
      <c r="E13" s="255" t="s">
        <v>1408</v>
      </c>
      <c r="F13" s="254">
        <v>43360</v>
      </c>
      <c r="G13" s="117"/>
      <c r="H13" s="117"/>
      <c r="I13" s="117"/>
      <c r="J13" s="117"/>
      <c r="K13" s="117"/>
      <c r="L13" s="117"/>
      <c r="M13" s="117"/>
      <c r="N13" s="117"/>
      <c r="O13" s="117"/>
      <c r="P13" s="117"/>
      <c r="Q13" s="117"/>
      <c r="R13" s="117"/>
      <c r="S13" s="117"/>
      <c r="T13" s="117"/>
      <c r="U13" s="117"/>
      <c r="V13" s="117"/>
      <c r="W13" s="117"/>
      <c r="X13" s="117"/>
      <c r="Y13" s="117"/>
      <c r="Z13" s="117"/>
    </row>
    <row r="14" spans="1:26" ht="12" customHeight="1" x14ac:dyDescent="0.2">
      <c r="A14" s="117"/>
      <c r="B14" s="134">
        <v>7</v>
      </c>
      <c r="C14" s="135" t="s">
        <v>1409</v>
      </c>
      <c r="D14" s="136">
        <v>3</v>
      </c>
      <c r="E14" s="255" t="s">
        <v>1410</v>
      </c>
      <c r="F14" s="254">
        <v>43602</v>
      </c>
      <c r="G14" s="117"/>
      <c r="H14" s="117"/>
      <c r="I14" s="117"/>
      <c r="J14" s="117"/>
      <c r="K14" s="117"/>
      <c r="L14" s="117"/>
      <c r="M14" s="117"/>
      <c r="N14" s="117"/>
      <c r="O14" s="117"/>
      <c r="P14" s="117"/>
      <c r="Q14" s="117"/>
      <c r="R14" s="117"/>
      <c r="S14" s="117"/>
      <c r="T14" s="117"/>
      <c r="U14" s="117"/>
      <c r="V14" s="117"/>
      <c r="W14" s="117"/>
      <c r="X14" s="117"/>
      <c r="Y14" s="117"/>
      <c r="Z14" s="117"/>
    </row>
    <row r="15" spans="1:26" ht="26.45" customHeight="1" x14ac:dyDescent="0.2">
      <c r="A15" s="117"/>
      <c r="B15" s="134"/>
      <c r="C15" s="135"/>
      <c r="D15" s="136"/>
      <c r="E15" s="255"/>
      <c r="F15" s="254"/>
      <c r="G15" s="117"/>
      <c r="H15" s="117"/>
      <c r="I15" s="117"/>
      <c r="J15" s="117"/>
      <c r="K15" s="117"/>
      <c r="L15" s="117"/>
      <c r="M15" s="117"/>
      <c r="N15" s="117"/>
      <c r="O15" s="117"/>
      <c r="P15" s="117"/>
      <c r="Q15" s="117"/>
      <c r="R15" s="117"/>
      <c r="S15" s="117"/>
      <c r="T15" s="117"/>
      <c r="U15" s="117"/>
      <c r="V15" s="117"/>
      <c r="W15" s="117"/>
      <c r="X15" s="117"/>
      <c r="Y15" s="117"/>
      <c r="Z15" s="117"/>
    </row>
    <row r="16" spans="1:26" ht="12" customHeight="1" x14ac:dyDescent="0.2">
      <c r="A16" s="117"/>
      <c r="B16" s="134"/>
      <c r="C16" s="135"/>
      <c r="D16" s="136"/>
      <c r="E16" s="255"/>
      <c r="F16" s="254"/>
      <c r="G16" s="117"/>
      <c r="H16" s="117"/>
      <c r="I16" s="117"/>
      <c r="J16" s="117"/>
      <c r="K16" s="117"/>
      <c r="L16" s="117"/>
      <c r="M16" s="117"/>
      <c r="N16" s="117"/>
      <c r="O16" s="117"/>
      <c r="P16" s="117"/>
      <c r="Q16" s="117"/>
      <c r="R16" s="117"/>
      <c r="S16" s="117"/>
      <c r="T16" s="117"/>
      <c r="U16" s="117"/>
      <c r="V16" s="117"/>
      <c r="W16" s="117"/>
      <c r="X16" s="117"/>
      <c r="Y16" s="117"/>
      <c r="Z16" s="117"/>
    </row>
    <row r="17" spans="1:26" ht="12" customHeight="1" x14ac:dyDescent="0.2">
      <c r="A17" s="117"/>
      <c r="B17" s="134"/>
      <c r="C17" s="135"/>
      <c r="D17" s="136"/>
      <c r="E17" s="255"/>
      <c r="F17" s="254"/>
      <c r="G17" s="117"/>
      <c r="H17" s="117"/>
      <c r="I17" s="117"/>
      <c r="J17" s="117"/>
      <c r="K17" s="117"/>
      <c r="L17" s="117"/>
      <c r="M17" s="117"/>
      <c r="N17" s="117"/>
      <c r="O17" s="117"/>
      <c r="P17" s="117"/>
      <c r="Q17" s="117"/>
      <c r="R17" s="117"/>
      <c r="S17" s="117"/>
      <c r="T17" s="117"/>
      <c r="U17" s="117"/>
      <c r="V17" s="117"/>
      <c r="W17" s="117"/>
      <c r="X17" s="117"/>
      <c r="Y17" s="117"/>
      <c r="Z17" s="117"/>
    </row>
    <row r="18" spans="1:26" ht="12" customHeight="1" x14ac:dyDescent="0.2">
      <c r="A18" s="117"/>
      <c r="B18" s="134"/>
      <c r="C18" s="135"/>
      <c r="D18" s="136"/>
      <c r="E18" s="255"/>
      <c r="F18" s="254"/>
      <c r="G18" s="117"/>
      <c r="H18" s="117"/>
      <c r="I18" s="117"/>
      <c r="J18" s="117"/>
      <c r="K18" s="117"/>
      <c r="L18" s="117"/>
      <c r="M18" s="117"/>
      <c r="N18" s="117"/>
      <c r="O18" s="117"/>
      <c r="P18" s="117"/>
      <c r="Q18" s="117"/>
      <c r="R18" s="117"/>
      <c r="S18" s="117"/>
      <c r="T18" s="117"/>
      <c r="U18" s="117"/>
      <c r="V18" s="117"/>
      <c r="W18" s="117"/>
      <c r="X18" s="117"/>
      <c r="Y18" s="117"/>
      <c r="Z18" s="117"/>
    </row>
    <row r="19" spans="1:26" ht="12" customHeight="1" x14ac:dyDescent="0.2">
      <c r="A19" s="117"/>
      <c r="B19" s="134"/>
      <c r="C19" s="135"/>
      <c r="D19" s="136"/>
      <c r="E19" s="255"/>
      <c r="F19" s="254"/>
      <c r="G19" s="117"/>
      <c r="H19" s="117"/>
      <c r="I19" s="117"/>
      <c r="J19" s="117"/>
      <c r="K19" s="117"/>
      <c r="L19" s="117"/>
      <c r="M19" s="117"/>
      <c r="N19" s="117"/>
      <c r="O19" s="117"/>
      <c r="P19" s="117"/>
      <c r="Q19" s="117"/>
      <c r="R19" s="117"/>
      <c r="S19" s="117"/>
      <c r="T19" s="117"/>
      <c r="U19" s="117"/>
      <c r="V19" s="117"/>
      <c r="W19" s="117"/>
      <c r="X19" s="117"/>
      <c r="Y19" s="117"/>
      <c r="Z19" s="117"/>
    </row>
    <row r="20" spans="1:26" ht="12" customHeight="1" x14ac:dyDescent="0.2">
      <c r="A20" s="117"/>
      <c r="B20" s="134"/>
      <c r="C20" s="135"/>
      <c r="D20" s="136"/>
      <c r="E20" s="255"/>
      <c r="F20" s="254"/>
      <c r="G20" s="117"/>
      <c r="H20" s="117"/>
      <c r="I20" s="117"/>
      <c r="J20" s="117"/>
      <c r="K20" s="117"/>
      <c r="L20" s="117"/>
      <c r="M20" s="117"/>
      <c r="N20" s="117"/>
      <c r="O20" s="117"/>
      <c r="P20" s="117"/>
      <c r="Q20" s="117"/>
      <c r="R20" s="117"/>
      <c r="S20" s="117"/>
      <c r="T20" s="117"/>
      <c r="U20" s="117"/>
      <c r="V20" s="117"/>
      <c r="W20" s="117"/>
      <c r="X20" s="117"/>
      <c r="Y20" s="117"/>
      <c r="Z20" s="117"/>
    </row>
    <row r="21" spans="1:26" ht="12" customHeight="1" x14ac:dyDescent="0.2">
      <c r="A21" s="117"/>
      <c r="B21" s="134"/>
      <c r="C21" s="135"/>
      <c r="D21" s="136"/>
      <c r="E21" s="255"/>
      <c r="F21" s="254"/>
      <c r="G21" s="117"/>
      <c r="H21" s="117"/>
      <c r="I21" s="117"/>
      <c r="J21" s="117"/>
      <c r="K21" s="117"/>
      <c r="L21" s="117"/>
      <c r="M21" s="117"/>
      <c r="N21" s="117"/>
      <c r="O21" s="117"/>
      <c r="P21" s="117"/>
      <c r="Q21" s="117"/>
      <c r="R21" s="117"/>
      <c r="S21" s="117"/>
      <c r="T21" s="117"/>
      <c r="U21" s="117"/>
      <c r="V21" s="117"/>
      <c r="W21" s="117"/>
      <c r="X21" s="117"/>
      <c r="Y21" s="117"/>
      <c r="Z21" s="117"/>
    </row>
    <row r="22" spans="1:26" ht="12" customHeight="1" x14ac:dyDescent="0.2">
      <c r="A22" s="117"/>
      <c r="B22" s="137"/>
      <c r="C22" s="117"/>
      <c r="D22" s="138"/>
      <c r="E22" s="117"/>
      <c r="F22" s="139"/>
      <c r="G22" s="117"/>
      <c r="H22" s="117"/>
      <c r="I22" s="117"/>
      <c r="J22" s="117"/>
      <c r="K22" s="117"/>
      <c r="L22" s="117"/>
      <c r="M22" s="117"/>
      <c r="N22" s="117"/>
      <c r="O22" s="117"/>
      <c r="P22" s="117"/>
      <c r="Q22" s="117"/>
      <c r="R22" s="117"/>
      <c r="S22" s="117"/>
      <c r="T22" s="117"/>
      <c r="U22" s="117"/>
      <c r="V22" s="117"/>
      <c r="W22" s="117"/>
      <c r="X22" s="117"/>
      <c r="Y22" s="117"/>
      <c r="Z22" s="117"/>
    </row>
    <row r="23" spans="1:26" ht="12" customHeight="1" x14ac:dyDescent="0.2">
      <c r="A23" s="117"/>
      <c r="B23" s="137"/>
      <c r="C23" s="117"/>
      <c r="D23" s="138"/>
      <c r="E23" s="117"/>
      <c r="F23" s="139"/>
      <c r="G23" s="117"/>
      <c r="H23" s="117"/>
      <c r="I23" s="117"/>
      <c r="J23" s="117"/>
      <c r="K23" s="117"/>
      <c r="L23" s="117"/>
      <c r="M23" s="117"/>
      <c r="N23" s="117"/>
      <c r="O23" s="117"/>
      <c r="P23" s="117"/>
      <c r="Q23" s="117"/>
      <c r="R23" s="117"/>
      <c r="S23" s="117"/>
      <c r="T23" s="117"/>
      <c r="U23" s="117"/>
      <c r="V23" s="117"/>
      <c r="W23" s="117"/>
      <c r="X23" s="117"/>
      <c r="Y23" s="117"/>
      <c r="Z23" s="117"/>
    </row>
    <row r="24" spans="1:26" ht="12" customHeight="1" x14ac:dyDescent="0.2">
      <c r="A24" s="117"/>
      <c r="B24" s="137"/>
      <c r="C24" s="117"/>
      <c r="D24" s="138"/>
      <c r="E24" s="117"/>
      <c r="F24" s="139"/>
      <c r="G24" s="117"/>
      <c r="H24" s="117"/>
      <c r="I24" s="117"/>
      <c r="J24" s="117"/>
      <c r="K24" s="117"/>
      <c r="L24" s="117"/>
      <c r="M24" s="117"/>
      <c r="N24" s="117"/>
      <c r="O24" s="117"/>
      <c r="P24" s="117"/>
      <c r="Q24" s="117"/>
      <c r="R24" s="117"/>
      <c r="S24" s="117"/>
      <c r="T24" s="117"/>
      <c r="U24" s="117"/>
      <c r="V24" s="117"/>
      <c r="W24" s="117"/>
      <c r="X24" s="117"/>
      <c r="Y24" s="117"/>
      <c r="Z24" s="117"/>
    </row>
    <row r="25" spans="1:26" ht="12" customHeight="1" x14ac:dyDescent="0.2">
      <c r="A25" s="117"/>
      <c r="B25" s="137"/>
      <c r="C25" s="117"/>
      <c r="D25" s="138"/>
      <c r="E25" s="117"/>
      <c r="F25" s="139"/>
      <c r="G25" s="117"/>
      <c r="H25" s="117"/>
      <c r="I25" s="117"/>
      <c r="J25" s="117"/>
      <c r="K25" s="117"/>
      <c r="L25" s="117"/>
      <c r="M25" s="117"/>
      <c r="N25" s="117"/>
      <c r="O25" s="117"/>
      <c r="P25" s="117"/>
      <c r="Q25" s="117"/>
      <c r="R25" s="117"/>
      <c r="S25" s="117"/>
      <c r="T25" s="117"/>
      <c r="U25" s="117"/>
      <c r="V25" s="117"/>
      <c r="W25" s="117"/>
      <c r="X25" s="117"/>
      <c r="Y25" s="117"/>
      <c r="Z25" s="117"/>
    </row>
    <row r="26" spans="1:26" ht="12" customHeight="1" x14ac:dyDescent="0.2">
      <c r="A26" s="117"/>
      <c r="B26" s="137"/>
      <c r="C26" s="117"/>
      <c r="D26" s="138"/>
      <c r="E26" s="117"/>
      <c r="F26" s="139"/>
      <c r="G26" s="117"/>
      <c r="H26" s="117"/>
      <c r="I26" s="117"/>
      <c r="J26" s="117"/>
      <c r="K26" s="117"/>
      <c r="L26" s="117"/>
      <c r="M26" s="117"/>
      <c r="N26" s="117"/>
      <c r="O26" s="117"/>
      <c r="P26" s="117"/>
      <c r="Q26" s="117"/>
      <c r="R26" s="117"/>
      <c r="S26" s="117"/>
      <c r="T26" s="117"/>
      <c r="U26" s="117"/>
      <c r="V26" s="117"/>
      <c r="W26" s="117"/>
      <c r="X26" s="117"/>
      <c r="Y26" s="117"/>
      <c r="Z26" s="117"/>
    </row>
    <row r="27" spans="1:26" ht="12" customHeight="1" x14ac:dyDescent="0.2">
      <c r="A27" s="117"/>
      <c r="B27" s="137"/>
      <c r="C27" s="117"/>
      <c r="D27" s="138"/>
      <c r="E27" s="117"/>
      <c r="F27" s="139"/>
      <c r="G27" s="117"/>
      <c r="H27" s="117"/>
      <c r="I27" s="117"/>
      <c r="J27" s="117"/>
      <c r="K27" s="117"/>
      <c r="L27" s="117"/>
      <c r="M27" s="117"/>
      <c r="N27" s="117"/>
      <c r="O27" s="117"/>
      <c r="P27" s="117"/>
      <c r="Q27" s="117"/>
      <c r="R27" s="117"/>
      <c r="S27" s="117"/>
      <c r="T27" s="117"/>
      <c r="U27" s="117"/>
      <c r="V27" s="117"/>
      <c r="W27" s="117"/>
      <c r="X27" s="117"/>
      <c r="Y27" s="117"/>
      <c r="Z27" s="117"/>
    </row>
    <row r="28" spans="1:26" ht="12" customHeight="1" x14ac:dyDescent="0.2">
      <c r="A28" s="117"/>
      <c r="B28" s="137"/>
      <c r="C28" s="117"/>
      <c r="D28" s="138"/>
      <c r="E28" s="117"/>
      <c r="F28" s="139"/>
      <c r="G28" s="117"/>
      <c r="H28" s="117"/>
      <c r="I28" s="117"/>
      <c r="J28" s="117"/>
      <c r="K28" s="117"/>
      <c r="L28" s="117"/>
      <c r="M28" s="117"/>
      <c r="N28" s="117"/>
      <c r="O28" s="117"/>
      <c r="P28" s="117"/>
      <c r="Q28" s="117"/>
      <c r="R28" s="117"/>
      <c r="S28" s="117"/>
      <c r="T28" s="117"/>
      <c r="U28" s="117"/>
      <c r="V28" s="117"/>
      <c r="W28" s="117"/>
      <c r="X28" s="117"/>
      <c r="Y28" s="117"/>
      <c r="Z28" s="117"/>
    </row>
    <row r="29" spans="1:26" ht="12" customHeight="1" x14ac:dyDescent="0.2">
      <c r="A29" s="117"/>
      <c r="B29" s="137"/>
      <c r="C29" s="117"/>
      <c r="D29" s="138"/>
      <c r="E29" s="117"/>
      <c r="F29" s="139"/>
      <c r="G29" s="117"/>
      <c r="H29" s="117"/>
      <c r="I29" s="117"/>
      <c r="J29" s="117"/>
      <c r="K29" s="117"/>
      <c r="L29" s="117"/>
      <c r="M29" s="117"/>
      <c r="N29" s="117"/>
      <c r="O29" s="117"/>
      <c r="P29" s="117"/>
      <c r="Q29" s="117"/>
      <c r="R29" s="117"/>
      <c r="S29" s="117"/>
      <c r="T29" s="117"/>
      <c r="U29" s="117"/>
      <c r="V29" s="117"/>
      <c r="W29" s="117"/>
      <c r="X29" s="117"/>
      <c r="Y29" s="117"/>
      <c r="Z29" s="117"/>
    </row>
    <row r="30" spans="1:26" ht="12" customHeight="1" x14ac:dyDescent="0.2">
      <c r="A30" s="117"/>
      <c r="B30" s="137"/>
      <c r="C30" s="117"/>
      <c r="D30" s="138"/>
      <c r="E30" s="117"/>
      <c r="F30" s="139"/>
      <c r="G30" s="117"/>
      <c r="H30" s="117"/>
      <c r="I30" s="117"/>
      <c r="J30" s="117"/>
      <c r="K30" s="117"/>
      <c r="L30" s="117"/>
      <c r="M30" s="117"/>
      <c r="N30" s="117"/>
      <c r="O30" s="117"/>
      <c r="P30" s="117"/>
      <c r="Q30" s="117"/>
      <c r="R30" s="117"/>
      <c r="S30" s="117"/>
      <c r="T30" s="117"/>
      <c r="U30" s="117"/>
      <c r="V30" s="117"/>
      <c r="W30" s="117"/>
      <c r="X30" s="117"/>
      <c r="Y30" s="117"/>
      <c r="Z30" s="117"/>
    </row>
    <row r="31" spans="1:26" ht="12" customHeight="1" x14ac:dyDescent="0.2">
      <c r="A31" s="117"/>
      <c r="B31" s="137"/>
      <c r="C31" s="117"/>
      <c r="D31" s="138"/>
      <c r="E31" s="117"/>
      <c r="F31" s="139"/>
      <c r="G31" s="117"/>
      <c r="H31" s="117"/>
      <c r="I31" s="117"/>
      <c r="J31" s="117"/>
      <c r="K31" s="117"/>
      <c r="L31" s="117"/>
      <c r="M31" s="117"/>
      <c r="N31" s="117"/>
      <c r="O31" s="117"/>
      <c r="P31" s="117"/>
      <c r="Q31" s="117"/>
      <c r="R31" s="117"/>
      <c r="S31" s="117"/>
      <c r="T31" s="117"/>
      <c r="U31" s="117"/>
      <c r="V31" s="117"/>
      <c r="W31" s="117"/>
      <c r="X31" s="117"/>
      <c r="Y31" s="117"/>
      <c r="Z31" s="117"/>
    </row>
    <row r="32" spans="1:26" ht="12" customHeight="1" x14ac:dyDescent="0.2">
      <c r="A32" s="117"/>
      <c r="B32" s="137"/>
      <c r="C32" s="117"/>
      <c r="D32" s="138"/>
      <c r="E32" s="117"/>
      <c r="F32" s="139"/>
      <c r="G32" s="117"/>
      <c r="H32" s="117"/>
      <c r="I32" s="117"/>
      <c r="J32" s="117"/>
      <c r="K32" s="117"/>
      <c r="L32" s="117"/>
      <c r="M32" s="117"/>
      <c r="N32" s="117"/>
      <c r="O32" s="117"/>
      <c r="P32" s="117"/>
      <c r="Q32" s="117"/>
      <c r="R32" s="117"/>
      <c r="S32" s="117"/>
      <c r="T32" s="117"/>
      <c r="U32" s="117"/>
      <c r="V32" s="117"/>
      <c r="W32" s="117"/>
      <c r="X32" s="117"/>
      <c r="Y32" s="117"/>
      <c r="Z32" s="117"/>
    </row>
    <row r="33" spans="1:26" ht="12" customHeight="1" x14ac:dyDescent="0.2">
      <c r="A33" s="117"/>
      <c r="B33" s="137"/>
      <c r="C33" s="117"/>
      <c r="D33" s="138"/>
      <c r="E33" s="117"/>
      <c r="F33" s="139"/>
      <c r="G33" s="117"/>
      <c r="H33" s="117"/>
      <c r="I33" s="117"/>
      <c r="J33" s="117"/>
      <c r="K33" s="117"/>
      <c r="L33" s="117"/>
      <c r="M33" s="117"/>
      <c r="N33" s="117"/>
      <c r="O33" s="117"/>
      <c r="P33" s="117"/>
      <c r="Q33" s="117"/>
      <c r="R33" s="117"/>
      <c r="S33" s="117"/>
      <c r="T33" s="117"/>
      <c r="U33" s="117"/>
      <c r="V33" s="117"/>
      <c r="W33" s="117"/>
      <c r="X33" s="117"/>
      <c r="Y33" s="117"/>
      <c r="Z33" s="117"/>
    </row>
    <row r="34" spans="1:26" ht="12" customHeight="1" x14ac:dyDescent="0.2">
      <c r="A34" s="117"/>
      <c r="B34" s="137"/>
      <c r="C34" s="117"/>
      <c r="D34" s="138"/>
      <c r="E34" s="117"/>
      <c r="F34" s="139"/>
      <c r="G34" s="117"/>
      <c r="H34" s="117"/>
      <c r="I34" s="117"/>
      <c r="J34" s="117"/>
      <c r="K34" s="117"/>
      <c r="L34" s="117"/>
      <c r="M34" s="117"/>
      <c r="N34" s="117"/>
      <c r="O34" s="117"/>
      <c r="P34" s="117"/>
      <c r="Q34" s="117"/>
      <c r="R34" s="117"/>
      <c r="S34" s="117"/>
      <c r="T34" s="117"/>
      <c r="U34" s="117"/>
      <c r="V34" s="117"/>
      <c r="W34" s="117"/>
      <c r="X34" s="117"/>
      <c r="Y34" s="117"/>
      <c r="Z34" s="117"/>
    </row>
    <row r="35" spans="1:26" ht="12" customHeight="1" x14ac:dyDescent="0.2">
      <c r="A35" s="117"/>
      <c r="B35" s="137"/>
      <c r="C35" s="117"/>
      <c r="D35" s="138"/>
      <c r="E35" s="117"/>
      <c r="F35" s="139"/>
      <c r="G35" s="117"/>
      <c r="H35" s="117"/>
      <c r="I35" s="117"/>
      <c r="J35" s="117"/>
      <c r="K35" s="117"/>
      <c r="L35" s="117"/>
      <c r="M35" s="117"/>
      <c r="N35" s="117"/>
      <c r="O35" s="117"/>
      <c r="P35" s="117"/>
      <c r="Q35" s="117"/>
      <c r="R35" s="117"/>
      <c r="S35" s="117"/>
      <c r="T35" s="117"/>
      <c r="U35" s="117"/>
      <c r="V35" s="117"/>
      <c r="W35" s="117"/>
      <c r="X35" s="117"/>
      <c r="Y35" s="117"/>
      <c r="Z35" s="117"/>
    </row>
    <row r="36" spans="1:26" ht="12" customHeight="1" x14ac:dyDescent="0.2">
      <c r="A36" s="117"/>
      <c r="B36" s="137"/>
      <c r="C36" s="117"/>
      <c r="D36" s="138"/>
      <c r="E36" s="117"/>
      <c r="F36" s="139"/>
      <c r="G36" s="117"/>
      <c r="H36" s="117"/>
      <c r="I36" s="117"/>
      <c r="J36" s="117"/>
      <c r="K36" s="117"/>
      <c r="L36" s="117"/>
      <c r="M36" s="117"/>
      <c r="N36" s="117"/>
      <c r="O36" s="117"/>
      <c r="P36" s="117"/>
      <c r="Q36" s="117"/>
      <c r="R36" s="117"/>
      <c r="S36" s="117"/>
      <c r="T36" s="117"/>
      <c r="U36" s="117"/>
      <c r="V36" s="117"/>
      <c r="W36" s="117"/>
      <c r="X36" s="117"/>
      <c r="Y36" s="117"/>
      <c r="Z36" s="117"/>
    </row>
    <row r="37" spans="1:26" ht="12" customHeight="1" x14ac:dyDescent="0.2">
      <c r="A37" s="117"/>
      <c r="B37" s="137"/>
      <c r="C37" s="117"/>
      <c r="D37" s="138"/>
      <c r="E37" s="117"/>
      <c r="F37" s="139"/>
      <c r="G37" s="117"/>
      <c r="H37" s="117"/>
      <c r="I37" s="117"/>
      <c r="J37" s="117"/>
      <c r="K37" s="117"/>
      <c r="L37" s="117"/>
      <c r="M37" s="117"/>
      <c r="N37" s="117"/>
      <c r="O37" s="117"/>
      <c r="P37" s="117"/>
      <c r="Q37" s="117"/>
      <c r="R37" s="117"/>
      <c r="S37" s="117"/>
      <c r="T37" s="117"/>
      <c r="U37" s="117"/>
      <c r="V37" s="117"/>
      <c r="W37" s="117"/>
      <c r="X37" s="117"/>
      <c r="Y37" s="117"/>
      <c r="Z37" s="117"/>
    </row>
    <row r="38" spans="1:26" ht="12" customHeight="1" x14ac:dyDescent="0.2">
      <c r="A38" s="117"/>
      <c r="B38" s="137"/>
      <c r="C38" s="117"/>
      <c r="D38" s="138"/>
      <c r="E38" s="117"/>
      <c r="F38" s="139"/>
      <c r="G38" s="117"/>
      <c r="H38" s="117"/>
      <c r="I38" s="117"/>
      <c r="J38" s="117"/>
      <c r="K38" s="117"/>
      <c r="L38" s="117"/>
      <c r="M38" s="117"/>
      <c r="N38" s="117"/>
      <c r="O38" s="117"/>
      <c r="P38" s="117"/>
      <c r="Q38" s="117"/>
      <c r="R38" s="117"/>
      <c r="S38" s="117"/>
      <c r="T38" s="117"/>
      <c r="U38" s="117"/>
      <c r="V38" s="117"/>
      <c r="W38" s="117"/>
      <c r="X38" s="117"/>
      <c r="Y38" s="117"/>
      <c r="Z38" s="117"/>
    </row>
    <row r="39" spans="1:26" ht="12" customHeight="1" x14ac:dyDescent="0.2">
      <c r="A39" s="117"/>
      <c r="B39" s="137"/>
      <c r="C39" s="117"/>
      <c r="D39" s="138"/>
      <c r="E39" s="117"/>
      <c r="F39" s="139"/>
      <c r="G39" s="117"/>
      <c r="H39" s="117"/>
      <c r="I39" s="117"/>
      <c r="J39" s="117"/>
      <c r="K39" s="117"/>
      <c r="L39" s="117"/>
      <c r="M39" s="117"/>
      <c r="N39" s="117"/>
      <c r="O39" s="117"/>
      <c r="P39" s="117"/>
      <c r="Q39" s="117"/>
      <c r="R39" s="117"/>
      <c r="S39" s="117"/>
      <c r="T39" s="117"/>
      <c r="U39" s="117"/>
      <c r="V39" s="117"/>
      <c r="W39" s="117"/>
      <c r="X39" s="117"/>
      <c r="Y39" s="117"/>
      <c r="Z39" s="117"/>
    </row>
    <row r="40" spans="1:26" ht="12" customHeight="1" x14ac:dyDescent="0.2">
      <c r="A40" s="117"/>
      <c r="B40" s="137"/>
      <c r="C40" s="117"/>
      <c r="D40" s="138"/>
      <c r="E40" s="117"/>
      <c r="F40" s="139"/>
      <c r="G40" s="117"/>
      <c r="H40" s="117"/>
      <c r="I40" s="117"/>
      <c r="J40" s="117"/>
      <c r="K40" s="117"/>
      <c r="L40" s="117"/>
      <c r="M40" s="117"/>
      <c r="N40" s="117"/>
      <c r="O40" s="117"/>
      <c r="P40" s="117"/>
      <c r="Q40" s="117"/>
      <c r="R40" s="117"/>
      <c r="S40" s="117"/>
      <c r="T40" s="117"/>
      <c r="U40" s="117"/>
      <c r="V40" s="117"/>
      <c r="W40" s="117"/>
      <c r="X40" s="117"/>
      <c r="Y40" s="117"/>
      <c r="Z40" s="117"/>
    </row>
    <row r="41" spans="1:26" ht="12" customHeight="1" x14ac:dyDescent="0.2">
      <c r="A41" s="117"/>
      <c r="B41" s="137"/>
      <c r="C41" s="117"/>
      <c r="D41" s="138"/>
      <c r="E41" s="117"/>
      <c r="F41" s="139"/>
      <c r="G41" s="117"/>
      <c r="H41" s="117"/>
      <c r="I41" s="117"/>
      <c r="J41" s="117"/>
      <c r="K41" s="117"/>
      <c r="L41" s="117"/>
      <c r="M41" s="117"/>
      <c r="N41" s="117"/>
      <c r="O41" s="117"/>
      <c r="P41" s="117"/>
      <c r="Q41" s="117"/>
      <c r="R41" s="117"/>
      <c r="S41" s="117"/>
      <c r="T41" s="117"/>
      <c r="U41" s="117"/>
      <c r="V41" s="117"/>
      <c r="W41" s="117"/>
      <c r="X41" s="117"/>
      <c r="Y41" s="117"/>
      <c r="Z41" s="117"/>
    </row>
    <row r="42" spans="1:26" ht="12" customHeight="1" x14ac:dyDescent="0.2">
      <c r="A42" s="117"/>
      <c r="B42" s="137"/>
      <c r="C42" s="117"/>
      <c r="D42" s="138"/>
      <c r="E42" s="117"/>
      <c r="F42" s="139"/>
      <c r="G42" s="117"/>
      <c r="H42" s="117"/>
      <c r="I42" s="117"/>
      <c r="J42" s="117"/>
      <c r="K42" s="117"/>
      <c r="L42" s="117"/>
      <c r="M42" s="117"/>
      <c r="N42" s="117"/>
      <c r="O42" s="117"/>
      <c r="P42" s="117"/>
      <c r="Q42" s="117"/>
      <c r="R42" s="117"/>
      <c r="S42" s="117"/>
      <c r="T42" s="117"/>
      <c r="U42" s="117"/>
      <c r="V42" s="117"/>
      <c r="W42" s="117"/>
      <c r="X42" s="117"/>
      <c r="Y42" s="117"/>
      <c r="Z42" s="117"/>
    </row>
    <row r="43" spans="1:26" ht="12" customHeight="1" x14ac:dyDescent="0.2">
      <c r="A43" s="117"/>
      <c r="B43" s="137"/>
      <c r="C43" s="117"/>
      <c r="D43" s="138"/>
      <c r="E43" s="117"/>
      <c r="F43" s="139"/>
      <c r="G43" s="117"/>
      <c r="H43" s="117"/>
      <c r="I43" s="117"/>
      <c r="J43" s="117"/>
      <c r="K43" s="117"/>
      <c r="L43" s="117"/>
      <c r="M43" s="117"/>
      <c r="N43" s="117"/>
      <c r="O43" s="117"/>
      <c r="P43" s="117"/>
      <c r="Q43" s="117"/>
      <c r="R43" s="117"/>
      <c r="S43" s="117"/>
      <c r="T43" s="117"/>
      <c r="U43" s="117"/>
      <c r="V43" s="117"/>
      <c r="W43" s="117"/>
      <c r="X43" s="117"/>
      <c r="Y43" s="117"/>
      <c r="Z43" s="117"/>
    </row>
    <row r="44" spans="1:26" ht="12" customHeight="1" x14ac:dyDescent="0.2">
      <c r="A44" s="117"/>
      <c r="B44" s="137"/>
      <c r="C44" s="117"/>
      <c r="D44" s="138"/>
      <c r="E44" s="117"/>
      <c r="F44" s="139"/>
      <c r="G44" s="117"/>
      <c r="H44" s="117"/>
      <c r="I44" s="117"/>
      <c r="J44" s="117"/>
      <c r="K44" s="117"/>
      <c r="L44" s="117"/>
      <c r="M44" s="117"/>
      <c r="N44" s="117"/>
      <c r="O44" s="117"/>
      <c r="P44" s="117"/>
      <c r="Q44" s="117"/>
      <c r="R44" s="117"/>
      <c r="S44" s="117"/>
      <c r="T44" s="117"/>
      <c r="U44" s="117"/>
      <c r="V44" s="117"/>
      <c r="W44" s="117"/>
      <c r="X44" s="117"/>
      <c r="Y44" s="117"/>
      <c r="Z44" s="117"/>
    </row>
    <row r="45" spans="1:26" ht="12" customHeight="1" x14ac:dyDescent="0.2">
      <c r="A45" s="117"/>
      <c r="B45" s="137"/>
      <c r="C45" s="117"/>
      <c r="D45" s="138"/>
      <c r="E45" s="117"/>
      <c r="F45" s="139"/>
      <c r="G45" s="117"/>
      <c r="H45" s="117"/>
      <c r="I45" s="117"/>
      <c r="J45" s="117"/>
      <c r="K45" s="117"/>
      <c r="L45" s="117"/>
      <c r="M45" s="117"/>
      <c r="N45" s="117"/>
      <c r="O45" s="117"/>
      <c r="P45" s="117"/>
      <c r="Q45" s="117"/>
      <c r="R45" s="117"/>
      <c r="S45" s="117"/>
      <c r="T45" s="117"/>
      <c r="U45" s="117"/>
      <c r="V45" s="117"/>
      <c r="W45" s="117"/>
      <c r="X45" s="117"/>
      <c r="Y45" s="117"/>
      <c r="Z45" s="117"/>
    </row>
    <row r="46" spans="1:26" ht="12" customHeight="1" x14ac:dyDescent="0.2">
      <c r="A46" s="117"/>
      <c r="B46" s="137"/>
      <c r="C46" s="117"/>
      <c r="D46" s="138"/>
      <c r="E46" s="117"/>
      <c r="F46" s="139"/>
      <c r="G46" s="117"/>
      <c r="H46" s="117"/>
      <c r="I46" s="117"/>
      <c r="J46" s="117"/>
      <c r="K46" s="117"/>
      <c r="L46" s="117"/>
      <c r="M46" s="117"/>
      <c r="N46" s="117"/>
      <c r="O46" s="117"/>
      <c r="P46" s="117"/>
      <c r="Q46" s="117"/>
      <c r="R46" s="117"/>
      <c r="S46" s="117"/>
      <c r="T46" s="117"/>
      <c r="U46" s="117"/>
      <c r="V46" s="117"/>
      <c r="W46" s="117"/>
      <c r="X46" s="117"/>
      <c r="Y46" s="117"/>
      <c r="Z46" s="117"/>
    </row>
    <row r="47" spans="1:26" ht="12" customHeight="1" x14ac:dyDescent="0.2">
      <c r="A47" s="117"/>
      <c r="B47" s="137"/>
      <c r="C47" s="117"/>
      <c r="D47" s="138"/>
      <c r="E47" s="117"/>
      <c r="F47" s="139"/>
      <c r="G47" s="117"/>
      <c r="H47" s="117"/>
      <c r="I47" s="117"/>
      <c r="J47" s="117"/>
      <c r="K47" s="117"/>
      <c r="L47" s="117"/>
      <c r="M47" s="117"/>
      <c r="N47" s="117"/>
      <c r="O47" s="117"/>
      <c r="P47" s="117"/>
      <c r="Q47" s="117"/>
      <c r="R47" s="117"/>
      <c r="S47" s="117"/>
      <c r="T47" s="117"/>
      <c r="U47" s="117"/>
      <c r="V47" s="117"/>
      <c r="W47" s="117"/>
      <c r="X47" s="117"/>
      <c r="Y47" s="117"/>
      <c r="Z47" s="117"/>
    </row>
    <row r="48" spans="1:26" ht="12" customHeight="1" x14ac:dyDescent="0.2">
      <c r="A48" s="117"/>
      <c r="B48" s="137"/>
      <c r="C48" s="117"/>
      <c r="D48" s="138"/>
      <c r="E48" s="117"/>
      <c r="F48" s="139"/>
      <c r="G48" s="117"/>
      <c r="H48" s="117"/>
      <c r="I48" s="117"/>
      <c r="J48" s="117"/>
      <c r="K48" s="117"/>
      <c r="L48" s="117"/>
      <c r="M48" s="117"/>
      <c r="N48" s="117"/>
      <c r="O48" s="117"/>
      <c r="P48" s="117"/>
      <c r="Q48" s="117"/>
      <c r="R48" s="117"/>
      <c r="S48" s="117"/>
      <c r="T48" s="117"/>
      <c r="U48" s="117"/>
      <c r="V48" s="117"/>
      <c r="W48" s="117"/>
      <c r="X48" s="117"/>
      <c r="Y48" s="117"/>
      <c r="Z48" s="117"/>
    </row>
    <row r="49" spans="1:26" ht="12" customHeight="1" x14ac:dyDescent="0.2">
      <c r="A49" s="117"/>
      <c r="B49" s="137"/>
      <c r="C49" s="117"/>
      <c r="D49" s="138"/>
      <c r="E49" s="117"/>
      <c r="F49" s="139"/>
      <c r="G49" s="117"/>
      <c r="H49" s="117"/>
      <c r="I49" s="117"/>
      <c r="J49" s="117"/>
      <c r="K49" s="117"/>
      <c r="L49" s="117"/>
      <c r="M49" s="117"/>
      <c r="N49" s="117"/>
      <c r="O49" s="117"/>
      <c r="P49" s="117"/>
      <c r="Q49" s="117"/>
      <c r="R49" s="117"/>
      <c r="S49" s="117"/>
      <c r="T49" s="117"/>
      <c r="U49" s="117"/>
      <c r="V49" s="117"/>
      <c r="W49" s="117"/>
      <c r="X49" s="117"/>
      <c r="Y49" s="117"/>
      <c r="Z49" s="117"/>
    </row>
    <row r="50" spans="1:26" ht="12" customHeight="1" x14ac:dyDescent="0.2">
      <c r="A50" s="117"/>
      <c r="B50" s="137"/>
      <c r="C50" s="117"/>
      <c r="D50" s="138"/>
      <c r="E50" s="117"/>
      <c r="F50" s="139"/>
      <c r="G50" s="117"/>
      <c r="H50" s="117"/>
      <c r="I50" s="117"/>
      <c r="J50" s="117"/>
      <c r="K50" s="117"/>
      <c r="L50" s="117"/>
      <c r="M50" s="117"/>
      <c r="N50" s="117"/>
      <c r="O50" s="117"/>
      <c r="P50" s="117"/>
      <c r="Q50" s="117"/>
      <c r="R50" s="117"/>
      <c r="S50" s="117"/>
      <c r="T50" s="117"/>
      <c r="U50" s="117"/>
      <c r="V50" s="117"/>
      <c r="W50" s="117"/>
      <c r="X50" s="117"/>
      <c r="Y50" s="117"/>
      <c r="Z50" s="117"/>
    </row>
    <row r="51" spans="1:26" ht="12" customHeight="1" x14ac:dyDescent="0.2">
      <c r="A51" s="117"/>
      <c r="B51" s="137"/>
      <c r="C51" s="117"/>
      <c r="D51" s="138"/>
      <c r="E51" s="117"/>
      <c r="F51" s="139"/>
      <c r="G51" s="117"/>
      <c r="H51" s="117"/>
      <c r="I51" s="117"/>
      <c r="J51" s="117"/>
      <c r="K51" s="117"/>
      <c r="L51" s="117"/>
      <c r="M51" s="117"/>
      <c r="N51" s="117"/>
      <c r="O51" s="117"/>
      <c r="P51" s="117"/>
      <c r="Q51" s="117"/>
      <c r="R51" s="117"/>
      <c r="S51" s="117"/>
      <c r="T51" s="117"/>
      <c r="U51" s="117"/>
      <c r="V51" s="117"/>
      <c r="W51" s="117"/>
      <c r="X51" s="117"/>
      <c r="Y51" s="117"/>
      <c r="Z51" s="117"/>
    </row>
    <row r="52" spans="1:26" ht="12" customHeight="1" x14ac:dyDescent="0.2">
      <c r="A52" s="117"/>
      <c r="B52" s="137"/>
      <c r="C52" s="117"/>
      <c r="D52" s="138"/>
      <c r="E52" s="117"/>
      <c r="F52" s="139"/>
      <c r="G52" s="117"/>
      <c r="H52" s="117"/>
      <c r="I52" s="117"/>
      <c r="J52" s="117"/>
      <c r="K52" s="117"/>
      <c r="L52" s="117"/>
      <c r="M52" s="117"/>
      <c r="N52" s="117"/>
      <c r="O52" s="117"/>
      <c r="P52" s="117"/>
      <c r="Q52" s="117"/>
      <c r="R52" s="117"/>
      <c r="S52" s="117"/>
      <c r="T52" s="117"/>
      <c r="U52" s="117"/>
      <c r="V52" s="117"/>
      <c r="W52" s="117"/>
      <c r="X52" s="117"/>
      <c r="Y52" s="117"/>
      <c r="Z52" s="117"/>
    </row>
    <row r="53" spans="1:26" ht="12" customHeight="1" x14ac:dyDescent="0.2">
      <c r="A53" s="117"/>
      <c r="B53" s="137"/>
      <c r="C53" s="117"/>
      <c r="D53" s="138"/>
      <c r="E53" s="117"/>
      <c r="F53" s="139"/>
      <c r="G53" s="117"/>
      <c r="H53" s="117"/>
      <c r="I53" s="117"/>
      <c r="J53" s="117"/>
      <c r="K53" s="117"/>
      <c r="L53" s="117"/>
      <c r="M53" s="117"/>
      <c r="N53" s="117"/>
      <c r="O53" s="117"/>
      <c r="P53" s="117"/>
      <c r="Q53" s="117"/>
      <c r="R53" s="117"/>
      <c r="S53" s="117"/>
      <c r="T53" s="117"/>
      <c r="U53" s="117"/>
      <c r="V53" s="117"/>
      <c r="W53" s="117"/>
      <c r="X53" s="117"/>
      <c r="Y53" s="117"/>
      <c r="Z53" s="117"/>
    </row>
    <row r="54" spans="1:26" ht="12" customHeight="1" x14ac:dyDescent="0.2">
      <c r="A54" s="117"/>
      <c r="B54" s="137"/>
      <c r="C54" s="117"/>
      <c r="D54" s="138"/>
      <c r="E54" s="117"/>
      <c r="F54" s="139"/>
      <c r="G54" s="117"/>
      <c r="H54" s="117"/>
      <c r="I54" s="117"/>
      <c r="J54" s="117"/>
      <c r="K54" s="117"/>
      <c r="L54" s="117"/>
      <c r="M54" s="117"/>
      <c r="N54" s="117"/>
      <c r="O54" s="117"/>
      <c r="P54" s="117"/>
      <c r="Q54" s="117"/>
      <c r="R54" s="117"/>
      <c r="S54" s="117"/>
      <c r="T54" s="117"/>
      <c r="U54" s="117"/>
      <c r="V54" s="117"/>
      <c r="W54" s="117"/>
      <c r="X54" s="117"/>
      <c r="Y54" s="117"/>
      <c r="Z54" s="117"/>
    </row>
    <row r="55" spans="1:26" ht="12" customHeight="1" x14ac:dyDescent="0.2">
      <c r="A55" s="117"/>
      <c r="B55" s="137"/>
      <c r="C55" s="117"/>
      <c r="D55" s="138"/>
      <c r="E55" s="117"/>
      <c r="F55" s="139"/>
      <c r="G55" s="117"/>
      <c r="H55" s="117"/>
      <c r="I55" s="117"/>
      <c r="J55" s="117"/>
      <c r="K55" s="117"/>
      <c r="L55" s="117"/>
      <c r="M55" s="117"/>
      <c r="N55" s="117"/>
      <c r="O55" s="117"/>
      <c r="P55" s="117"/>
      <c r="Q55" s="117"/>
      <c r="R55" s="117"/>
      <c r="S55" s="117"/>
      <c r="T55" s="117"/>
      <c r="U55" s="117"/>
      <c r="V55" s="117"/>
      <c r="W55" s="117"/>
      <c r="X55" s="117"/>
      <c r="Y55" s="117"/>
      <c r="Z55" s="117"/>
    </row>
    <row r="56" spans="1:26" ht="12" customHeight="1" x14ac:dyDescent="0.2">
      <c r="A56" s="117"/>
      <c r="B56" s="137"/>
      <c r="C56" s="117"/>
      <c r="D56" s="138"/>
      <c r="E56" s="117"/>
      <c r="F56" s="139"/>
      <c r="G56" s="117"/>
      <c r="H56" s="117"/>
      <c r="I56" s="117"/>
      <c r="J56" s="117"/>
      <c r="K56" s="117"/>
      <c r="L56" s="117"/>
      <c r="M56" s="117"/>
      <c r="N56" s="117"/>
      <c r="O56" s="117"/>
      <c r="P56" s="117"/>
      <c r="Q56" s="117"/>
      <c r="R56" s="117"/>
      <c r="S56" s="117"/>
      <c r="T56" s="117"/>
      <c r="U56" s="117"/>
      <c r="V56" s="117"/>
      <c r="W56" s="117"/>
      <c r="X56" s="117"/>
      <c r="Y56" s="117"/>
      <c r="Z56" s="117"/>
    </row>
    <row r="57" spans="1:26" ht="12" customHeight="1" x14ac:dyDescent="0.2">
      <c r="A57" s="117"/>
      <c r="B57" s="137"/>
      <c r="C57" s="117"/>
      <c r="D57" s="138"/>
      <c r="E57" s="117"/>
      <c r="F57" s="139"/>
      <c r="G57" s="117"/>
      <c r="H57" s="117"/>
      <c r="I57" s="117"/>
      <c r="J57" s="117"/>
      <c r="K57" s="117"/>
      <c r="L57" s="117"/>
      <c r="M57" s="117"/>
      <c r="N57" s="117"/>
      <c r="O57" s="117"/>
      <c r="P57" s="117"/>
      <c r="Q57" s="117"/>
      <c r="R57" s="117"/>
      <c r="S57" s="117"/>
      <c r="T57" s="117"/>
      <c r="U57" s="117"/>
      <c r="V57" s="117"/>
      <c r="W57" s="117"/>
      <c r="X57" s="117"/>
      <c r="Y57" s="117"/>
      <c r="Z57" s="117"/>
    </row>
    <row r="58" spans="1:26" ht="12" customHeight="1" x14ac:dyDescent="0.2">
      <c r="A58" s="117"/>
      <c r="B58" s="137"/>
      <c r="C58" s="117"/>
      <c r="D58" s="138"/>
      <c r="E58" s="117"/>
      <c r="F58" s="139"/>
      <c r="G58" s="117"/>
      <c r="H58" s="117"/>
      <c r="I58" s="117"/>
      <c r="J58" s="117"/>
      <c r="K58" s="117"/>
      <c r="L58" s="117"/>
      <c r="M58" s="117"/>
      <c r="N58" s="117"/>
      <c r="O58" s="117"/>
      <c r="P58" s="117"/>
      <c r="Q58" s="117"/>
      <c r="R58" s="117"/>
      <c r="S58" s="117"/>
      <c r="T58" s="117"/>
      <c r="U58" s="117"/>
      <c r="V58" s="117"/>
      <c r="W58" s="117"/>
      <c r="X58" s="117"/>
      <c r="Y58" s="117"/>
      <c r="Z58" s="117"/>
    </row>
    <row r="59" spans="1:26" ht="12" customHeight="1" x14ac:dyDescent="0.2">
      <c r="A59" s="117"/>
      <c r="B59" s="137"/>
      <c r="C59" s="117"/>
      <c r="D59" s="138"/>
      <c r="E59" s="117"/>
      <c r="F59" s="139"/>
      <c r="G59" s="117"/>
      <c r="H59" s="117"/>
      <c r="I59" s="117"/>
      <c r="J59" s="117"/>
      <c r="K59" s="117"/>
      <c r="L59" s="117"/>
      <c r="M59" s="117"/>
      <c r="N59" s="117"/>
      <c r="O59" s="117"/>
      <c r="P59" s="117"/>
      <c r="Q59" s="117"/>
      <c r="R59" s="117"/>
      <c r="S59" s="117"/>
      <c r="T59" s="117"/>
      <c r="U59" s="117"/>
      <c r="V59" s="117"/>
      <c r="W59" s="117"/>
      <c r="X59" s="117"/>
      <c r="Y59" s="117"/>
      <c r="Z59" s="117"/>
    </row>
    <row r="60" spans="1:26" ht="12" customHeight="1" x14ac:dyDescent="0.2">
      <c r="A60" s="117"/>
      <c r="B60" s="137"/>
      <c r="C60" s="117"/>
      <c r="D60" s="138"/>
      <c r="E60" s="117"/>
      <c r="F60" s="139"/>
      <c r="G60" s="117"/>
      <c r="H60" s="117"/>
      <c r="I60" s="117"/>
      <c r="J60" s="117"/>
      <c r="K60" s="117"/>
      <c r="L60" s="117"/>
      <c r="M60" s="117"/>
      <c r="N60" s="117"/>
      <c r="O60" s="117"/>
      <c r="P60" s="117"/>
      <c r="Q60" s="117"/>
      <c r="R60" s="117"/>
      <c r="S60" s="117"/>
      <c r="T60" s="117"/>
      <c r="U60" s="117"/>
      <c r="V60" s="117"/>
      <c r="W60" s="117"/>
      <c r="X60" s="117"/>
      <c r="Y60" s="117"/>
      <c r="Z60" s="117"/>
    </row>
    <row r="61" spans="1:26" ht="12" customHeight="1" x14ac:dyDescent="0.2">
      <c r="A61" s="117"/>
      <c r="B61" s="137"/>
      <c r="C61" s="117"/>
      <c r="D61" s="138"/>
      <c r="E61" s="117"/>
      <c r="F61" s="139"/>
      <c r="G61" s="117"/>
      <c r="H61" s="117"/>
      <c r="I61" s="117"/>
      <c r="J61" s="117"/>
      <c r="K61" s="117"/>
      <c r="L61" s="117"/>
      <c r="M61" s="117"/>
      <c r="N61" s="117"/>
      <c r="O61" s="117"/>
      <c r="P61" s="117"/>
      <c r="Q61" s="117"/>
      <c r="R61" s="117"/>
      <c r="S61" s="117"/>
      <c r="T61" s="117"/>
      <c r="U61" s="117"/>
      <c r="V61" s="117"/>
      <c r="W61" s="117"/>
      <c r="X61" s="117"/>
      <c r="Y61" s="117"/>
      <c r="Z61" s="117"/>
    </row>
    <row r="62" spans="1:26" ht="12" customHeight="1" x14ac:dyDescent="0.2">
      <c r="A62" s="117"/>
      <c r="B62" s="137"/>
      <c r="C62" s="117"/>
      <c r="D62" s="138"/>
      <c r="E62" s="117"/>
      <c r="F62" s="139"/>
      <c r="G62" s="117"/>
      <c r="H62" s="117"/>
      <c r="I62" s="117"/>
      <c r="J62" s="117"/>
      <c r="K62" s="117"/>
      <c r="L62" s="117"/>
      <c r="M62" s="117"/>
      <c r="N62" s="117"/>
      <c r="O62" s="117"/>
      <c r="P62" s="117"/>
      <c r="Q62" s="117"/>
      <c r="R62" s="117"/>
      <c r="S62" s="117"/>
      <c r="T62" s="117"/>
      <c r="U62" s="117"/>
      <c r="V62" s="117"/>
      <c r="W62" s="117"/>
      <c r="X62" s="117"/>
      <c r="Y62" s="117"/>
      <c r="Z62" s="117"/>
    </row>
    <row r="63" spans="1:26" ht="12" customHeight="1" x14ac:dyDescent="0.2">
      <c r="A63" s="117"/>
      <c r="B63" s="137"/>
      <c r="C63" s="117"/>
      <c r="D63" s="138"/>
      <c r="E63" s="117"/>
      <c r="F63" s="139"/>
      <c r="G63" s="117"/>
      <c r="H63" s="117"/>
      <c r="I63" s="117"/>
      <c r="J63" s="117"/>
      <c r="K63" s="117"/>
      <c r="L63" s="117"/>
      <c r="M63" s="117"/>
      <c r="N63" s="117"/>
      <c r="O63" s="117"/>
      <c r="P63" s="117"/>
      <c r="Q63" s="117"/>
      <c r="R63" s="117"/>
      <c r="S63" s="117"/>
      <c r="T63" s="117"/>
      <c r="U63" s="117"/>
      <c r="V63" s="117"/>
      <c r="W63" s="117"/>
      <c r="X63" s="117"/>
      <c r="Y63" s="117"/>
      <c r="Z63" s="117"/>
    </row>
    <row r="64" spans="1:26" ht="12" customHeight="1" x14ac:dyDescent="0.2">
      <c r="A64" s="117"/>
      <c r="B64" s="137"/>
      <c r="C64" s="117"/>
      <c r="D64" s="138"/>
      <c r="E64" s="117"/>
      <c r="F64" s="139"/>
      <c r="G64" s="117"/>
      <c r="H64" s="117"/>
      <c r="I64" s="117"/>
      <c r="J64" s="117"/>
      <c r="K64" s="117"/>
      <c r="L64" s="117"/>
      <c r="M64" s="117"/>
      <c r="N64" s="117"/>
      <c r="O64" s="117"/>
      <c r="P64" s="117"/>
      <c r="Q64" s="117"/>
      <c r="R64" s="117"/>
      <c r="S64" s="117"/>
      <c r="T64" s="117"/>
      <c r="U64" s="117"/>
      <c r="V64" s="117"/>
      <c r="W64" s="117"/>
      <c r="X64" s="117"/>
      <c r="Y64" s="117"/>
      <c r="Z64" s="117"/>
    </row>
    <row r="65" spans="1:26" ht="12" customHeight="1" x14ac:dyDescent="0.2">
      <c r="A65" s="117"/>
      <c r="B65" s="137"/>
      <c r="C65" s="117"/>
      <c r="D65" s="138"/>
      <c r="E65" s="117"/>
      <c r="F65" s="139"/>
      <c r="G65" s="117"/>
      <c r="H65" s="117"/>
      <c r="I65" s="117"/>
      <c r="J65" s="117"/>
      <c r="K65" s="117"/>
      <c r="L65" s="117"/>
      <c r="M65" s="117"/>
      <c r="N65" s="117"/>
      <c r="O65" s="117"/>
      <c r="P65" s="117"/>
      <c r="Q65" s="117"/>
      <c r="R65" s="117"/>
      <c r="S65" s="117"/>
      <c r="T65" s="117"/>
      <c r="U65" s="117"/>
      <c r="V65" s="117"/>
      <c r="W65" s="117"/>
      <c r="X65" s="117"/>
      <c r="Y65" s="117"/>
      <c r="Z65" s="117"/>
    </row>
    <row r="66" spans="1:26" ht="12" customHeight="1" x14ac:dyDescent="0.2">
      <c r="A66" s="117"/>
      <c r="B66" s="137"/>
      <c r="C66" s="117"/>
      <c r="D66" s="138"/>
      <c r="E66" s="117"/>
      <c r="F66" s="139"/>
      <c r="G66" s="117"/>
      <c r="H66" s="117"/>
      <c r="I66" s="117"/>
      <c r="J66" s="117"/>
      <c r="K66" s="117"/>
      <c r="L66" s="117"/>
      <c r="M66" s="117"/>
      <c r="N66" s="117"/>
      <c r="O66" s="117"/>
      <c r="P66" s="117"/>
      <c r="Q66" s="117"/>
      <c r="R66" s="117"/>
      <c r="S66" s="117"/>
      <c r="T66" s="117"/>
      <c r="U66" s="117"/>
      <c r="V66" s="117"/>
      <c r="W66" s="117"/>
      <c r="X66" s="117"/>
      <c r="Y66" s="117"/>
      <c r="Z66" s="117"/>
    </row>
    <row r="67" spans="1:26" ht="12" customHeight="1" x14ac:dyDescent="0.2">
      <c r="A67" s="117"/>
      <c r="B67" s="137"/>
      <c r="C67" s="117"/>
      <c r="D67" s="138"/>
      <c r="E67" s="117"/>
      <c r="F67" s="139"/>
      <c r="G67" s="117"/>
      <c r="H67" s="117"/>
      <c r="I67" s="117"/>
      <c r="J67" s="117"/>
      <c r="K67" s="117"/>
      <c r="L67" s="117"/>
      <c r="M67" s="117"/>
      <c r="N67" s="117"/>
      <c r="O67" s="117"/>
      <c r="P67" s="117"/>
      <c r="Q67" s="117"/>
      <c r="R67" s="117"/>
      <c r="S67" s="117"/>
      <c r="T67" s="117"/>
      <c r="U67" s="117"/>
      <c r="V67" s="117"/>
      <c r="W67" s="117"/>
      <c r="X67" s="117"/>
      <c r="Y67" s="117"/>
      <c r="Z67" s="117"/>
    </row>
    <row r="68" spans="1:26" ht="12" customHeight="1" x14ac:dyDescent="0.2">
      <c r="A68" s="117"/>
      <c r="B68" s="137"/>
      <c r="C68" s="117"/>
      <c r="D68" s="138"/>
      <c r="E68" s="117"/>
      <c r="F68" s="139"/>
      <c r="G68" s="117"/>
      <c r="H68" s="117"/>
      <c r="I68" s="117"/>
      <c r="J68" s="117"/>
      <c r="K68" s="117"/>
      <c r="L68" s="117"/>
      <c r="M68" s="117"/>
      <c r="N68" s="117"/>
      <c r="O68" s="117"/>
      <c r="P68" s="117"/>
      <c r="Q68" s="117"/>
      <c r="R68" s="117"/>
      <c r="S68" s="117"/>
      <c r="T68" s="117"/>
      <c r="U68" s="117"/>
      <c r="V68" s="117"/>
      <c r="W68" s="117"/>
      <c r="X68" s="117"/>
      <c r="Y68" s="117"/>
      <c r="Z68" s="117"/>
    </row>
    <row r="69" spans="1:26" ht="12" customHeight="1" x14ac:dyDescent="0.2">
      <c r="A69" s="117"/>
      <c r="B69" s="137"/>
      <c r="C69" s="117"/>
      <c r="D69" s="138"/>
      <c r="E69" s="117"/>
      <c r="F69" s="139"/>
      <c r="G69" s="117"/>
      <c r="H69" s="117"/>
      <c r="I69" s="117"/>
      <c r="J69" s="117"/>
      <c r="K69" s="117"/>
      <c r="L69" s="117"/>
      <c r="M69" s="117"/>
      <c r="N69" s="117"/>
      <c r="O69" s="117"/>
      <c r="P69" s="117"/>
      <c r="Q69" s="117"/>
      <c r="R69" s="117"/>
      <c r="S69" s="117"/>
      <c r="T69" s="117"/>
      <c r="U69" s="117"/>
      <c r="V69" s="117"/>
      <c r="W69" s="117"/>
      <c r="X69" s="117"/>
      <c r="Y69" s="117"/>
      <c r="Z69" s="117"/>
    </row>
    <row r="70" spans="1:26" ht="12" customHeight="1" x14ac:dyDescent="0.2">
      <c r="A70" s="117"/>
      <c r="B70" s="137"/>
      <c r="C70" s="117"/>
      <c r="D70" s="138"/>
      <c r="E70" s="117"/>
      <c r="F70" s="139"/>
      <c r="G70" s="117"/>
      <c r="H70" s="117"/>
      <c r="I70" s="117"/>
      <c r="J70" s="117"/>
      <c r="K70" s="117"/>
      <c r="L70" s="117"/>
      <c r="M70" s="117"/>
      <c r="N70" s="117"/>
      <c r="O70" s="117"/>
      <c r="P70" s="117"/>
      <c r="Q70" s="117"/>
      <c r="R70" s="117"/>
      <c r="S70" s="117"/>
      <c r="T70" s="117"/>
      <c r="U70" s="117"/>
      <c r="V70" s="117"/>
      <c r="W70" s="117"/>
      <c r="X70" s="117"/>
      <c r="Y70" s="117"/>
      <c r="Z70" s="117"/>
    </row>
    <row r="71" spans="1:26" ht="12" customHeight="1" x14ac:dyDescent="0.2">
      <c r="A71" s="117"/>
      <c r="B71" s="137"/>
      <c r="C71" s="117"/>
      <c r="D71" s="138"/>
      <c r="E71" s="117"/>
      <c r="F71" s="139"/>
      <c r="G71" s="117"/>
      <c r="H71" s="117"/>
      <c r="I71" s="117"/>
      <c r="J71" s="117"/>
      <c r="K71" s="117"/>
      <c r="L71" s="117"/>
      <c r="M71" s="117"/>
      <c r="N71" s="117"/>
      <c r="O71" s="117"/>
      <c r="P71" s="117"/>
      <c r="Q71" s="117"/>
      <c r="R71" s="117"/>
      <c r="S71" s="117"/>
      <c r="T71" s="117"/>
      <c r="U71" s="117"/>
      <c r="V71" s="117"/>
      <c r="W71" s="117"/>
      <c r="X71" s="117"/>
      <c r="Y71" s="117"/>
      <c r="Z71" s="117"/>
    </row>
    <row r="72" spans="1:26" ht="12" customHeight="1" x14ac:dyDescent="0.2">
      <c r="A72" s="117"/>
      <c r="B72" s="137"/>
      <c r="C72" s="117"/>
      <c r="D72" s="138"/>
      <c r="E72" s="117"/>
      <c r="F72" s="139"/>
      <c r="G72" s="117"/>
      <c r="H72" s="117"/>
      <c r="I72" s="117"/>
      <c r="J72" s="117"/>
      <c r="K72" s="117"/>
      <c r="L72" s="117"/>
      <c r="M72" s="117"/>
      <c r="N72" s="117"/>
      <c r="O72" s="117"/>
      <c r="P72" s="117"/>
      <c r="Q72" s="117"/>
      <c r="R72" s="117"/>
      <c r="S72" s="117"/>
      <c r="T72" s="117"/>
      <c r="U72" s="117"/>
      <c r="V72" s="117"/>
      <c r="W72" s="117"/>
      <c r="X72" s="117"/>
      <c r="Y72" s="117"/>
      <c r="Z72" s="117"/>
    </row>
    <row r="73" spans="1:26" ht="12" customHeight="1" x14ac:dyDescent="0.2">
      <c r="A73" s="117"/>
      <c r="B73" s="137"/>
      <c r="C73" s="117"/>
      <c r="D73" s="138"/>
      <c r="E73" s="117"/>
      <c r="F73" s="139"/>
      <c r="G73" s="117"/>
      <c r="H73" s="117"/>
      <c r="I73" s="117"/>
      <c r="J73" s="117"/>
      <c r="K73" s="117"/>
      <c r="L73" s="117"/>
      <c r="M73" s="117"/>
      <c r="N73" s="117"/>
      <c r="O73" s="117"/>
      <c r="P73" s="117"/>
      <c r="Q73" s="117"/>
      <c r="R73" s="117"/>
      <c r="S73" s="117"/>
      <c r="T73" s="117"/>
      <c r="U73" s="117"/>
      <c r="V73" s="117"/>
      <c r="W73" s="117"/>
      <c r="X73" s="117"/>
      <c r="Y73" s="117"/>
      <c r="Z73" s="117"/>
    </row>
    <row r="74" spans="1:26" ht="12" customHeight="1" x14ac:dyDescent="0.2">
      <c r="A74" s="117"/>
      <c r="B74" s="137"/>
      <c r="C74" s="117"/>
      <c r="D74" s="138"/>
      <c r="E74" s="117"/>
      <c r="F74" s="139"/>
      <c r="G74" s="117"/>
      <c r="H74" s="117"/>
      <c r="I74" s="117"/>
      <c r="J74" s="117"/>
      <c r="K74" s="117"/>
      <c r="L74" s="117"/>
      <c r="M74" s="117"/>
      <c r="N74" s="117"/>
      <c r="O74" s="117"/>
      <c r="P74" s="117"/>
      <c r="Q74" s="117"/>
      <c r="R74" s="117"/>
      <c r="S74" s="117"/>
      <c r="T74" s="117"/>
      <c r="U74" s="117"/>
      <c r="V74" s="117"/>
      <c r="W74" s="117"/>
      <c r="X74" s="117"/>
      <c r="Y74" s="117"/>
      <c r="Z74" s="117"/>
    </row>
    <row r="75" spans="1:26" ht="12" customHeight="1" x14ac:dyDescent="0.2">
      <c r="A75" s="117"/>
      <c r="B75" s="137"/>
      <c r="C75" s="117"/>
      <c r="D75" s="138"/>
      <c r="E75" s="117"/>
      <c r="F75" s="139"/>
      <c r="G75" s="117"/>
      <c r="H75" s="117"/>
      <c r="I75" s="117"/>
      <c r="J75" s="117"/>
      <c r="K75" s="117"/>
      <c r="L75" s="117"/>
      <c r="M75" s="117"/>
      <c r="N75" s="117"/>
      <c r="O75" s="117"/>
      <c r="P75" s="117"/>
      <c r="Q75" s="117"/>
      <c r="R75" s="117"/>
      <c r="S75" s="117"/>
      <c r="T75" s="117"/>
      <c r="U75" s="117"/>
      <c r="V75" s="117"/>
      <c r="W75" s="117"/>
      <c r="X75" s="117"/>
      <c r="Y75" s="117"/>
      <c r="Z75" s="117"/>
    </row>
    <row r="76" spans="1:26" ht="12" customHeight="1" x14ac:dyDescent="0.2">
      <c r="A76" s="117"/>
      <c r="B76" s="137"/>
      <c r="C76" s="117"/>
      <c r="D76" s="138"/>
      <c r="E76" s="117"/>
      <c r="F76" s="139"/>
      <c r="G76" s="117"/>
      <c r="H76" s="117"/>
      <c r="I76" s="117"/>
      <c r="J76" s="117"/>
      <c r="K76" s="117"/>
      <c r="L76" s="117"/>
      <c r="M76" s="117"/>
      <c r="N76" s="117"/>
      <c r="O76" s="117"/>
      <c r="P76" s="117"/>
      <c r="Q76" s="117"/>
      <c r="R76" s="117"/>
      <c r="S76" s="117"/>
      <c r="T76" s="117"/>
      <c r="U76" s="117"/>
      <c r="V76" s="117"/>
      <c r="W76" s="117"/>
      <c r="X76" s="117"/>
      <c r="Y76" s="117"/>
      <c r="Z76" s="117"/>
    </row>
    <row r="77" spans="1:26" ht="12" customHeight="1" x14ac:dyDescent="0.2">
      <c r="A77" s="117"/>
      <c r="B77" s="137"/>
      <c r="C77" s="117"/>
      <c r="D77" s="138"/>
      <c r="E77" s="117"/>
      <c r="F77" s="139"/>
      <c r="G77" s="117"/>
      <c r="H77" s="117"/>
      <c r="I77" s="117"/>
      <c r="J77" s="117"/>
      <c r="K77" s="117"/>
      <c r="L77" s="117"/>
      <c r="M77" s="117"/>
      <c r="N77" s="117"/>
      <c r="O77" s="117"/>
      <c r="P77" s="117"/>
      <c r="Q77" s="117"/>
      <c r="R77" s="117"/>
      <c r="S77" s="117"/>
      <c r="T77" s="117"/>
      <c r="U77" s="117"/>
      <c r="V77" s="117"/>
      <c r="W77" s="117"/>
      <c r="X77" s="117"/>
      <c r="Y77" s="117"/>
      <c r="Z77" s="117"/>
    </row>
    <row r="78" spans="1:26" ht="12" customHeight="1" x14ac:dyDescent="0.2">
      <c r="A78" s="117"/>
      <c r="B78" s="137"/>
      <c r="C78" s="117"/>
      <c r="D78" s="138"/>
      <c r="E78" s="117"/>
      <c r="F78" s="139"/>
      <c r="G78" s="117"/>
      <c r="H78" s="117"/>
      <c r="I78" s="117"/>
      <c r="J78" s="117"/>
      <c r="K78" s="117"/>
      <c r="L78" s="117"/>
      <c r="M78" s="117"/>
      <c r="N78" s="117"/>
      <c r="O78" s="117"/>
      <c r="P78" s="117"/>
      <c r="Q78" s="117"/>
      <c r="R78" s="117"/>
      <c r="S78" s="117"/>
      <c r="T78" s="117"/>
      <c r="U78" s="117"/>
      <c r="V78" s="117"/>
      <c r="W78" s="117"/>
      <c r="X78" s="117"/>
      <c r="Y78" s="117"/>
      <c r="Z78" s="117"/>
    </row>
    <row r="79" spans="1:26" ht="12" customHeight="1" x14ac:dyDescent="0.2">
      <c r="A79" s="117"/>
      <c r="B79" s="137"/>
      <c r="C79" s="117"/>
      <c r="D79" s="138"/>
      <c r="E79" s="117"/>
      <c r="F79" s="139"/>
      <c r="G79" s="117"/>
      <c r="H79" s="117"/>
      <c r="I79" s="117"/>
      <c r="J79" s="117"/>
      <c r="K79" s="117"/>
      <c r="L79" s="117"/>
      <c r="M79" s="117"/>
      <c r="N79" s="117"/>
      <c r="O79" s="117"/>
      <c r="P79" s="117"/>
      <c r="Q79" s="117"/>
      <c r="R79" s="117"/>
      <c r="S79" s="117"/>
      <c r="T79" s="117"/>
      <c r="U79" s="117"/>
      <c r="V79" s="117"/>
      <c r="W79" s="117"/>
      <c r="X79" s="117"/>
      <c r="Y79" s="117"/>
      <c r="Z79" s="117"/>
    </row>
    <row r="80" spans="1:26" ht="12" customHeight="1" x14ac:dyDescent="0.2">
      <c r="A80" s="117"/>
      <c r="B80" s="137"/>
      <c r="C80" s="117"/>
      <c r="D80" s="138"/>
      <c r="E80" s="117"/>
      <c r="F80" s="139"/>
      <c r="G80" s="117"/>
      <c r="H80" s="117"/>
      <c r="I80" s="117"/>
      <c r="J80" s="117"/>
      <c r="K80" s="117"/>
      <c r="L80" s="117"/>
      <c r="M80" s="117"/>
      <c r="N80" s="117"/>
      <c r="O80" s="117"/>
      <c r="P80" s="117"/>
      <c r="Q80" s="117"/>
      <c r="R80" s="117"/>
      <c r="S80" s="117"/>
      <c r="T80" s="117"/>
      <c r="U80" s="117"/>
      <c r="V80" s="117"/>
      <c r="W80" s="117"/>
      <c r="X80" s="117"/>
      <c r="Y80" s="117"/>
      <c r="Z80" s="117"/>
    </row>
    <row r="81" spans="1:26" ht="12" customHeight="1" x14ac:dyDescent="0.2">
      <c r="A81" s="117"/>
      <c r="B81" s="137"/>
      <c r="C81" s="117"/>
      <c r="D81" s="138"/>
      <c r="E81" s="117"/>
      <c r="F81" s="139"/>
      <c r="G81" s="117"/>
      <c r="H81" s="117"/>
      <c r="I81" s="117"/>
      <c r="J81" s="117"/>
      <c r="K81" s="117"/>
      <c r="L81" s="117"/>
      <c r="M81" s="117"/>
      <c r="N81" s="117"/>
      <c r="O81" s="117"/>
      <c r="P81" s="117"/>
      <c r="Q81" s="117"/>
      <c r="R81" s="117"/>
      <c r="S81" s="117"/>
      <c r="T81" s="117"/>
      <c r="U81" s="117"/>
      <c r="V81" s="117"/>
      <c r="W81" s="117"/>
      <c r="X81" s="117"/>
      <c r="Y81" s="117"/>
      <c r="Z81" s="117"/>
    </row>
    <row r="82" spans="1:26" ht="12" customHeight="1" x14ac:dyDescent="0.2">
      <c r="A82" s="117"/>
      <c r="B82" s="137"/>
      <c r="C82" s="117"/>
      <c r="D82" s="138"/>
      <c r="E82" s="117"/>
      <c r="F82" s="139"/>
      <c r="G82" s="117"/>
      <c r="H82" s="117"/>
      <c r="I82" s="117"/>
      <c r="J82" s="117"/>
      <c r="K82" s="117"/>
      <c r="L82" s="117"/>
      <c r="M82" s="117"/>
      <c r="N82" s="117"/>
      <c r="O82" s="117"/>
      <c r="P82" s="117"/>
      <c r="Q82" s="117"/>
      <c r="R82" s="117"/>
      <c r="S82" s="117"/>
      <c r="T82" s="117"/>
      <c r="U82" s="117"/>
      <c r="V82" s="117"/>
      <c r="W82" s="117"/>
      <c r="X82" s="117"/>
      <c r="Y82" s="117"/>
      <c r="Z82" s="117"/>
    </row>
    <row r="83" spans="1:26" ht="12" customHeight="1" x14ac:dyDescent="0.2">
      <c r="A83" s="117"/>
      <c r="B83" s="137"/>
      <c r="C83" s="117"/>
      <c r="D83" s="138"/>
      <c r="E83" s="117"/>
      <c r="F83" s="139"/>
      <c r="G83" s="117"/>
      <c r="H83" s="117"/>
      <c r="I83" s="117"/>
      <c r="J83" s="117"/>
      <c r="K83" s="117"/>
      <c r="L83" s="117"/>
      <c r="M83" s="117"/>
      <c r="N83" s="117"/>
      <c r="O83" s="117"/>
      <c r="P83" s="117"/>
      <c r="Q83" s="117"/>
      <c r="R83" s="117"/>
      <c r="S83" s="117"/>
      <c r="T83" s="117"/>
      <c r="U83" s="117"/>
      <c r="V83" s="117"/>
      <c r="W83" s="117"/>
      <c r="X83" s="117"/>
      <c r="Y83" s="117"/>
      <c r="Z83" s="117"/>
    </row>
    <row r="84" spans="1:26" ht="12" customHeight="1" x14ac:dyDescent="0.2">
      <c r="A84" s="117"/>
      <c r="B84" s="137"/>
      <c r="C84" s="117"/>
      <c r="D84" s="138"/>
      <c r="E84" s="117"/>
      <c r="F84" s="139"/>
      <c r="G84" s="117"/>
      <c r="H84" s="117"/>
      <c r="I84" s="117"/>
      <c r="J84" s="117"/>
      <c r="K84" s="117"/>
      <c r="L84" s="117"/>
      <c r="M84" s="117"/>
      <c r="N84" s="117"/>
      <c r="O84" s="117"/>
      <c r="P84" s="117"/>
      <c r="Q84" s="117"/>
      <c r="R84" s="117"/>
      <c r="S84" s="117"/>
      <c r="T84" s="117"/>
      <c r="U84" s="117"/>
      <c r="V84" s="117"/>
      <c r="W84" s="117"/>
      <c r="X84" s="117"/>
      <c r="Y84" s="117"/>
      <c r="Z84" s="117"/>
    </row>
    <row r="85" spans="1:26" ht="12" customHeight="1" x14ac:dyDescent="0.2">
      <c r="A85" s="117"/>
      <c r="B85" s="137"/>
      <c r="C85" s="117"/>
      <c r="D85" s="138"/>
      <c r="E85" s="117"/>
      <c r="F85" s="139"/>
      <c r="G85" s="117"/>
      <c r="H85" s="117"/>
      <c r="I85" s="117"/>
      <c r="J85" s="117"/>
      <c r="K85" s="117"/>
      <c r="L85" s="117"/>
      <c r="M85" s="117"/>
      <c r="N85" s="117"/>
      <c r="O85" s="117"/>
      <c r="P85" s="117"/>
      <c r="Q85" s="117"/>
      <c r="R85" s="117"/>
      <c r="S85" s="117"/>
      <c r="T85" s="117"/>
      <c r="U85" s="117"/>
      <c r="V85" s="117"/>
      <c r="W85" s="117"/>
      <c r="X85" s="117"/>
      <c r="Y85" s="117"/>
      <c r="Z85" s="117"/>
    </row>
    <row r="86" spans="1:26" ht="12" customHeight="1" x14ac:dyDescent="0.2">
      <c r="A86" s="117"/>
      <c r="B86" s="137"/>
      <c r="C86" s="117"/>
      <c r="D86" s="138"/>
      <c r="E86" s="117"/>
      <c r="F86" s="139"/>
      <c r="G86" s="117"/>
      <c r="H86" s="117"/>
      <c r="I86" s="117"/>
      <c r="J86" s="117"/>
      <c r="K86" s="117"/>
      <c r="L86" s="117"/>
      <c r="M86" s="117"/>
      <c r="N86" s="117"/>
      <c r="O86" s="117"/>
      <c r="P86" s="117"/>
      <c r="Q86" s="117"/>
      <c r="R86" s="117"/>
      <c r="S86" s="117"/>
      <c r="T86" s="117"/>
      <c r="U86" s="117"/>
      <c r="V86" s="117"/>
      <c r="W86" s="117"/>
      <c r="X86" s="117"/>
      <c r="Y86" s="117"/>
      <c r="Z86" s="117"/>
    </row>
    <row r="87" spans="1:26" ht="12" customHeight="1" x14ac:dyDescent="0.2">
      <c r="A87" s="117"/>
      <c r="B87" s="137"/>
      <c r="C87" s="117"/>
      <c r="D87" s="138"/>
      <c r="E87" s="117"/>
      <c r="F87" s="139"/>
      <c r="G87" s="117"/>
      <c r="H87" s="117"/>
      <c r="I87" s="117"/>
      <c r="J87" s="117"/>
      <c r="K87" s="117"/>
      <c r="L87" s="117"/>
      <c r="M87" s="117"/>
      <c r="N87" s="117"/>
      <c r="O87" s="117"/>
      <c r="P87" s="117"/>
      <c r="Q87" s="117"/>
      <c r="R87" s="117"/>
      <c r="S87" s="117"/>
      <c r="T87" s="117"/>
      <c r="U87" s="117"/>
      <c r="V87" s="117"/>
      <c r="W87" s="117"/>
      <c r="X87" s="117"/>
      <c r="Y87" s="117"/>
      <c r="Z87" s="117"/>
    </row>
    <row r="88" spans="1:26" ht="12" customHeight="1" x14ac:dyDescent="0.2">
      <c r="A88" s="117"/>
      <c r="B88" s="137"/>
      <c r="C88" s="117"/>
      <c r="D88" s="138"/>
      <c r="E88" s="117"/>
      <c r="F88" s="139"/>
      <c r="G88" s="117"/>
      <c r="H88" s="117"/>
      <c r="I88" s="117"/>
      <c r="J88" s="117"/>
      <c r="K88" s="117"/>
      <c r="L88" s="117"/>
      <c r="M88" s="117"/>
      <c r="N88" s="117"/>
      <c r="O88" s="117"/>
      <c r="P88" s="117"/>
      <c r="Q88" s="117"/>
      <c r="R88" s="117"/>
      <c r="S88" s="117"/>
      <c r="T88" s="117"/>
      <c r="U88" s="117"/>
      <c r="V88" s="117"/>
      <c r="W88" s="117"/>
      <c r="X88" s="117"/>
      <c r="Y88" s="117"/>
      <c r="Z88" s="117"/>
    </row>
    <row r="89" spans="1:26" ht="12" customHeight="1" x14ac:dyDescent="0.2">
      <c r="A89" s="117"/>
      <c r="B89" s="137"/>
      <c r="C89" s="117"/>
      <c r="D89" s="138"/>
      <c r="E89" s="117"/>
      <c r="F89" s="139"/>
      <c r="G89" s="117"/>
      <c r="H89" s="117"/>
      <c r="I89" s="117"/>
      <c r="J89" s="117"/>
      <c r="K89" s="117"/>
      <c r="L89" s="117"/>
      <c r="M89" s="117"/>
      <c r="N89" s="117"/>
      <c r="O89" s="117"/>
      <c r="P89" s="117"/>
      <c r="Q89" s="117"/>
      <c r="R89" s="117"/>
      <c r="S89" s="117"/>
      <c r="T89" s="117"/>
      <c r="U89" s="117"/>
      <c r="V89" s="117"/>
      <c r="W89" s="117"/>
      <c r="X89" s="117"/>
      <c r="Y89" s="117"/>
      <c r="Z89" s="117"/>
    </row>
    <row r="90" spans="1:26" ht="12" customHeight="1" x14ac:dyDescent="0.2">
      <c r="A90" s="117"/>
      <c r="B90" s="137"/>
      <c r="C90" s="117"/>
      <c r="D90" s="138"/>
      <c r="E90" s="117"/>
      <c r="F90" s="139"/>
      <c r="G90" s="117"/>
      <c r="H90" s="117"/>
      <c r="I90" s="117"/>
      <c r="J90" s="117"/>
      <c r="K90" s="117"/>
      <c r="L90" s="117"/>
      <c r="M90" s="117"/>
      <c r="N90" s="117"/>
      <c r="O90" s="117"/>
      <c r="P90" s="117"/>
      <c r="Q90" s="117"/>
      <c r="R90" s="117"/>
      <c r="S90" s="117"/>
      <c r="T90" s="117"/>
      <c r="U90" s="117"/>
      <c r="V90" s="117"/>
      <c r="W90" s="117"/>
      <c r="X90" s="117"/>
      <c r="Y90" s="117"/>
      <c r="Z90" s="117"/>
    </row>
    <row r="91" spans="1:26" ht="12" customHeight="1" x14ac:dyDescent="0.2">
      <c r="A91" s="117"/>
      <c r="B91" s="137"/>
      <c r="C91" s="117"/>
      <c r="D91" s="138"/>
      <c r="E91" s="117"/>
      <c r="F91" s="139"/>
      <c r="G91" s="117"/>
      <c r="H91" s="117"/>
      <c r="I91" s="117"/>
      <c r="J91" s="117"/>
      <c r="K91" s="117"/>
      <c r="L91" s="117"/>
      <c r="M91" s="117"/>
      <c r="N91" s="117"/>
      <c r="O91" s="117"/>
      <c r="P91" s="117"/>
      <c r="Q91" s="117"/>
      <c r="R91" s="117"/>
      <c r="S91" s="117"/>
      <c r="T91" s="117"/>
      <c r="U91" s="117"/>
      <c r="V91" s="117"/>
      <c r="W91" s="117"/>
      <c r="X91" s="117"/>
      <c r="Y91" s="117"/>
      <c r="Z91" s="117"/>
    </row>
    <row r="92" spans="1:26" ht="12" customHeight="1" x14ac:dyDescent="0.2">
      <c r="A92" s="117"/>
      <c r="B92" s="137"/>
      <c r="C92" s="117"/>
      <c r="D92" s="138"/>
      <c r="E92" s="117"/>
      <c r="F92" s="139"/>
      <c r="G92" s="117"/>
      <c r="H92" s="117"/>
      <c r="I92" s="117"/>
      <c r="J92" s="117"/>
      <c r="K92" s="117"/>
      <c r="L92" s="117"/>
      <c r="M92" s="117"/>
      <c r="N92" s="117"/>
      <c r="O92" s="117"/>
      <c r="P92" s="117"/>
      <c r="Q92" s="117"/>
      <c r="R92" s="117"/>
      <c r="S92" s="117"/>
      <c r="T92" s="117"/>
      <c r="U92" s="117"/>
      <c r="V92" s="117"/>
      <c r="W92" s="117"/>
      <c r="X92" s="117"/>
      <c r="Y92" s="117"/>
      <c r="Z92" s="117"/>
    </row>
    <row r="93" spans="1:26" ht="12" customHeight="1" x14ac:dyDescent="0.2">
      <c r="A93" s="117"/>
      <c r="B93" s="137"/>
      <c r="C93" s="117"/>
      <c r="D93" s="138"/>
      <c r="E93" s="117"/>
      <c r="F93" s="139"/>
      <c r="G93" s="117"/>
      <c r="H93" s="117"/>
      <c r="I93" s="117"/>
      <c r="J93" s="117"/>
      <c r="K93" s="117"/>
      <c r="L93" s="117"/>
      <c r="M93" s="117"/>
      <c r="N93" s="117"/>
      <c r="O93" s="117"/>
      <c r="P93" s="117"/>
      <c r="Q93" s="117"/>
      <c r="R93" s="117"/>
      <c r="S93" s="117"/>
      <c r="T93" s="117"/>
      <c r="U93" s="117"/>
      <c r="V93" s="117"/>
      <c r="W93" s="117"/>
      <c r="X93" s="117"/>
      <c r="Y93" s="117"/>
      <c r="Z93" s="117"/>
    </row>
    <row r="94" spans="1:26" ht="12" customHeight="1" x14ac:dyDescent="0.2">
      <c r="A94" s="117"/>
      <c r="B94" s="137"/>
      <c r="C94" s="117"/>
      <c r="D94" s="138"/>
      <c r="E94" s="117"/>
      <c r="F94" s="139"/>
      <c r="G94" s="117"/>
      <c r="H94" s="117"/>
      <c r="I94" s="117"/>
      <c r="J94" s="117"/>
      <c r="K94" s="117"/>
      <c r="L94" s="117"/>
      <c r="M94" s="117"/>
      <c r="N94" s="117"/>
      <c r="O94" s="117"/>
      <c r="P94" s="117"/>
      <c r="Q94" s="117"/>
      <c r="R94" s="117"/>
      <c r="S94" s="117"/>
      <c r="T94" s="117"/>
      <c r="U94" s="117"/>
      <c r="V94" s="117"/>
      <c r="W94" s="117"/>
      <c r="X94" s="117"/>
      <c r="Y94" s="117"/>
      <c r="Z94" s="117"/>
    </row>
    <row r="95" spans="1:26" ht="12" customHeight="1" x14ac:dyDescent="0.2">
      <c r="A95" s="117"/>
      <c r="B95" s="137"/>
      <c r="C95" s="117"/>
      <c r="D95" s="138"/>
      <c r="E95" s="117"/>
      <c r="F95" s="139"/>
      <c r="G95" s="117"/>
      <c r="H95" s="117"/>
      <c r="I95" s="117"/>
      <c r="J95" s="117"/>
      <c r="K95" s="117"/>
      <c r="L95" s="117"/>
      <c r="M95" s="117"/>
      <c r="N95" s="117"/>
      <c r="O95" s="117"/>
      <c r="P95" s="117"/>
      <c r="Q95" s="117"/>
      <c r="R95" s="117"/>
      <c r="S95" s="117"/>
      <c r="T95" s="117"/>
      <c r="U95" s="117"/>
      <c r="V95" s="117"/>
      <c r="W95" s="117"/>
      <c r="X95" s="117"/>
      <c r="Y95" s="117"/>
      <c r="Z95" s="117"/>
    </row>
    <row r="96" spans="1:26" ht="12" customHeight="1" x14ac:dyDescent="0.2">
      <c r="A96" s="117"/>
      <c r="B96" s="137"/>
      <c r="C96" s="117"/>
      <c r="D96" s="138"/>
      <c r="E96" s="117"/>
      <c r="F96" s="139"/>
      <c r="G96" s="117"/>
      <c r="H96" s="117"/>
      <c r="I96" s="117"/>
      <c r="J96" s="117"/>
      <c r="K96" s="117"/>
      <c r="L96" s="117"/>
      <c r="M96" s="117"/>
      <c r="N96" s="117"/>
      <c r="O96" s="117"/>
      <c r="P96" s="117"/>
      <c r="Q96" s="117"/>
      <c r="R96" s="117"/>
      <c r="S96" s="117"/>
      <c r="T96" s="117"/>
      <c r="U96" s="117"/>
      <c r="V96" s="117"/>
      <c r="W96" s="117"/>
      <c r="X96" s="117"/>
      <c r="Y96" s="117"/>
      <c r="Z96" s="117"/>
    </row>
    <row r="97" spans="1:26" ht="12" customHeight="1" x14ac:dyDescent="0.2">
      <c r="A97" s="117"/>
      <c r="B97" s="137"/>
      <c r="C97" s="117"/>
      <c r="D97" s="138"/>
      <c r="E97" s="117"/>
      <c r="F97" s="139"/>
      <c r="G97" s="117"/>
      <c r="H97" s="117"/>
      <c r="I97" s="117"/>
      <c r="J97" s="117"/>
      <c r="K97" s="117"/>
      <c r="L97" s="117"/>
      <c r="M97" s="117"/>
      <c r="N97" s="117"/>
      <c r="O97" s="117"/>
      <c r="P97" s="117"/>
      <c r="Q97" s="117"/>
      <c r="R97" s="117"/>
      <c r="S97" s="117"/>
      <c r="T97" s="117"/>
      <c r="U97" s="117"/>
      <c r="V97" s="117"/>
      <c r="W97" s="117"/>
      <c r="X97" s="117"/>
      <c r="Y97" s="117"/>
      <c r="Z97" s="117"/>
    </row>
    <row r="98" spans="1:26" ht="12" customHeight="1" x14ac:dyDescent="0.2">
      <c r="A98" s="117"/>
      <c r="B98" s="137"/>
      <c r="C98" s="117"/>
      <c r="D98" s="138"/>
      <c r="E98" s="117"/>
      <c r="F98" s="139"/>
      <c r="G98" s="117"/>
      <c r="H98" s="117"/>
      <c r="I98" s="117"/>
      <c r="J98" s="117"/>
      <c r="K98" s="117"/>
      <c r="L98" s="117"/>
      <c r="M98" s="117"/>
      <c r="N98" s="117"/>
      <c r="O98" s="117"/>
      <c r="P98" s="117"/>
      <c r="Q98" s="117"/>
      <c r="R98" s="117"/>
      <c r="S98" s="117"/>
      <c r="T98" s="117"/>
      <c r="U98" s="117"/>
      <c r="V98" s="117"/>
      <c r="W98" s="117"/>
      <c r="X98" s="117"/>
      <c r="Y98" s="117"/>
      <c r="Z98" s="117"/>
    </row>
    <row r="99" spans="1:26" ht="12" customHeight="1" x14ac:dyDescent="0.2">
      <c r="A99" s="117"/>
      <c r="B99" s="137"/>
      <c r="C99" s="117"/>
      <c r="D99" s="138"/>
      <c r="E99" s="117"/>
      <c r="F99" s="139"/>
      <c r="G99" s="117"/>
      <c r="H99" s="117"/>
      <c r="I99" s="117"/>
      <c r="J99" s="117"/>
      <c r="K99" s="117"/>
      <c r="L99" s="117"/>
      <c r="M99" s="117"/>
      <c r="N99" s="117"/>
      <c r="O99" s="117"/>
      <c r="P99" s="117"/>
      <c r="Q99" s="117"/>
      <c r="R99" s="117"/>
      <c r="S99" s="117"/>
      <c r="T99" s="117"/>
      <c r="U99" s="117"/>
      <c r="V99" s="117"/>
      <c r="W99" s="117"/>
      <c r="X99" s="117"/>
      <c r="Y99" s="117"/>
      <c r="Z99" s="117"/>
    </row>
    <row r="100" spans="1:26" ht="12" customHeight="1" x14ac:dyDescent="0.2">
      <c r="A100" s="117"/>
      <c r="B100" s="137"/>
      <c r="C100" s="117"/>
      <c r="D100" s="138"/>
      <c r="E100" s="117"/>
      <c r="F100" s="139"/>
      <c r="G100" s="117"/>
      <c r="H100" s="117"/>
      <c r="I100" s="117"/>
      <c r="J100" s="117"/>
      <c r="K100" s="117"/>
      <c r="L100" s="117"/>
      <c r="M100" s="117"/>
      <c r="N100" s="117"/>
      <c r="O100" s="117"/>
      <c r="P100" s="117"/>
      <c r="Q100" s="117"/>
      <c r="R100" s="117"/>
      <c r="S100" s="117"/>
      <c r="T100" s="117"/>
      <c r="U100" s="117"/>
      <c r="V100" s="117"/>
      <c r="W100" s="117"/>
      <c r="X100" s="117"/>
      <c r="Y100" s="117"/>
      <c r="Z100" s="117"/>
    </row>
    <row r="101" spans="1:26" ht="12" customHeight="1" x14ac:dyDescent="0.2">
      <c r="A101" s="117"/>
      <c r="B101" s="137"/>
      <c r="C101" s="117"/>
      <c r="D101" s="138"/>
      <c r="E101" s="117"/>
      <c r="F101" s="139"/>
      <c r="G101" s="117"/>
      <c r="H101" s="117"/>
      <c r="I101" s="117"/>
      <c r="J101" s="117"/>
      <c r="K101" s="117"/>
      <c r="L101" s="117"/>
      <c r="M101" s="117"/>
      <c r="N101" s="117"/>
      <c r="O101" s="117"/>
      <c r="P101" s="117"/>
      <c r="Q101" s="117"/>
      <c r="R101" s="117"/>
      <c r="S101" s="117"/>
      <c r="T101" s="117"/>
      <c r="U101" s="117"/>
      <c r="V101" s="117"/>
      <c r="W101" s="117"/>
      <c r="X101" s="117"/>
      <c r="Y101" s="117"/>
      <c r="Z101" s="117"/>
    </row>
    <row r="102" spans="1:26" ht="12" customHeight="1" x14ac:dyDescent="0.2">
      <c r="A102" s="117"/>
      <c r="B102" s="137"/>
      <c r="C102" s="117"/>
      <c r="D102" s="138"/>
      <c r="E102" s="117"/>
      <c r="F102" s="139"/>
      <c r="G102" s="117"/>
      <c r="H102" s="117"/>
      <c r="I102" s="117"/>
      <c r="J102" s="117"/>
      <c r="K102" s="117"/>
      <c r="L102" s="117"/>
      <c r="M102" s="117"/>
      <c r="N102" s="117"/>
      <c r="O102" s="117"/>
      <c r="P102" s="117"/>
      <c r="Q102" s="117"/>
      <c r="R102" s="117"/>
      <c r="S102" s="117"/>
      <c r="T102" s="117"/>
      <c r="U102" s="117"/>
      <c r="V102" s="117"/>
      <c r="W102" s="117"/>
      <c r="X102" s="117"/>
      <c r="Y102" s="117"/>
      <c r="Z102" s="117"/>
    </row>
    <row r="103" spans="1:26" ht="12" customHeight="1" x14ac:dyDescent="0.2">
      <c r="A103" s="117"/>
      <c r="B103" s="137"/>
      <c r="C103" s="117"/>
      <c r="D103" s="138"/>
      <c r="E103" s="117"/>
      <c r="F103" s="139"/>
      <c r="G103" s="117"/>
      <c r="H103" s="117"/>
      <c r="I103" s="117"/>
      <c r="J103" s="117"/>
      <c r="K103" s="117"/>
      <c r="L103" s="117"/>
      <c r="M103" s="117"/>
      <c r="N103" s="117"/>
      <c r="O103" s="117"/>
      <c r="P103" s="117"/>
      <c r="Q103" s="117"/>
      <c r="R103" s="117"/>
      <c r="S103" s="117"/>
      <c r="T103" s="117"/>
      <c r="U103" s="117"/>
      <c r="V103" s="117"/>
      <c r="W103" s="117"/>
      <c r="X103" s="117"/>
      <c r="Y103" s="117"/>
      <c r="Z103" s="117"/>
    </row>
    <row r="104" spans="1:26" ht="12" customHeight="1" x14ac:dyDescent="0.2">
      <c r="A104" s="117"/>
      <c r="B104" s="137"/>
      <c r="C104" s="117"/>
      <c r="D104" s="138"/>
      <c r="E104" s="117"/>
      <c r="F104" s="139"/>
      <c r="G104" s="117"/>
      <c r="H104" s="117"/>
      <c r="I104" s="117"/>
      <c r="J104" s="117"/>
      <c r="K104" s="117"/>
      <c r="L104" s="117"/>
      <c r="M104" s="117"/>
      <c r="N104" s="117"/>
      <c r="O104" s="117"/>
      <c r="P104" s="117"/>
      <c r="Q104" s="117"/>
      <c r="R104" s="117"/>
      <c r="S104" s="117"/>
      <c r="T104" s="117"/>
      <c r="U104" s="117"/>
      <c r="V104" s="117"/>
      <c r="W104" s="117"/>
      <c r="X104" s="117"/>
      <c r="Y104" s="117"/>
      <c r="Z104" s="117"/>
    </row>
    <row r="105" spans="1:26" ht="12" customHeight="1" x14ac:dyDescent="0.2">
      <c r="A105" s="117"/>
      <c r="B105" s="137"/>
      <c r="C105" s="117"/>
      <c r="D105" s="138"/>
      <c r="E105" s="117"/>
      <c r="F105" s="139"/>
      <c r="G105" s="117"/>
      <c r="H105" s="117"/>
      <c r="I105" s="117"/>
      <c r="J105" s="117"/>
      <c r="K105" s="117"/>
      <c r="L105" s="117"/>
      <c r="M105" s="117"/>
      <c r="N105" s="117"/>
      <c r="O105" s="117"/>
      <c r="P105" s="117"/>
      <c r="Q105" s="117"/>
      <c r="R105" s="117"/>
      <c r="S105" s="117"/>
      <c r="T105" s="117"/>
      <c r="U105" s="117"/>
      <c r="V105" s="117"/>
      <c r="W105" s="117"/>
      <c r="X105" s="117"/>
      <c r="Y105" s="117"/>
      <c r="Z105" s="117"/>
    </row>
    <row r="106" spans="1:26" ht="12" customHeight="1" x14ac:dyDescent="0.2">
      <c r="A106" s="117"/>
      <c r="B106" s="137"/>
      <c r="C106" s="117"/>
      <c r="D106" s="138"/>
      <c r="E106" s="117"/>
      <c r="F106" s="139"/>
      <c r="G106" s="117"/>
      <c r="H106" s="117"/>
      <c r="I106" s="117"/>
      <c r="J106" s="117"/>
      <c r="K106" s="117"/>
      <c r="L106" s="117"/>
      <c r="M106" s="117"/>
      <c r="N106" s="117"/>
      <c r="O106" s="117"/>
      <c r="P106" s="117"/>
      <c r="Q106" s="117"/>
      <c r="R106" s="117"/>
      <c r="S106" s="117"/>
      <c r="T106" s="117"/>
      <c r="U106" s="117"/>
      <c r="V106" s="117"/>
      <c r="W106" s="117"/>
      <c r="X106" s="117"/>
      <c r="Y106" s="117"/>
      <c r="Z106" s="117"/>
    </row>
    <row r="107" spans="1:26" ht="12" customHeight="1" x14ac:dyDescent="0.2">
      <c r="A107" s="117"/>
      <c r="B107" s="137"/>
      <c r="C107" s="117"/>
      <c r="D107" s="138"/>
      <c r="E107" s="117"/>
      <c r="F107" s="139"/>
      <c r="G107" s="117"/>
      <c r="H107" s="117"/>
      <c r="I107" s="117"/>
      <c r="J107" s="117"/>
      <c r="K107" s="117"/>
      <c r="L107" s="117"/>
      <c r="M107" s="117"/>
      <c r="N107" s="117"/>
      <c r="O107" s="117"/>
      <c r="P107" s="117"/>
      <c r="Q107" s="117"/>
      <c r="R107" s="117"/>
      <c r="S107" s="117"/>
      <c r="T107" s="117"/>
      <c r="U107" s="117"/>
      <c r="V107" s="117"/>
      <c r="W107" s="117"/>
      <c r="X107" s="117"/>
      <c r="Y107" s="117"/>
      <c r="Z107" s="117"/>
    </row>
    <row r="108" spans="1:26" ht="12" customHeight="1" x14ac:dyDescent="0.2">
      <c r="A108" s="117"/>
      <c r="B108" s="137"/>
      <c r="C108" s="117"/>
      <c r="D108" s="138"/>
      <c r="E108" s="117"/>
      <c r="F108" s="139"/>
      <c r="G108" s="117"/>
      <c r="H108" s="117"/>
      <c r="I108" s="117"/>
      <c r="J108" s="117"/>
      <c r="K108" s="117"/>
      <c r="L108" s="117"/>
      <c r="M108" s="117"/>
      <c r="N108" s="117"/>
      <c r="O108" s="117"/>
      <c r="P108" s="117"/>
      <c r="Q108" s="117"/>
      <c r="R108" s="117"/>
      <c r="S108" s="117"/>
      <c r="T108" s="117"/>
      <c r="U108" s="117"/>
      <c r="V108" s="117"/>
      <c r="W108" s="117"/>
      <c r="X108" s="117"/>
      <c r="Y108" s="117"/>
      <c r="Z108" s="117"/>
    </row>
    <row r="109" spans="1:26" ht="12" customHeight="1" x14ac:dyDescent="0.2">
      <c r="A109" s="117"/>
      <c r="B109" s="137"/>
      <c r="C109" s="117"/>
      <c r="D109" s="138"/>
      <c r="E109" s="117"/>
      <c r="F109" s="139"/>
      <c r="G109" s="117"/>
      <c r="H109" s="117"/>
      <c r="I109" s="117"/>
      <c r="J109" s="117"/>
      <c r="K109" s="117"/>
      <c r="L109" s="117"/>
      <c r="M109" s="117"/>
      <c r="N109" s="117"/>
      <c r="O109" s="117"/>
      <c r="P109" s="117"/>
      <c r="Q109" s="117"/>
      <c r="R109" s="117"/>
      <c r="S109" s="117"/>
      <c r="T109" s="117"/>
      <c r="U109" s="117"/>
      <c r="V109" s="117"/>
      <c r="W109" s="117"/>
      <c r="X109" s="117"/>
      <c r="Y109" s="117"/>
      <c r="Z109" s="117"/>
    </row>
    <row r="110" spans="1:26" ht="12" customHeight="1" x14ac:dyDescent="0.2">
      <c r="A110" s="117"/>
      <c r="B110" s="137"/>
      <c r="C110" s="117"/>
      <c r="D110" s="138"/>
      <c r="E110" s="117"/>
      <c r="F110" s="139"/>
      <c r="G110" s="117"/>
      <c r="H110" s="117"/>
      <c r="I110" s="117"/>
      <c r="J110" s="117"/>
      <c r="K110" s="117"/>
      <c r="L110" s="117"/>
      <c r="M110" s="117"/>
      <c r="N110" s="117"/>
      <c r="O110" s="117"/>
      <c r="P110" s="117"/>
      <c r="Q110" s="117"/>
      <c r="R110" s="117"/>
      <c r="S110" s="117"/>
      <c r="T110" s="117"/>
      <c r="U110" s="117"/>
      <c r="V110" s="117"/>
      <c r="W110" s="117"/>
      <c r="X110" s="117"/>
      <c r="Y110" s="117"/>
      <c r="Z110" s="117"/>
    </row>
    <row r="111" spans="1:26" ht="12" customHeight="1" x14ac:dyDescent="0.2">
      <c r="A111" s="117"/>
      <c r="B111" s="137"/>
      <c r="C111" s="117"/>
      <c r="D111" s="138"/>
      <c r="E111" s="117"/>
      <c r="F111" s="139"/>
      <c r="G111" s="117"/>
      <c r="H111" s="117"/>
      <c r="I111" s="117"/>
      <c r="J111" s="117"/>
      <c r="K111" s="117"/>
      <c r="L111" s="117"/>
      <c r="M111" s="117"/>
      <c r="N111" s="117"/>
      <c r="O111" s="117"/>
      <c r="P111" s="117"/>
      <c r="Q111" s="117"/>
      <c r="R111" s="117"/>
      <c r="S111" s="117"/>
      <c r="T111" s="117"/>
      <c r="U111" s="117"/>
      <c r="V111" s="117"/>
      <c r="W111" s="117"/>
      <c r="X111" s="117"/>
      <c r="Y111" s="117"/>
      <c r="Z111" s="117"/>
    </row>
    <row r="112" spans="1:26" ht="12" customHeight="1" x14ac:dyDescent="0.2">
      <c r="A112" s="117"/>
      <c r="B112" s="137"/>
      <c r="C112" s="117"/>
      <c r="D112" s="138"/>
      <c r="E112" s="117"/>
      <c r="F112" s="139"/>
      <c r="G112" s="117"/>
      <c r="H112" s="117"/>
      <c r="I112" s="117"/>
      <c r="J112" s="117"/>
      <c r="K112" s="117"/>
      <c r="L112" s="117"/>
      <c r="M112" s="117"/>
      <c r="N112" s="117"/>
      <c r="O112" s="117"/>
      <c r="P112" s="117"/>
      <c r="Q112" s="117"/>
      <c r="R112" s="117"/>
      <c r="S112" s="117"/>
      <c r="T112" s="117"/>
      <c r="U112" s="117"/>
      <c r="V112" s="117"/>
      <c r="W112" s="117"/>
      <c r="X112" s="117"/>
      <c r="Y112" s="117"/>
      <c r="Z112" s="117"/>
    </row>
    <row r="113" spans="1:26" ht="12" customHeight="1" x14ac:dyDescent="0.2">
      <c r="A113" s="117"/>
      <c r="B113" s="137"/>
      <c r="C113" s="117"/>
      <c r="D113" s="138"/>
      <c r="E113" s="117"/>
      <c r="F113" s="139"/>
      <c r="G113" s="117"/>
      <c r="H113" s="117"/>
      <c r="I113" s="117"/>
      <c r="J113" s="117"/>
      <c r="K113" s="117"/>
      <c r="L113" s="117"/>
      <c r="M113" s="117"/>
      <c r="N113" s="117"/>
      <c r="O113" s="117"/>
      <c r="P113" s="117"/>
      <c r="Q113" s="117"/>
      <c r="R113" s="117"/>
      <c r="S113" s="117"/>
      <c r="T113" s="117"/>
      <c r="U113" s="117"/>
      <c r="V113" s="117"/>
      <c r="W113" s="117"/>
      <c r="X113" s="117"/>
      <c r="Y113" s="117"/>
      <c r="Z113" s="117"/>
    </row>
    <row r="114" spans="1:26" ht="12" customHeight="1" x14ac:dyDescent="0.2">
      <c r="A114" s="117"/>
      <c r="B114" s="137"/>
      <c r="C114" s="117"/>
      <c r="D114" s="138"/>
      <c r="E114" s="117"/>
      <c r="F114" s="139"/>
      <c r="G114" s="117"/>
      <c r="H114" s="117"/>
      <c r="I114" s="117"/>
      <c r="J114" s="117"/>
      <c r="K114" s="117"/>
      <c r="L114" s="117"/>
      <c r="M114" s="117"/>
      <c r="N114" s="117"/>
      <c r="O114" s="117"/>
      <c r="P114" s="117"/>
      <c r="Q114" s="117"/>
      <c r="R114" s="117"/>
      <c r="S114" s="117"/>
      <c r="T114" s="117"/>
      <c r="U114" s="117"/>
      <c r="V114" s="117"/>
      <c r="W114" s="117"/>
      <c r="X114" s="117"/>
      <c r="Y114" s="117"/>
      <c r="Z114" s="117"/>
    </row>
    <row r="115" spans="1:26" ht="12" customHeight="1" x14ac:dyDescent="0.2">
      <c r="A115" s="117"/>
      <c r="B115" s="137"/>
      <c r="C115" s="117"/>
      <c r="D115" s="138"/>
      <c r="E115" s="117"/>
      <c r="F115" s="139"/>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ht="12" customHeight="1" x14ac:dyDescent="0.2">
      <c r="A116" s="117"/>
      <c r="B116" s="137"/>
      <c r="C116" s="117"/>
      <c r="D116" s="138"/>
      <c r="E116" s="117"/>
      <c r="F116" s="139"/>
      <c r="G116" s="117"/>
      <c r="H116" s="117"/>
      <c r="I116" s="117"/>
      <c r="J116" s="117"/>
      <c r="K116" s="117"/>
      <c r="L116" s="117"/>
      <c r="M116" s="117"/>
      <c r="N116" s="117"/>
      <c r="O116" s="117"/>
      <c r="P116" s="117"/>
      <c r="Q116" s="117"/>
      <c r="R116" s="117"/>
      <c r="S116" s="117"/>
      <c r="T116" s="117"/>
      <c r="U116" s="117"/>
      <c r="V116" s="117"/>
      <c r="W116" s="117"/>
      <c r="X116" s="117"/>
      <c r="Y116" s="117"/>
      <c r="Z116" s="117"/>
    </row>
    <row r="117" spans="1:26" ht="12" customHeight="1" x14ac:dyDescent="0.2">
      <c r="A117" s="117"/>
      <c r="B117" s="137"/>
      <c r="C117" s="117"/>
      <c r="D117" s="138"/>
      <c r="E117" s="117"/>
      <c r="F117" s="139"/>
      <c r="G117" s="117"/>
      <c r="H117" s="117"/>
      <c r="I117" s="117"/>
      <c r="J117" s="117"/>
      <c r="K117" s="117"/>
      <c r="L117" s="117"/>
      <c r="M117" s="117"/>
      <c r="N117" s="117"/>
      <c r="O117" s="117"/>
      <c r="P117" s="117"/>
      <c r="Q117" s="117"/>
      <c r="R117" s="117"/>
      <c r="S117" s="117"/>
      <c r="T117" s="117"/>
      <c r="U117" s="117"/>
      <c r="V117" s="117"/>
      <c r="W117" s="117"/>
      <c r="X117" s="117"/>
      <c r="Y117" s="117"/>
      <c r="Z117" s="117"/>
    </row>
    <row r="118" spans="1:26" ht="12" customHeight="1" x14ac:dyDescent="0.2">
      <c r="A118" s="117"/>
      <c r="B118" s="137"/>
      <c r="C118" s="117"/>
      <c r="D118" s="138"/>
      <c r="E118" s="117"/>
      <c r="F118" s="139"/>
      <c r="G118" s="117"/>
      <c r="H118" s="117"/>
      <c r="I118" s="117"/>
      <c r="J118" s="117"/>
      <c r="K118" s="117"/>
      <c r="L118" s="117"/>
      <c r="M118" s="117"/>
      <c r="N118" s="117"/>
      <c r="O118" s="117"/>
      <c r="P118" s="117"/>
      <c r="Q118" s="117"/>
      <c r="R118" s="117"/>
      <c r="S118" s="117"/>
      <c r="T118" s="117"/>
      <c r="U118" s="117"/>
      <c r="V118" s="117"/>
      <c r="W118" s="117"/>
      <c r="X118" s="117"/>
      <c r="Y118" s="117"/>
      <c r="Z118" s="117"/>
    </row>
    <row r="119" spans="1:26" ht="12" customHeight="1" x14ac:dyDescent="0.2">
      <c r="A119" s="117"/>
      <c r="B119" s="137"/>
      <c r="C119" s="117"/>
      <c r="D119" s="138"/>
      <c r="E119" s="117"/>
      <c r="F119" s="139"/>
      <c r="G119" s="117"/>
      <c r="H119" s="117"/>
      <c r="I119" s="117"/>
      <c r="J119" s="117"/>
      <c r="K119" s="117"/>
      <c r="L119" s="117"/>
      <c r="M119" s="117"/>
      <c r="N119" s="117"/>
      <c r="O119" s="117"/>
      <c r="P119" s="117"/>
      <c r="Q119" s="117"/>
      <c r="R119" s="117"/>
      <c r="S119" s="117"/>
      <c r="T119" s="117"/>
      <c r="U119" s="117"/>
      <c r="V119" s="117"/>
      <c r="W119" s="117"/>
      <c r="X119" s="117"/>
      <c r="Y119" s="117"/>
      <c r="Z119" s="117"/>
    </row>
    <row r="120" spans="1:26" ht="12" customHeight="1" x14ac:dyDescent="0.2">
      <c r="A120" s="117"/>
      <c r="B120" s="137"/>
      <c r="C120" s="117"/>
      <c r="D120" s="138"/>
      <c r="E120" s="117"/>
      <c r="F120" s="139"/>
      <c r="G120" s="117"/>
      <c r="H120" s="117"/>
      <c r="I120" s="117"/>
      <c r="J120" s="117"/>
      <c r="K120" s="117"/>
      <c r="L120" s="117"/>
      <c r="M120" s="117"/>
      <c r="N120" s="117"/>
      <c r="O120" s="117"/>
      <c r="P120" s="117"/>
      <c r="Q120" s="117"/>
      <c r="R120" s="117"/>
      <c r="S120" s="117"/>
      <c r="T120" s="117"/>
      <c r="U120" s="117"/>
      <c r="V120" s="117"/>
      <c r="W120" s="117"/>
      <c r="X120" s="117"/>
      <c r="Y120" s="117"/>
      <c r="Z120" s="117"/>
    </row>
    <row r="121" spans="1:26" ht="12" customHeight="1" x14ac:dyDescent="0.2">
      <c r="A121" s="117"/>
      <c r="B121" s="137"/>
      <c r="C121" s="117"/>
      <c r="D121" s="138"/>
      <c r="E121" s="117"/>
      <c r="F121" s="139"/>
      <c r="G121" s="117"/>
      <c r="H121" s="117"/>
      <c r="I121" s="117"/>
      <c r="J121" s="117"/>
      <c r="K121" s="117"/>
      <c r="L121" s="117"/>
      <c r="M121" s="117"/>
      <c r="N121" s="117"/>
      <c r="O121" s="117"/>
      <c r="P121" s="117"/>
      <c r="Q121" s="117"/>
      <c r="R121" s="117"/>
      <c r="S121" s="117"/>
      <c r="T121" s="117"/>
      <c r="U121" s="117"/>
      <c r="V121" s="117"/>
      <c r="W121" s="117"/>
      <c r="X121" s="117"/>
      <c r="Y121" s="117"/>
      <c r="Z121" s="117"/>
    </row>
    <row r="122" spans="1:26" ht="12" customHeight="1" x14ac:dyDescent="0.2">
      <c r="A122" s="117"/>
      <c r="B122" s="137"/>
      <c r="C122" s="117"/>
      <c r="D122" s="138"/>
      <c r="E122" s="117"/>
      <c r="F122" s="139"/>
      <c r="G122" s="117"/>
      <c r="H122" s="117"/>
      <c r="I122" s="117"/>
      <c r="J122" s="117"/>
      <c r="K122" s="117"/>
      <c r="L122" s="117"/>
      <c r="M122" s="117"/>
      <c r="N122" s="117"/>
      <c r="O122" s="117"/>
      <c r="P122" s="117"/>
      <c r="Q122" s="117"/>
      <c r="R122" s="117"/>
      <c r="S122" s="117"/>
      <c r="T122" s="117"/>
      <c r="U122" s="117"/>
      <c r="V122" s="117"/>
      <c r="W122" s="117"/>
      <c r="X122" s="117"/>
      <c r="Y122" s="117"/>
      <c r="Z122" s="117"/>
    </row>
    <row r="123" spans="1:26" ht="12" customHeight="1" x14ac:dyDescent="0.2">
      <c r="A123" s="117"/>
      <c r="B123" s="137"/>
      <c r="C123" s="117"/>
      <c r="D123" s="138"/>
      <c r="E123" s="117"/>
      <c r="F123" s="139"/>
      <c r="G123" s="117"/>
      <c r="H123" s="117"/>
      <c r="I123" s="117"/>
      <c r="J123" s="117"/>
      <c r="K123" s="117"/>
      <c r="L123" s="117"/>
      <c r="M123" s="117"/>
      <c r="N123" s="117"/>
      <c r="O123" s="117"/>
      <c r="P123" s="117"/>
      <c r="Q123" s="117"/>
      <c r="R123" s="117"/>
      <c r="S123" s="117"/>
      <c r="T123" s="117"/>
      <c r="U123" s="117"/>
      <c r="V123" s="117"/>
      <c r="W123" s="117"/>
      <c r="X123" s="117"/>
      <c r="Y123" s="117"/>
      <c r="Z123" s="117"/>
    </row>
    <row r="124" spans="1:26" ht="12" customHeight="1" x14ac:dyDescent="0.2">
      <c r="A124" s="117"/>
      <c r="B124" s="137"/>
      <c r="C124" s="117"/>
      <c r="D124" s="138"/>
      <c r="E124" s="117"/>
      <c r="F124" s="139"/>
      <c r="G124" s="117"/>
      <c r="H124" s="117"/>
      <c r="I124" s="117"/>
      <c r="J124" s="117"/>
      <c r="K124" s="117"/>
      <c r="L124" s="117"/>
      <c r="M124" s="117"/>
      <c r="N124" s="117"/>
      <c r="O124" s="117"/>
      <c r="P124" s="117"/>
      <c r="Q124" s="117"/>
      <c r="R124" s="117"/>
      <c r="S124" s="117"/>
      <c r="T124" s="117"/>
      <c r="U124" s="117"/>
      <c r="V124" s="117"/>
      <c r="W124" s="117"/>
      <c r="X124" s="117"/>
      <c r="Y124" s="117"/>
      <c r="Z124" s="117"/>
    </row>
    <row r="125" spans="1:26" ht="12" customHeight="1" x14ac:dyDescent="0.2">
      <c r="A125" s="117"/>
      <c r="B125" s="137"/>
      <c r="C125" s="117"/>
      <c r="D125" s="138"/>
      <c r="E125" s="117"/>
      <c r="F125" s="139"/>
      <c r="G125" s="117"/>
      <c r="H125" s="117"/>
      <c r="I125" s="117"/>
      <c r="J125" s="117"/>
      <c r="K125" s="117"/>
      <c r="L125" s="117"/>
      <c r="M125" s="117"/>
      <c r="N125" s="117"/>
      <c r="O125" s="117"/>
      <c r="P125" s="117"/>
      <c r="Q125" s="117"/>
      <c r="R125" s="117"/>
      <c r="S125" s="117"/>
      <c r="T125" s="117"/>
      <c r="U125" s="117"/>
      <c r="V125" s="117"/>
      <c r="W125" s="117"/>
      <c r="X125" s="117"/>
      <c r="Y125" s="117"/>
      <c r="Z125" s="117"/>
    </row>
    <row r="126" spans="1:26" ht="12" customHeight="1" x14ac:dyDescent="0.2">
      <c r="A126" s="117"/>
      <c r="B126" s="137"/>
      <c r="C126" s="117"/>
      <c r="D126" s="138"/>
      <c r="E126" s="117"/>
      <c r="F126" s="139"/>
      <c r="G126" s="117"/>
      <c r="H126" s="117"/>
      <c r="I126" s="117"/>
      <c r="J126" s="117"/>
      <c r="K126" s="117"/>
      <c r="L126" s="117"/>
      <c r="M126" s="117"/>
      <c r="N126" s="117"/>
      <c r="O126" s="117"/>
      <c r="P126" s="117"/>
      <c r="Q126" s="117"/>
      <c r="R126" s="117"/>
      <c r="S126" s="117"/>
      <c r="T126" s="117"/>
      <c r="U126" s="117"/>
      <c r="V126" s="117"/>
      <c r="W126" s="117"/>
      <c r="X126" s="117"/>
      <c r="Y126" s="117"/>
      <c r="Z126" s="117"/>
    </row>
    <row r="127" spans="1:26" ht="12" customHeight="1" x14ac:dyDescent="0.2">
      <c r="A127" s="117"/>
      <c r="B127" s="137"/>
      <c r="C127" s="117"/>
      <c r="D127" s="138"/>
      <c r="E127" s="117"/>
      <c r="F127" s="139"/>
      <c r="G127" s="117"/>
      <c r="H127" s="117"/>
      <c r="I127" s="117"/>
      <c r="J127" s="117"/>
      <c r="K127" s="117"/>
      <c r="L127" s="117"/>
      <c r="M127" s="117"/>
      <c r="N127" s="117"/>
      <c r="O127" s="117"/>
      <c r="P127" s="117"/>
      <c r="Q127" s="117"/>
      <c r="R127" s="117"/>
      <c r="S127" s="117"/>
      <c r="T127" s="117"/>
      <c r="U127" s="117"/>
      <c r="V127" s="117"/>
      <c r="W127" s="117"/>
      <c r="X127" s="117"/>
      <c r="Y127" s="117"/>
      <c r="Z127" s="117"/>
    </row>
    <row r="128" spans="1:26" ht="12" customHeight="1" x14ac:dyDescent="0.2">
      <c r="A128" s="117"/>
      <c r="B128" s="137"/>
      <c r="C128" s="117"/>
      <c r="D128" s="138"/>
      <c r="E128" s="117"/>
      <c r="F128" s="139"/>
      <c r="G128" s="117"/>
      <c r="H128" s="117"/>
      <c r="I128" s="117"/>
      <c r="J128" s="117"/>
      <c r="K128" s="117"/>
      <c r="L128" s="117"/>
      <c r="M128" s="117"/>
      <c r="N128" s="117"/>
      <c r="O128" s="117"/>
      <c r="P128" s="117"/>
      <c r="Q128" s="117"/>
      <c r="R128" s="117"/>
      <c r="S128" s="117"/>
      <c r="T128" s="117"/>
      <c r="U128" s="117"/>
      <c r="V128" s="117"/>
      <c r="W128" s="117"/>
      <c r="X128" s="117"/>
      <c r="Y128" s="117"/>
      <c r="Z128" s="117"/>
    </row>
    <row r="129" spans="1:26" ht="12" customHeight="1" x14ac:dyDescent="0.2">
      <c r="A129" s="117"/>
      <c r="B129" s="137"/>
      <c r="C129" s="117"/>
      <c r="D129" s="138"/>
      <c r="E129" s="117"/>
      <c r="F129" s="139"/>
      <c r="G129" s="117"/>
      <c r="H129" s="117"/>
      <c r="I129" s="117"/>
      <c r="J129" s="117"/>
      <c r="K129" s="117"/>
      <c r="L129" s="117"/>
      <c r="M129" s="117"/>
      <c r="N129" s="117"/>
      <c r="O129" s="117"/>
      <c r="P129" s="117"/>
      <c r="Q129" s="117"/>
      <c r="R129" s="117"/>
      <c r="S129" s="117"/>
      <c r="T129" s="117"/>
      <c r="U129" s="117"/>
      <c r="V129" s="117"/>
      <c r="W129" s="117"/>
      <c r="X129" s="117"/>
      <c r="Y129" s="117"/>
      <c r="Z129" s="117"/>
    </row>
    <row r="130" spans="1:26" ht="12" customHeight="1" x14ac:dyDescent="0.2">
      <c r="A130" s="117"/>
      <c r="B130" s="137"/>
      <c r="C130" s="117"/>
      <c r="D130" s="138"/>
      <c r="E130" s="117"/>
      <c r="F130" s="139"/>
      <c r="G130" s="117"/>
      <c r="H130" s="117"/>
      <c r="I130" s="117"/>
      <c r="J130" s="117"/>
      <c r="K130" s="117"/>
      <c r="L130" s="117"/>
      <c r="M130" s="117"/>
      <c r="N130" s="117"/>
      <c r="O130" s="117"/>
      <c r="P130" s="117"/>
      <c r="Q130" s="117"/>
      <c r="R130" s="117"/>
      <c r="S130" s="117"/>
      <c r="T130" s="117"/>
      <c r="U130" s="117"/>
      <c r="V130" s="117"/>
      <c r="W130" s="117"/>
      <c r="X130" s="117"/>
      <c r="Y130" s="117"/>
      <c r="Z130" s="117"/>
    </row>
    <row r="131" spans="1:26" ht="12" customHeight="1" x14ac:dyDescent="0.2">
      <c r="A131" s="117"/>
      <c r="B131" s="137"/>
      <c r="C131" s="117"/>
      <c r="D131" s="138"/>
      <c r="E131" s="117"/>
      <c r="F131" s="139"/>
      <c r="G131" s="117"/>
      <c r="H131" s="117"/>
      <c r="I131" s="117"/>
      <c r="J131" s="117"/>
      <c r="K131" s="117"/>
      <c r="L131" s="117"/>
      <c r="M131" s="117"/>
      <c r="N131" s="117"/>
      <c r="O131" s="117"/>
      <c r="P131" s="117"/>
      <c r="Q131" s="117"/>
      <c r="R131" s="117"/>
      <c r="S131" s="117"/>
      <c r="T131" s="117"/>
      <c r="U131" s="117"/>
      <c r="V131" s="117"/>
      <c r="W131" s="117"/>
      <c r="X131" s="117"/>
      <c r="Y131" s="117"/>
      <c r="Z131" s="117"/>
    </row>
    <row r="132" spans="1:26" ht="12" customHeight="1" x14ac:dyDescent="0.2">
      <c r="A132" s="117"/>
      <c r="B132" s="137"/>
      <c r="C132" s="117"/>
      <c r="D132" s="138"/>
      <c r="E132" s="117"/>
      <c r="F132" s="139"/>
      <c r="G132" s="117"/>
      <c r="H132" s="117"/>
      <c r="I132" s="117"/>
      <c r="J132" s="117"/>
      <c r="K132" s="117"/>
      <c r="L132" s="117"/>
      <c r="M132" s="117"/>
      <c r="N132" s="117"/>
      <c r="O132" s="117"/>
      <c r="P132" s="117"/>
      <c r="Q132" s="117"/>
      <c r="R132" s="117"/>
      <c r="S132" s="117"/>
      <c r="T132" s="117"/>
      <c r="U132" s="117"/>
      <c r="V132" s="117"/>
      <c r="W132" s="117"/>
      <c r="X132" s="117"/>
      <c r="Y132" s="117"/>
      <c r="Z132" s="117"/>
    </row>
    <row r="133" spans="1:26" ht="12" customHeight="1" x14ac:dyDescent="0.2">
      <c r="A133" s="117"/>
      <c r="B133" s="137"/>
      <c r="C133" s="117"/>
      <c r="D133" s="138"/>
      <c r="E133" s="117"/>
      <c r="F133" s="139"/>
      <c r="G133" s="117"/>
      <c r="H133" s="117"/>
      <c r="I133" s="117"/>
      <c r="J133" s="117"/>
      <c r="K133" s="117"/>
      <c r="L133" s="117"/>
      <c r="M133" s="117"/>
      <c r="N133" s="117"/>
      <c r="O133" s="117"/>
      <c r="P133" s="117"/>
      <c r="Q133" s="117"/>
      <c r="R133" s="117"/>
      <c r="S133" s="117"/>
      <c r="T133" s="117"/>
      <c r="U133" s="117"/>
      <c r="V133" s="117"/>
      <c r="W133" s="117"/>
      <c r="X133" s="117"/>
      <c r="Y133" s="117"/>
      <c r="Z133" s="117"/>
    </row>
    <row r="134" spans="1:26" ht="12" customHeight="1" x14ac:dyDescent="0.2">
      <c r="A134" s="117"/>
      <c r="B134" s="137"/>
      <c r="C134" s="117"/>
      <c r="D134" s="138"/>
      <c r="E134" s="117"/>
      <c r="F134" s="139"/>
      <c r="G134" s="117"/>
      <c r="H134" s="117"/>
      <c r="I134" s="117"/>
      <c r="J134" s="117"/>
      <c r="K134" s="117"/>
      <c r="L134" s="117"/>
      <c r="M134" s="117"/>
      <c r="N134" s="117"/>
      <c r="O134" s="117"/>
      <c r="P134" s="117"/>
      <c r="Q134" s="117"/>
      <c r="R134" s="117"/>
      <c r="S134" s="117"/>
      <c r="T134" s="117"/>
      <c r="U134" s="117"/>
      <c r="V134" s="117"/>
      <c r="W134" s="117"/>
      <c r="X134" s="117"/>
      <c r="Y134" s="117"/>
      <c r="Z134" s="117"/>
    </row>
    <row r="135" spans="1:26" ht="12" customHeight="1" x14ac:dyDescent="0.2">
      <c r="A135" s="117"/>
      <c r="B135" s="137"/>
      <c r="C135" s="117"/>
      <c r="D135" s="138"/>
      <c r="E135" s="117"/>
      <c r="F135" s="139"/>
      <c r="G135" s="117"/>
      <c r="H135" s="117"/>
      <c r="I135" s="117"/>
      <c r="J135" s="117"/>
      <c r="K135" s="117"/>
      <c r="L135" s="117"/>
      <c r="M135" s="117"/>
      <c r="N135" s="117"/>
      <c r="O135" s="117"/>
      <c r="P135" s="117"/>
      <c r="Q135" s="117"/>
      <c r="R135" s="117"/>
      <c r="S135" s="117"/>
      <c r="T135" s="117"/>
      <c r="U135" s="117"/>
      <c r="V135" s="117"/>
      <c r="W135" s="117"/>
      <c r="X135" s="117"/>
      <c r="Y135" s="117"/>
      <c r="Z135" s="117"/>
    </row>
    <row r="136" spans="1:26" ht="12" customHeight="1" x14ac:dyDescent="0.2">
      <c r="A136" s="117"/>
      <c r="B136" s="137"/>
      <c r="C136" s="117"/>
      <c r="D136" s="138"/>
      <c r="E136" s="117"/>
      <c r="F136" s="139"/>
      <c r="G136" s="117"/>
      <c r="H136" s="117"/>
      <c r="I136" s="117"/>
      <c r="J136" s="117"/>
      <c r="K136" s="117"/>
      <c r="L136" s="117"/>
      <c r="M136" s="117"/>
      <c r="N136" s="117"/>
      <c r="O136" s="117"/>
      <c r="P136" s="117"/>
      <c r="Q136" s="117"/>
      <c r="R136" s="117"/>
      <c r="S136" s="117"/>
      <c r="T136" s="117"/>
      <c r="U136" s="117"/>
      <c r="V136" s="117"/>
      <c r="W136" s="117"/>
      <c r="X136" s="117"/>
      <c r="Y136" s="117"/>
      <c r="Z136" s="117"/>
    </row>
    <row r="137" spans="1:26" ht="12" customHeight="1" x14ac:dyDescent="0.2">
      <c r="A137" s="117"/>
      <c r="B137" s="137"/>
      <c r="C137" s="117"/>
      <c r="D137" s="138"/>
      <c r="E137" s="117"/>
      <c r="F137" s="139"/>
      <c r="G137" s="117"/>
      <c r="H137" s="117"/>
      <c r="I137" s="117"/>
      <c r="J137" s="117"/>
      <c r="K137" s="117"/>
      <c r="L137" s="117"/>
      <c r="M137" s="117"/>
      <c r="N137" s="117"/>
      <c r="O137" s="117"/>
      <c r="P137" s="117"/>
      <c r="Q137" s="117"/>
      <c r="R137" s="117"/>
      <c r="S137" s="117"/>
      <c r="T137" s="117"/>
      <c r="U137" s="117"/>
      <c r="V137" s="117"/>
      <c r="W137" s="117"/>
      <c r="X137" s="117"/>
      <c r="Y137" s="117"/>
      <c r="Z137" s="117"/>
    </row>
    <row r="138" spans="1:26" ht="12" customHeight="1" x14ac:dyDescent="0.2">
      <c r="A138" s="117"/>
      <c r="B138" s="137"/>
      <c r="C138" s="117"/>
      <c r="D138" s="138"/>
      <c r="E138" s="117"/>
      <c r="F138" s="139"/>
      <c r="G138" s="117"/>
      <c r="H138" s="117"/>
      <c r="I138" s="117"/>
      <c r="J138" s="117"/>
      <c r="K138" s="117"/>
      <c r="L138" s="117"/>
      <c r="M138" s="117"/>
      <c r="N138" s="117"/>
      <c r="O138" s="117"/>
      <c r="P138" s="117"/>
      <c r="Q138" s="117"/>
      <c r="R138" s="117"/>
      <c r="S138" s="117"/>
      <c r="T138" s="117"/>
      <c r="U138" s="117"/>
      <c r="V138" s="117"/>
      <c r="W138" s="117"/>
      <c r="X138" s="117"/>
      <c r="Y138" s="117"/>
      <c r="Z138" s="117"/>
    </row>
    <row r="139" spans="1:26" ht="12" customHeight="1" x14ac:dyDescent="0.2">
      <c r="A139" s="117"/>
      <c r="B139" s="137"/>
      <c r="C139" s="117"/>
      <c r="D139" s="138"/>
      <c r="E139" s="117"/>
      <c r="F139" s="139"/>
      <c r="G139" s="117"/>
      <c r="H139" s="117"/>
      <c r="I139" s="117"/>
      <c r="J139" s="117"/>
      <c r="K139" s="117"/>
      <c r="L139" s="117"/>
      <c r="M139" s="117"/>
      <c r="N139" s="117"/>
      <c r="O139" s="117"/>
      <c r="P139" s="117"/>
      <c r="Q139" s="117"/>
      <c r="R139" s="117"/>
      <c r="S139" s="117"/>
      <c r="T139" s="117"/>
      <c r="U139" s="117"/>
      <c r="V139" s="117"/>
      <c r="W139" s="117"/>
      <c r="X139" s="117"/>
      <c r="Y139" s="117"/>
      <c r="Z139" s="117"/>
    </row>
    <row r="140" spans="1:26" ht="12" customHeight="1" x14ac:dyDescent="0.2">
      <c r="A140" s="117"/>
      <c r="B140" s="137"/>
      <c r="C140" s="117"/>
      <c r="D140" s="138"/>
      <c r="E140" s="117"/>
      <c r="F140" s="139"/>
      <c r="G140" s="117"/>
      <c r="H140" s="117"/>
      <c r="I140" s="117"/>
      <c r="J140" s="117"/>
      <c r="K140" s="117"/>
      <c r="L140" s="117"/>
      <c r="M140" s="117"/>
      <c r="N140" s="117"/>
      <c r="O140" s="117"/>
      <c r="P140" s="117"/>
      <c r="Q140" s="117"/>
      <c r="R140" s="117"/>
      <c r="S140" s="117"/>
      <c r="T140" s="117"/>
      <c r="U140" s="117"/>
      <c r="V140" s="117"/>
      <c r="W140" s="117"/>
      <c r="X140" s="117"/>
      <c r="Y140" s="117"/>
      <c r="Z140" s="117"/>
    </row>
    <row r="141" spans="1:26" ht="12" customHeight="1" x14ac:dyDescent="0.2">
      <c r="A141" s="117"/>
      <c r="B141" s="137"/>
      <c r="C141" s="117"/>
      <c r="D141" s="138"/>
      <c r="E141" s="117"/>
      <c r="F141" s="139"/>
      <c r="G141" s="117"/>
      <c r="H141" s="117"/>
      <c r="I141" s="117"/>
      <c r="J141" s="117"/>
      <c r="K141" s="117"/>
      <c r="L141" s="117"/>
      <c r="M141" s="117"/>
      <c r="N141" s="117"/>
      <c r="O141" s="117"/>
      <c r="P141" s="117"/>
      <c r="Q141" s="117"/>
      <c r="R141" s="117"/>
      <c r="S141" s="117"/>
      <c r="T141" s="117"/>
      <c r="U141" s="117"/>
      <c r="V141" s="117"/>
      <c r="W141" s="117"/>
      <c r="X141" s="117"/>
      <c r="Y141" s="117"/>
      <c r="Z141" s="117"/>
    </row>
    <row r="142" spans="1:26" ht="12" customHeight="1" x14ac:dyDescent="0.2">
      <c r="A142" s="117"/>
      <c r="B142" s="137"/>
      <c r="C142" s="117"/>
      <c r="D142" s="138"/>
      <c r="E142" s="117"/>
      <c r="F142" s="139"/>
      <c r="G142" s="117"/>
      <c r="H142" s="117"/>
      <c r="I142" s="117"/>
      <c r="J142" s="117"/>
      <c r="K142" s="117"/>
      <c r="L142" s="117"/>
      <c r="M142" s="117"/>
      <c r="N142" s="117"/>
      <c r="O142" s="117"/>
      <c r="P142" s="117"/>
      <c r="Q142" s="117"/>
      <c r="R142" s="117"/>
      <c r="S142" s="117"/>
      <c r="T142" s="117"/>
      <c r="U142" s="117"/>
      <c r="V142" s="117"/>
      <c r="W142" s="117"/>
      <c r="X142" s="117"/>
      <c r="Y142" s="117"/>
      <c r="Z142" s="117"/>
    </row>
    <row r="143" spans="1:26" ht="12" customHeight="1" x14ac:dyDescent="0.2">
      <c r="A143" s="117"/>
      <c r="B143" s="137"/>
      <c r="C143" s="117"/>
      <c r="D143" s="138"/>
      <c r="E143" s="117"/>
      <c r="F143" s="139"/>
      <c r="G143" s="117"/>
      <c r="H143" s="117"/>
      <c r="I143" s="117"/>
      <c r="J143" s="117"/>
      <c r="K143" s="117"/>
      <c r="L143" s="117"/>
      <c r="M143" s="117"/>
      <c r="N143" s="117"/>
      <c r="O143" s="117"/>
      <c r="P143" s="117"/>
      <c r="Q143" s="117"/>
      <c r="R143" s="117"/>
      <c r="S143" s="117"/>
      <c r="T143" s="117"/>
      <c r="U143" s="117"/>
      <c r="V143" s="117"/>
      <c r="W143" s="117"/>
      <c r="X143" s="117"/>
      <c r="Y143" s="117"/>
      <c r="Z143" s="117"/>
    </row>
    <row r="144" spans="1:26" ht="12" customHeight="1" x14ac:dyDescent="0.2">
      <c r="A144" s="117"/>
      <c r="B144" s="137"/>
      <c r="C144" s="117"/>
      <c r="D144" s="138"/>
      <c r="E144" s="117"/>
      <c r="F144" s="139"/>
      <c r="G144" s="117"/>
      <c r="H144" s="117"/>
      <c r="I144" s="117"/>
      <c r="J144" s="117"/>
      <c r="K144" s="117"/>
      <c r="L144" s="117"/>
      <c r="M144" s="117"/>
      <c r="N144" s="117"/>
      <c r="O144" s="117"/>
      <c r="P144" s="117"/>
      <c r="Q144" s="117"/>
      <c r="R144" s="117"/>
      <c r="S144" s="117"/>
      <c r="T144" s="117"/>
      <c r="U144" s="117"/>
      <c r="V144" s="117"/>
      <c r="W144" s="117"/>
      <c r="X144" s="117"/>
      <c r="Y144" s="117"/>
      <c r="Z144" s="117"/>
    </row>
    <row r="145" spans="1:26" ht="12" customHeight="1" x14ac:dyDescent="0.2">
      <c r="A145" s="117"/>
      <c r="B145" s="137"/>
      <c r="C145" s="117"/>
      <c r="D145" s="138"/>
      <c r="E145" s="117"/>
      <c r="F145" s="139"/>
      <c r="G145" s="117"/>
      <c r="H145" s="117"/>
      <c r="I145" s="117"/>
      <c r="J145" s="117"/>
      <c r="K145" s="117"/>
      <c r="L145" s="117"/>
      <c r="M145" s="117"/>
      <c r="N145" s="117"/>
      <c r="O145" s="117"/>
      <c r="P145" s="117"/>
      <c r="Q145" s="117"/>
      <c r="R145" s="117"/>
      <c r="S145" s="117"/>
      <c r="T145" s="117"/>
      <c r="U145" s="117"/>
      <c r="V145" s="117"/>
      <c r="W145" s="117"/>
      <c r="X145" s="117"/>
      <c r="Y145" s="117"/>
      <c r="Z145" s="117"/>
    </row>
    <row r="146" spans="1:26" ht="12" customHeight="1" x14ac:dyDescent="0.2">
      <c r="A146" s="117"/>
      <c r="B146" s="137"/>
      <c r="C146" s="117"/>
      <c r="D146" s="138"/>
      <c r="E146" s="117"/>
      <c r="F146" s="139"/>
      <c r="G146" s="117"/>
      <c r="H146" s="117"/>
      <c r="I146" s="117"/>
      <c r="J146" s="117"/>
      <c r="K146" s="117"/>
      <c r="L146" s="117"/>
      <c r="M146" s="117"/>
      <c r="N146" s="117"/>
      <c r="O146" s="117"/>
      <c r="P146" s="117"/>
      <c r="Q146" s="117"/>
      <c r="R146" s="117"/>
      <c r="S146" s="117"/>
      <c r="T146" s="117"/>
      <c r="U146" s="117"/>
      <c r="V146" s="117"/>
      <c r="W146" s="117"/>
      <c r="X146" s="117"/>
      <c r="Y146" s="117"/>
      <c r="Z146" s="117"/>
    </row>
    <row r="147" spans="1:26" ht="12" customHeight="1" x14ac:dyDescent="0.2">
      <c r="A147" s="117"/>
      <c r="B147" s="137"/>
      <c r="C147" s="117"/>
      <c r="D147" s="138"/>
      <c r="E147" s="117"/>
      <c r="F147" s="139"/>
      <c r="G147" s="117"/>
      <c r="H147" s="117"/>
      <c r="I147" s="117"/>
      <c r="J147" s="117"/>
      <c r="K147" s="117"/>
      <c r="L147" s="117"/>
      <c r="M147" s="117"/>
      <c r="N147" s="117"/>
      <c r="O147" s="117"/>
      <c r="P147" s="117"/>
      <c r="Q147" s="117"/>
      <c r="R147" s="117"/>
      <c r="S147" s="117"/>
      <c r="T147" s="117"/>
      <c r="U147" s="117"/>
      <c r="V147" s="117"/>
      <c r="W147" s="117"/>
      <c r="X147" s="117"/>
      <c r="Y147" s="117"/>
      <c r="Z147" s="117"/>
    </row>
    <row r="148" spans="1:26" ht="12" customHeight="1" x14ac:dyDescent="0.2">
      <c r="A148" s="117"/>
      <c r="B148" s="137"/>
      <c r="C148" s="117"/>
      <c r="D148" s="138"/>
      <c r="E148" s="117"/>
      <c r="F148" s="139"/>
      <c r="G148" s="117"/>
      <c r="H148" s="117"/>
      <c r="I148" s="117"/>
      <c r="J148" s="117"/>
      <c r="K148" s="117"/>
      <c r="L148" s="117"/>
      <c r="M148" s="117"/>
      <c r="N148" s="117"/>
      <c r="O148" s="117"/>
      <c r="P148" s="117"/>
      <c r="Q148" s="117"/>
      <c r="R148" s="117"/>
      <c r="S148" s="117"/>
      <c r="T148" s="117"/>
      <c r="U148" s="117"/>
      <c r="V148" s="117"/>
      <c r="W148" s="117"/>
      <c r="X148" s="117"/>
      <c r="Y148" s="117"/>
      <c r="Z148" s="117"/>
    </row>
    <row r="149" spans="1:26" ht="12" customHeight="1" x14ac:dyDescent="0.2">
      <c r="A149" s="117"/>
      <c r="B149" s="137"/>
      <c r="C149" s="117"/>
      <c r="D149" s="138"/>
      <c r="E149" s="117"/>
      <c r="F149" s="139"/>
      <c r="G149" s="117"/>
      <c r="H149" s="117"/>
      <c r="I149" s="117"/>
      <c r="J149" s="117"/>
      <c r="K149" s="117"/>
      <c r="L149" s="117"/>
      <c r="M149" s="117"/>
      <c r="N149" s="117"/>
      <c r="O149" s="117"/>
      <c r="P149" s="117"/>
      <c r="Q149" s="117"/>
      <c r="R149" s="117"/>
      <c r="S149" s="117"/>
      <c r="T149" s="117"/>
      <c r="U149" s="117"/>
      <c r="V149" s="117"/>
      <c r="W149" s="117"/>
      <c r="X149" s="117"/>
      <c r="Y149" s="117"/>
      <c r="Z149" s="117"/>
    </row>
    <row r="150" spans="1:26" ht="12" customHeight="1" x14ac:dyDescent="0.2">
      <c r="A150" s="117"/>
      <c r="B150" s="137"/>
      <c r="C150" s="117"/>
      <c r="D150" s="138"/>
      <c r="E150" s="117"/>
      <c r="F150" s="139"/>
      <c r="G150" s="117"/>
      <c r="H150" s="117"/>
      <c r="I150" s="117"/>
      <c r="J150" s="117"/>
      <c r="K150" s="117"/>
      <c r="L150" s="117"/>
      <c r="M150" s="117"/>
      <c r="N150" s="117"/>
      <c r="O150" s="117"/>
      <c r="P150" s="117"/>
      <c r="Q150" s="117"/>
      <c r="R150" s="117"/>
      <c r="S150" s="117"/>
      <c r="T150" s="117"/>
      <c r="U150" s="117"/>
      <c r="V150" s="117"/>
      <c r="W150" s="117"/>
      <c r="X150" s="117"/>
      <c r="Y150" s="117"/>
      <c r="Z150" s="117"/>
    </row>
    <row r="151" spans="1:26" ht="12" customHeight="1" x14ac:dyDescent="0.2">
      <c r="A151" s="117"/>
      <c r="B151" s="137"/>
      <c r="C151" s="117"/>
      <c r="D151" s="138"/>
      <c r="E151" s="117"/>
      <c r="F151" s="139"/>
      <c r="G151" s="117"/>
      <c r="H151" s="117"/>
      <c r="I151" s="117"/>
      <c r="J151" s="117"/>
      <c r="K151" s="117"/>
      <c r="L151" s="117"/>
      <c r="M151" s="117"/>
      <c r="N151" s="117"/>
      <c r="O151" s="117"/>
      <c r="P151" s="117"/>
      <c r="Q151" s="117"/>
      <c r="R151" s="117"/>
      <c r="S151" s="117"/>
      <c r="T151" s="117"/>
      <c r="U151" s="117"/>
      <c r="V151" s="117"/>
      <c r="W151" s="117"/>
      <c r="X151" s="117"/>
      <c r="Y151" s="117"/>
      <c r="Z151" s="117"/>
    </row>
    <row r="152" spans="1:26" ht="12" customHeight="1" x14ac:dyDescent="0.2">
      <c r="A152" s="117"/>
      <c r="B152" s="137"/>
      <c r="C152" s="117"/>
      <c r="D152" s="138"/>
      <c r="E152" s="117"/>
      <c r="F152" s="139"/>
      <c r="G152" s="117"/>
      <c r="H152" s="117"/>
      <c r="I152" s="117"/>
      <c r="J152" s="117"/>
      <c r="K152" s="117"/>
      <c r="L152" s="117"/>
      <c r="M152" s="117"/>
      <c r="N152" s="117"/>
      <c r="O152" s="117"/>
      <c r="P152" s="117"/>
      <c r="Q152" s="117"/>
      <c r="R152" s="117"/>
      <c r="S152" s="117"/>
      <c r="T152" s="117"/>
      <c r="U152" s="117"/>
      <c r="V152" s="117"/>
      <c r="W152" s="117"/>
      <c r="X152" s="117"/>
      <c r="Y152" s="117"/>
      <c r="Z152" s="117"/>
    </row>
    <row r="153" spans="1:26" ht="12" customHeight="1" x14ac:dyDescent="0.2">
      <c r="A153" s="117"/>
      <c r="B153" s="137"/>
      <c r="C153" s="117"/>
      <c r="D153" s="138"/>
      <c r="E153" s="117"/>
      <c r="F153" s="139"/>
      <c r="G153" s="117"/>
      <c r="H153" s="117"/>
      <c r="I153" s="117"/>
      <c r="J153" s="117"/>
      <c r="K153" s="117"/>
      <c r="L153" s="117"/>
      <c r="M153" s="117"/>
      <c r="N153" s="117"/>
      <c r="O153" s="117"/>
      <c r="P153" s="117"/>
      <c r="Q153" s="117"/>
      <c r="R153" s="117"/>
      <c r="S153" s="117"/>
      <c r="T153" s="117"/>
      <c r="U153" s="117"/>
      <c r="V153" s="117"/>
      <c r="W153" s="117"/>
      <c r="X153" s="117"/>
      <c r="Y153" s="117"/>
      <c r="Z153" s="117"/>
    </row>
    <row r="154" spans="1:26" ht="12" customHeight="1" x14ac:dyDescent="0.2">
      <c r="A154" s="117"/>
      <c r="B154" s="137"/>
      <c r="C154" s="117"/>
      <c r="D154" s="138"/>
      <c r="E154" s="117"/>
      <c r="F154" s="139"/>
      <c r="G154" s="117"/>
      <c r="H154" s="117"/>
      <c r="I154" s="117"/>
      <c r="J154" s="117"/>
      <c r="K154" s="117"/>
      <c r="L154" s="117"/>
      <c r="M154" s="117"/>
      <c r="N154" s="117"/>
      <c r="O154" s="117"/>
      <c r="P154" s="117"/>
      <c r="Q154" s="117"/>
      <c r="R154" s="117"/>
      <c r="S154" s="117"/>
      <c r="T154" s="117"/>
      <c r="U154" s="117"/>
      <c r="V154" s="117"/>
      <c r="W154" s="117"/>
      <c r="X154" s="117"/>
      <c r="Y154" s="117"/>
      <c r="Z154" s="117"/>
    </row>
    <row r="155" spans="1:26" ht="12" customHeight="1" x14ac:dyDescent="0.2">
      <c r="A155" s="117"/>
      <c r="B155" s="137"/>
      <c r="C155" s="117"/>
      <c r="D155" s="138"/>
      <c r="E155" s="117"/>
      <c r="F155" s="139"/>
      <c r="G155" s="117"/>
      <c r="H155" s="117"/>
      <c r="I155" s="117"/>
      <c r="J155" s="117"/>
      <c r="K155" s="117"/>
      <c r="L155" s="117"/>
      <c r="M155" s="117"/>
      <c r="N155" s="117"/>
      <c r="O155" s="117"/>
      <c r="P155" s="117"/>
      <c r="Q155" s="117"/>
      <c r="R155" s="117"/>
      <c r="S155" s="117"/>
      <c r="T155" s="117"/>
      <c r="U155" s="117"/>
      <c r="V155" s="117"/>
      <c r="W155" s="117"/>
      <c r="X155" s="117"/>
      <c r="Y155" s="117"/>
      <c r="Z155" s="117"/>
    </row>
    <row r="156" spans="1:26" ht="12" customHeight="1" x14ac:dyDescent="0.2">
      <c r="A156" s="117"/>
      <c r="B156" s="137"/>
      <c r="C156" s="117"/>
      <c r="D156" s="138"/>
      <c r="E156" s="117"/>
      <c r="F156" s="139"/>
      <c r="G156" s="117"/>
      <c r="H156" s="117"/>
      <c r="I156" s="117"/>
      <c r="J156" s="117"/>
      <c r="K156" s="117"/>
      <c r="L156" s="117"/>
      <c r="M156" s="117"/>
      <c r="N156" s="117"/>
      <c r="O156" s="117"/>
      <c r="P156" s="117"/>
      <c r="Q156" s="117"/>
      <c r="R156" s="117"/>
      <c r="S156" s="117"/>
      <c r="T156" s="117"/>
      <c r="U156" s="117"/>
      <c r="V156" s="117"/>
      <c r="W156" s="117"/>
      <c r="X156" s="117"/>
      <c r="Y156" s="117"/>
      <c r="Z156" s="117"/>
    </row>
    <row r="157" spans="1:26" ht="12" customHeight="1" x14ac:dyDescent="0.2">
      <c r="A157" s="117"/>
      <c r="B157" s="137"/>
      <c r="C157" s="117"/>
      <c r="D157" s="138"/>
      <c r="E157" s="117"/>
      <c r="F157" s="139"/>
      <c r="G157" s="117"/>
      <c r="H157" s="117"/>
      <c r="I157" s="117"/>
      <c r="J157" s="117"/>
      <c r="K157" s="117"/>
      <c r="L157" s="117"/>
      <c r="M157" s="117"/>
      <c r="N157" s="117"/>
      <c r="O157" s="117"/>
      <c r="P157" s="117"/>
      <c r="Q157" s="117"/>
      <c r="R157" s="117"/>
      <c r="S157" s="117"/>
      <c r="T157" s="117"/>
      <c r="U157" s="117"/>
      <c r="V157" s="117"/>
      <c r="W157" s="117"/>
      <c r="X157" s="117"/>
      <c r="Y157" s="117"/>
      <c r="Z157" s="117"/>
    </row>
    <row r="158" spans="1:26" ht="12" customHeight="1" x14ac:dyDescent="0.2">
      <c r="A158" s="117"/>
      <c r="B158" s="137"/>
      <c r="C158" s="117"/>
      <c r="D158" s="138"/>
      <c r="E158" s="117"/>
      <c r="F158" s="139"/>
      <c r="G158" s="117"/>
      <c r="H158" s="117"/>
      <c r="I158" s="117"/>
      <c r="J158" s="117"/>
      <c r="K158" s="117"/>
      <c r="L158" s="117"/>
      <c r="M158" s="117"/>
      <c r="N158" s="117"/>
      <c r="O158" s="117"/>
      <c r="P158" s="117"/>
      <c r="Q158" s="117"/>
      <c r="R158" s="117"/>
      <c r="S158" s="117"/>
      <c r="T158" s="117"/>
      <c r="U158" s="117"/>
      <c r="V158" s="117"/>
      <c r="W158" s="117"/>
      <c r="X158" s="117"/>
      <c r="Y158" s="117"/>
      <c r="Z158" s="117"/>
    </row>
    <row r="159" spans="1:26" ht="12" customHeight="1" x14ac:dyDescent="0.2">
      <c r="A159" s="117"/>
      <c r="B159" s="137"/>
      <c r="C159" s="117"/>
      <c r="D159" s="138"/>
      <c r="E159" s="117"/>
      <c r="F159" s="139"/>
      <c r="G159" s="117"/>
      <c r="H159" s="117"/>
      <c r="I159" s="117"/>
      <c r="J159" s="117"/>
      <c r="K159" s="117"/>
      <c r="L159" s="117"/>
      <c r="M159" s="117"/>
      <c r="N159" s="117"/>
      <c r="O159" s="117"/>
      <c r="P159" s="117"/>
      <c r="Q159" s="117"/>
      <c r="R159" s="117"/>
      <c r="S159" s="117"/>
      <c r="T159" s="117"/>
      <c r="U159" s="117"/>
      <c r="V159" s="117"/>
      <c r="W159" s="117"/>
      <c r="X159" s="117"/>
      <c r="Y159" s="117"/>
      <c r="Z159" s="117"/>
    </row>
    <row r="160" spans="1:26" ht="12" customHeight="1" x14ac:dyDescent="0.2">
      <c r="A160" s="117"/>
      <c r="B160" s="137"/>
      <c r="C160" s="117"/>
      <c r="D160" s="138"/>
      <c r="E160" s="117"/>
      <c r="F160" s="139"/>
      <c r="G160" s="117"/>
      <c r="H160" s="117"/>
      <c r="I160" s="117"/>
      <c r="J160" s="117"/>
      <c r="K160" s="117"/>
      <c r="L160" s="117"/>
      <c r="M160" s="117"/>
      <c r="N160" s="117"/>
      <c r="O160" s="117"/>
      <c r="P160" s="117"/>
      <c r="Q160" s="117"/>
      <c r="R160" s="117"/>
      <c r="S160" s="117"/>
      <c r="T160" s="117"/>
      <c r="U160" s="117"/>
      <c r="V160" s="117"/>
      <c r="W160" s="117"/>
      <c r="X160" s="117"/>
      <c r="Y160" s="117"/>
      <c r="Z160" s="117"/>
    </row>
    <row r="161" spans="1:26" ht="12" customHeight="1" x14ac:dyDescent="0.2">
      <c r="A161" s="117"/>
      <c r="B161" s="137"/>
      <c r="C161" s="117"/>
      <c r="D161" s="138"/>
      <c r="E161" s="117"/>
      <c r="F161" s="139"/>
      <c r="G161" s="117"/>
      <c r="H161" s="117"/>
      <c r="I161" s="117"/>
      <c r="J161" s="117"/>
      <c r="K161" s="117"/>
      <c r="L161" s="117"/>
      <c r="M161" s="117"/>
      <c r="N161" s="117"/>
      <c r="O161" s="117"/>
      <c r="P161" s="117"/>
      <c r="Q161" s="117"/>
      <c r="R161" s="117"/>
      <c r="S161" s="117"/>
      <c r="T161" s="117"/>
      <c r="U161" s="117"/>
      <c r="V161" s="117"/>
      <c r="W161" s="117"/>
      <c r="X161" s="117"/>
      <c r="Y161" s="117"/>
      <c r="Z161" s="117"/>
    </row>
    <row r="162" spans="1:26" ht="12" customHeight="1" x14ac:dyDescent="0.2">
      <c r="A162" s="117"/>
      <c r="B162" s="137"/>
      <c r="C162" s="117"/>
      <c r="D162" s="138"/>
      <c r="E162" s="117"/>
      <c r="F162" s="139"/>
      <c r="G162" s="117"/>
      <c r="H162" s="117"/>
      <c r="I162" s="117"/>
      <c r="J162" s="117"/>
      <c r="K162" s="117"/>
      <c r="L162" s="117"/>
      <c r="M162" s="117"/>
      <c r="N162" s="117"/>
      <c r="O162" s="117"/>
      <c r="P162" s="117"/>
      <c r="Q162" s="117"/>
      <c r="R162" s="117"/>
      <c r="S162" s="117"/>
      <c r="T162" s="117"/>
      <c r="U162" s="117"/>
      <c r="V162" s="117"/>
      <c r="W162" s="117"/>
      <c r="X162" s="117"/>
      <c r="Y162" s="117"/>
      <c r="Z162" s="117"/>
    </row>
    <row r="163" spans="1:26" ht="12" customHeight="1" x14ac:dyDescent="0.2">
      <c r="A163" s="117"/>
      <c r="B163" s="137"/>
      <c r="C163" s="117"/>
      <c r="D163" s="138"/>
      <c r="E163" s="117"/>
      <c r="F163" s="139"/>
      <c r="G163" s="117"/>
      <c r="H163" s="117"/>
      <c r="I163" s="117"/>
      <c r="J163" s="117"/>
      <c r="K163" s="117"/>
      <c r="L163" s="117"/>
      <c r="M163" s="117"/>
      <c r="N163" s="117"/>
      <c r="O163" s="117"/>
      <c r="P163" s="117"/>
      <c r="Q163" s="117"/>
      <c r="R163" s="117"/>
      <c r="S163" s="117"/>
      <c r="T163" s="117"/>
      <c r="U163" s="117"/>
      <c r="V163" s="117"/>
      <c r="W163" s="117"/>
      <c r="X163" s="117"/>
      <c r="Y163" s="117"/>
      <c r="Z163" s="117"/>
    </row>
    <row r="164" spans="1:26" ht="12" customHeight="1" x14ac:dyDescent="0.2">
      <c r="A164" s="117"/>
      <c r="B164" s="137"/>
      <c r="C164" s="117"/>
      <c r="D164" s="138"/>
      <c r="E164" s="117"/>
      <c r="F164" s="139"/>
      <c r="G164" s="117"/>
      <c r="H164" s="117"/>
      <c r="I164" s="117"/>
      <c r="J164" s="117"/>
      <c r="K164" s="117"/>
      <c r="L164" s="117"/>
      <c r="M164" s="117"/>
      <c r="N164" s="117"/>
      <c r="O164" s="117"/>
      <c r="P164" s="117"/>
      <c r="Q164" s="117"/>
      <c r="R164" s="117"/>
      <c r="S164" s="117"/>
      <c r="T164" s="117"/>
      <c r="U164" s="117"/>
      <c r="V164" s="117"/>
      <c r="W164" s="117"/>
      <c r="X164" s="117"/>
      <c r="Y164" s="117"/>
      <c r="Z164" s="117"/>
    </row>
    <row r="165" spans="1:26" ht="12" customHeight="1" x14ac:dyDescent="0.2">
      <c r="A165" s="117"/>
      <c r="B165" s="137"/>
      <c r="C165" s="117"/>
      <c r="D165" s="138"/>
      <c r="E165" s="117"/>
      <c r="F165" s="139"/>
      <c r="G165" s="117"/>
      <c r="H165" s="117"/>
      <c r="I165" s="117"/>
      <c r="J165" s="117"/>
      <c r="K165" s="117"/>
      <c r="L165" s="117"/>
      <c r="M165" s="117"/>
      <c r="N165" s="117"/>
      <c r="O165" s="117"/>
      <c r="P165" s="117"/>
      <c r="Q165" s="117"/>
      <c r="R165" s="117"/>
      <c r="S165" s="117"/>
      <c r="T165" s="117"/>
      <c r="U165" s="117"/>
      <c r="V165" s="117"/>
      <c r="W165" s="117"/>
      <c r="X165" s="117"/>
      <c r="Y165" s="117"/>
      <c r="Z165" s="117"/>
    </row>
    <row r="166" spans="1:26" ht="12" customHeight="1" x14ac:dyDescent="0.2">
      <c r="A166" s="117"/>
      <c r="B166" s="137"/>
      <c r="C166" s="117"/>
      <c r="D166" s="138"/>
      <c r="E166" s="117"/>
      <c r="F166" s="139"/>
      <c r="G166" s="117"/>
      <c r="H166" s="117"/>
      <c r="I166" s="117"/>
      <c r="J166" s="117"/>
      <c r="K166" s="117"/>
      <c r="L166" s="117"/>
      <c r="M166" s="117"/>
      <c r="N166" s="117"/>
      <c r="O166" s="117"/>
      <c r="P166" s="117"/>
      <c r="Q166" s="117"/>
      <c r="R166" s="117"/>
      <c r="S166" s="117"/>
      <c r="T166" s="117"/>
      <c r="U166" s="117"/>
      <c r="V166" s="117"/>
      <c r="W166" s="117"/>
      <c r="X166" s="117"/>
      <c r="Y166" s="117"/>
      <c r="Z166" s="117"/>
    </row>
    <row r="167" spans="1:26" ht="12" customHeight="1" x14ac:dyDescent="0.2">
      <c r="A167" s="117"/>
      <c r="B167" s="137"/>
      <c r="C167" s="117"/>
      <c r="D167" s="138"/>
      <c r="E167" s="117"/>
      <c r="F167" s="139"/>
      <c r="G167" s="117"/>
      <c r="H167" s="117"/>
      <c r="I167" s="117"/>
      <c r="J167" s="117"/>
      <c r="K167" s="117"/>
      <c r="L167" s="117"/>
      <c r="M167" s="117"/>
      <c r="N167" s="117"/>
      <c r="O167" s="117"/>
      <c r="P167" s="117"/>
      <c r="Q167" s="117"/>
      <c r="R167" s="117"/>
      <c r="S167" s="117"/>
      <c r="T167" s="117"/>
      <c r="U167" s="117"/>
      <c r="V167" s="117"/>
      <c r="W167" s="117"/>
      <c r="X167" s="117"/>
      <c r="Y167" s="117"/>
      <c r="Z167" s="117"/>
    </row>
    <row r="168" spans="1:26" ht="12" customHeight="1" x14ac:dyDescent="0.2">
      <c r="A168" s="117"/>
      <c r="B168" s="137"/>
      <c r="C168" s="117"/>
      <c r="D168" s="138"/>
      <c r="E168" s="117"/>
      <c r="F168" s="139"/>
      <c r="G168" s="117"/>
      <c r="H168" s="117"/>
      <c r="I168" s="117"/>
      <c r="J168" s="117"/>
      <c r="K168" s="117"/>
      <c r="L168" s="117"/>
      <c r="M168" s="117"/>
      <c r="N168" s="117"/>
      <c r="O168" s="117"/>
      <c r="P168" s="117"/>
      <c r="Q168" s="117"/>
      <c r="R168" s="117"/>
      <c r="S168" s="117"/>
      <c r="T168" s="117"/>
      <c r="U168" s="117"/>
      <c r="V168" s="117"/>
      <c r="W168" s="117"/>
      <c r="X168" s="117"/>
      <c r="Y168" s="117"/>
      <c r="Z168" s="117"/>
    </row>
    <row r="169" spans="1:26" ht="12" customHeight="1" x14ac:dyDescent="0.2">
      <c r="A169" s="117"/>
      <c r="B169" s="137"/>
      <c r="C169" s="117"/>
      <c r="D169" s="138"/>
      <c r="E169" s="117"/>
      <c r="F169" s="139"/>
      <c r="G169" s="117"/>
      <c r="H169" s="117"/>
      <c r="I169" s="117"/>
      <c r="J169" s="117"/>
      <c r="K169" s="117"/>
      <c r="L169" s="117"/>
      <c r="M169" s="117"/>
      <c r="N169" s="117"/>
      <c r="O169" s="117"/>
      <c r="P169" s="117"/>
      <c r="Q169" s="117"/>
      <c r="R169" s="117"/>
      <c r="S169" s="117"/>
      <c r="T169" s="117"/>
      <c r="U169" s="117"/>
      <c r="V169" s="117"/>
      <c r="W169" s="117"/>
      <c r="X169" s="117"/>
      <c r="Y169" s="117"/>
      <c r="Z169" s="117"/>
    </row>
    <row r="170" spans="1:26" ht="12" customHeight="1" x14ac:dyDescent="0.2">
      <c r="A170" s="117"/>
      <c r="B170" s="137"/>
      <c r="C170" s="117"/>
      <c r="D170" s="138"/>
      <c r="E170" s="117"/>
      <c r="F170" s="139"/>
      <c r="G170" s="117"/>
      <c r="H170" s="117"/>
      <c r="I170" s="117"/>
      <c r="J170" s="117"/>
      <c r="K170" s="117"/>
      <c r="L170" s="117"/>
      <c r="M170" s="117"/>
      <c r="N170" s="117"/>
      <c r="O170" s="117"/>
      <c r="P170" s="117"/>
      <c r="Q170" s="117"/>
      <c r="R170" s="117"/>
      <c r="S170" s="117"/>
      <c r="T170" s="117"/>
      <c r="U170" s="117"/>
      <c r="V170" s="117"/>
      <c r="W170" s="117"/>
      <c r="X170" s="117"/>
      <c r="Y170" s="117"/>
      <c r="Z170" s="117"/>
    </row>
    <row r="171" spans="1:26" ht="12" customHeight="1" x14ac:dyDescent="0.2">
      <c r="A171" s="117"/>
      <c r="B171" s="137"/>
      <c r="C171" s="117"/>
      <c r="D171" s="138"/>
      <c r="E171" s="117"/>
      <c r="F171" s="139"/>
      <c r="G171" s="117"/>
      <c r="H171" s="117"/>
      <c r="I171" s="117"/>
      <c r="J171" s="117"/>
      <c r="K171" s="117"/>
      <c r="L171" s="117"/>
      <c r="M171" s="117"/>
      <c r="N171" s="117"/>
      <c r="O171" s="117"/>
      <c r="P171" s="117"/>
      <c r="Q171" s="117"/>
      <c r="R171" s="117"/>
      <c r="S171" s="117"/>
      <c r="T171" s="117"/>
      <c r="U171" s="117"/>
      <c r="V171" s="117"/>
      <c r="W171" s="117"/>
      <c r="X171" s="117"/>
      <c r="Y171" s="117"/>
      <c r="Z171" s="117"/>
    </row>
    <row r="172" spans="1:26" ht="12" customHeight="1" x14ac:dyDescent="0.2">
      <c r="A172" s="117"/>
      <c r="B172" s="137"/>
      <c r="C172" s="117"/>
      <c r="D172" s="138"/>
      <c r="E172" s="117"/>
      <c r="F172" s="139"/>
      <c r="G172" s="117"/>
      <c r="H172" s="117"/>
      <c r="I172" s="117"/>
      <c r="J172" s="117"/>
      <c r="K172" s="117"/>
      <c r="L172" s="117"/>
      <c r="M172" s="117"/>
      <c r="N172" s="117"/>
      <c r="O172" s="117"/>
      <c r="P172" s="117"/>
      <c r="Q172" s="117"/>
      <c r="R172" s="117"/>
      <c r="S172" s="117"/>
      <c r="T172" s="117"/>
      <c r="U172" s="117"/>
      <c r="V172" s="117"/>
      <c r="W172" s="117"/>
      <c r="X172" s="117"/>
      <c r="Y172" s="117"/>
      <c r="Z172" s="117"/>
    </row>
    <row r="173" spans="1:26" ht="12" customHeight="1" x14ac:dyDescent="0.2">
      <c r="A173" s="117"/>
      <c r="B173" s="137"/>
      <c r="C173" s="117"/>
      <c r="D173" s="138"/>
      <c r="E173" s="117"/>
      <c r="F173" s="139"/>
      <c r="G173" s="117"/>
      <c r="H173" s="117"/>
      <c r="I173" s="117"/>
      <c r="J173" s="117"/>
      <c r="K173" s="117"/>
      <c r="L173" s="117"/>
      <c r="M173" s="117"/>
      <c r="N173" s="117"/>
      <c r="O173" s="117"/>
      <c r="P173" s="117"/>
      <c r="Q173" s="117"/>
      <c r="R173" s="117"/>
      <c r="S173" s="117"/>
      <c r="T173" s="117"/>
      <c r="U173" s="117"/>
      <c r="V173" s="117"/>
      <c r="W173" s="117"/>
      <c r="X173" s="117"/>
      <c r="Y173" s="117"/>
      <c r="Z173" s="117"/>
    </row>
    <row r="174" spans="1:26" ht="12" customHeight="1" x14ac:dyDescent="0.2">
      <c r="A174" s="117"/>
      <c r="B174" s="137"/>
      <c r="C174" s="117"/>
      <c r="D174" s="138"/>
      <c r="E174" s="117"/>
      <c r="F174" s="139"/>
      <c r="G174" s="117"/>
      <c r="H174" s="117"/>
      <c r="I174" s="117"/>
      <c r="J174" s="117"/>
      <c r="K174" s="117"/>
      <c r="L174" s="117"/>
      <c r="M174" s="117"/>
      <c r="N174" s="117"/>
      <c r="O174" s="117"/>
      <c r="P174" s="117"/>
      <c r="Q174" s="117"/>
      <c r="R174" s="117"/>
      <c r="S174" s="117"/>
      <c r="T174" s="117"/>
      <c r="U174" s="117"/>
      <c r="V174" s="117"/>
      <c r="W174" s="117"/>
      <c r="X174" s="117"/>
      <c r="Y174" s="117"/>
      <c r="Z174" s="117"/>
    </row>
    <row r="175" spans="1:26" ht="12" customHeight="1" x14ac:dyDescent="0.2">
      <c r="A175" s="117"/>
      <c r="B175" s="137"/>
      <c r="C175" s="117"/>
      <c r="D175" s="138"/>
      <c r="E175" s="117"/>
      <c r="F175" s="139"/>
      <c r="G175" s="117"/>
      <c r="H175" s="117"/>
      <c r="I175" s="117"/>
      <c r="J175" s="117"/>
      <c r="K175" s="117"/>
      <c r="L175" s="117"/>
      <c r="M175" s="117"/>
      <c r="N175" s="117"/>
      <c r="O175" s="117"/>
      <c r="P175" s="117"/>
      <c r="Q175" s="117"/>
      <c r="R175" s="117"/>
      <c r="S175" s="117"/>
      <c r="T175" s="117"/>
      <c r="U175" s="117"/>
      <c r="V175" s="117"/>
      <c r="W175" s="117"/>
      <c r="X175" s="117"/>
      <c r="Y175" s="117"/>
      <c r="Z175" s="117"/>
    </row>
    <row r="176" spans="1:26" ht="12" customHeight="1" x14ac:dyDescent="0.2">
      <c r="A176" s="117"/>
      <c r="B176" s="137"/>
      <c r="C176" s="117"/>
      <c r="D176" s="138"/>
      <c r="E176" s="117"/>
      <c r="F176" s="139"/>
      <c r="G176" s="117"/>
      <c r="H176" s="117"/>
      <c r="I176" s="117"/>
      <c r="J176" s="117"/>
      <c r="K176" s="117"/>
      <c r="L176" s="117"/>
      <c r="M176" s="117"/>
      <c r="N176" s="117"/>
      <c r="O176" s="117"/>
      <c r="P176" s="117"/>
      <c r="Q176" s="117"/>
      <c r="R176" s="117"/>
      <c r="S176" s="117"/>
      <c r="T176" s="117"/>
      <c r="U176" s="117"/>
      <c r="V176" s="117"/>
      <c r="W176" s="117"/>
      <c r="X176" s="117"/>
      <c r="Y176" s="117"/>
      <c r="Z176" s="117"/>
    </row>
    <row r="177" spans="1:26" ht="12" customHeight="1" x14ac:dyDescent="0.2">
      <c r="A177" s="117"/>
      <c r="B177" s="137"/>
      <c r="C177" s="117"/>
      <c r="D177" s="138"/>
      <c r="E177" s="117"/>
      <c r="F177" s="139"/>
      <c r="G177" s="117"/>
      <c r="H177" s="117"/>
      <c r="I177" s="117"/>
      <c r="J177" s="117"/>
      <c r="K177" s="117"/>
      <c r="L177" s="117"/>
      <c r="M177" s="117"/>
      <c r="N177" s="117"/>
      <c r="O177" s="117"/>
      <c r="P177" s="117"/>
      <c r="Q177" s="117"/>
      <c r="R177" s="117"/>
      <c r="S177" s="117"/>
      <c r="T177" s="117"/>
      <c r="U177" s="117"/>
      <c r="V177" s="117"/>
      <c r="W177" s="117"/>
      <c r="X177" s="117"/>
      <c r="Y177" s="117"/>
      <c r="Z177" s="117"/>
    </row>
    <row r="178" spans="1:26" ht="12" customHeight="1" x14ac:dyDescent="0.2">
      <c r="A178" s="117"/>
      <c r="B178" s="137"/>
      <c r="C178" s="117"/>
      <c r="D178" s="138"/>
      <c r="E178" s="117"/>
      <c r="F178" s="139"/>
      <c r="G178" s="117"/>
      <c r="H178" s="117"/>
      <c r="I178" s="117"/>
      <c r="J178" s="117"/>
      <c r="K178" s="117"/>
      <c r="L178" s="117"/>
      <c r="M178" s="117"/>
      <c r="N178" s="117"/>
      <c r="O178" s="117"/>
      <c r="P178" s="117"/>
      <c r="Q178" s="117"/>
      <c r="R178" s="117"/>
      <c r="S178" s="117"/>
      <c r="T178" s="117"/>
      <c r="U178" s="117"/>
      <c r="V178" s="117"/>
      <c r="W178" s="117"/>
      <c r="X178" s="117"/>
      <c r="Y178" s="117"/>
      <c r="Z178" s="117"/>
    </row>
    <row r="179" spans="1:26" ht="12" customHeight="1" x14ac:dyDescent="0.2">
      <c r="A179" s="117"/>
      <c r="B179" s="137"/>
      <c r="C179" s="117"/>
      <c r="D179" s="138"/>
      <c r="E179" s="117"/>
      <c r="F179" s="139"/>
      <c r="G179" s="117"/>
      <c r="H179" s="117"/>
      <c r="I179" s="117"/>
      <c r="J179" s="117"/>
      <c r="K179" s="117"/>
      <c r="L179" s="117"/>
      <c r="M179" s="117"/>
      <c r="N179" s="117"/>
      <c r="O179" s="117"/>
      <c r="P179" s="117"/>
      <c r="Q179" s="117"/>
      <c r="R179" s="117"/>
      <c r="S179" s="117"/>
      <c r="T179" s="117"/>
      <c r="U179" s="117"/>
      <c r="V179" s="117"/>
      <c r="W179" s="117"/>
      <c r="X179" s="117"/>
      <c r="Y179" s="117"/>
      <c r="Z179" s="117"/>
    </row>
    <row r="180" spans="1:26" ht="12" customHeight="1" x14ac:dyDescent="0.2">
      <c r="A180" s="117"/>
      <c r="B180" s="137"/>
      <c r="C180" s="117"/>
      <c r="D180" s="138"/>
      <c r="E180" s="117"/>
      <c r="F180" s="139"/>
      <c r="G180" s="117"/>
      <c r="H180" s="117"/>
      <c r="I180" s="117"/>
      <c r="J180" s="117"/>
      <c r="K180" s="117"/>
      <c r="L180" s="117"/>
      <c r="M180" s="117"/>
      <c r="N180" s="117"/>
      <c r="O180" s="117"/>
      <c r="P180" s="117"/>
      <c r="Q180" s="117"/>
      <c r="R180" s="117"/>
      <c r="S180" s="117"/>
      <c r="T180" s="117"/>
      <c r="U180" s="117"/>
      <c r="V180" s="117"/>
      <c r="W180" s="117"/>
      <c r="X180" s="117"/>
      <c r="Y180" s="117"/>
      <c r="Z180" s="117"/>
    </row>
    <row r="181" spans="1:26" ht="12" customHeight="1" x14ac:dyDescent="0.2">
      <c r="A181" s="117"/>
      <c r="B181" s="137"/>
      <c r="C181" s="117"/>
      <c r="D181" s="138"/>
      <c r="E181" s="117"/>
      <c r="F181" s="139"/>
      <c r="G181" s="117"/>
      <c r="H181" s="117"/>
      <c r="I181" s="117"/>
      <c r="J181" s="117"/>
      <c r="K181" s="117"/>
      <c r="L181" s="117"/>
      <c r="M181" s="117"/>
      <c r="N181" s="117"/>
      <c r="O181" s="117"/>
      <c r="P181" s="117"/>
      <c r="Q181" s="117"/>
      <c r="R181" s="117"/>
      <c r="S181" s="117"/>
      <c r="T181" s="117"/>
      <c r="U181" s="117"/>
      <c r="V181" s="117"/>
      <c r="W181" s="117"/>
      <c r="X181" s="117"/>
      <c r="Y181" s="117"/>
      <c r="Z181" s="117"/>
    </row>
    <row r="182" spans="1:26" ht="12" customHeight="1" x14ac:dyDescent="0.2">
      <c r="A182" s="117"/>
      <c r="B182" s="137"/>
      <c r="C182" s="117"/>
      <c r="D182" s="138"/>
      <c r="E182" s="117"/>
      <c r="F182" s="139"/>
      <c r="G182" s="117"/>
      <c r="H182" s="117"/>
      <c r="I182" s="117"/>
      <c r="J182" s="117"/>
      <c r="K182" s="117"/>
      <c r="L182" s="117"/>
      <c r="M182" s="117"/>
      <c r="N182" s="117"/>
      <c r="O182" s="117"/>
      <c r="P182" s="117"/>
      <c r="Q182" s="117"/>
      <c r="R182" s="117"/>
      <c r="S182" s="117"/>
      <c r="T182" s="117"/>
      <c r="U182" s="117"/>
      <c r="V182" s="117"/>
      <c r="W182" s="117"/>
      <c r="X182" s="117"/>
      <c r="Y182" s="117"/>
      <c r="Z182" s="117"/>
    </row>
    <row r="183" spans="1:26" ht="12" customHeight="1" x14ac:dyDescent="0.2">
      <c r="A183" s="117"/>
      <c r="B183" s="137"/>
      <c r="C183" s="117"/>
      <c r="D183" s="138"/>
      <c r="E183" s="117"/>
      <c r="F183" s="139"/>
      <c r="G183" s="117"/>
      <c r="H183" s="117"/>
      <c r="I183" s="117"/>
      <c r="J183" s="117"/>
      <c r="K183" s="117"/>
      <c r="L183" s="117"/>
      <c r="M183" s="117"/>
      <c r="N183" s="117"/>
      <c r="O183" s="117"/>
      <c r="P183" s="117"/>
      <c r="Q183" s="117"/>
      <c r="R183" s="117"/>
      <c r="S183" s="117"/>
      <c r="T183" s="117"/>
      <c r="U183" s="117"/>
      <c r="V183" s="117"/>
      <c r="W183" s="117"/>
      <c r="X183" s="117"/>
      <c r="Y183" s="117"/>
      <c r="Z183" s="117"/>
    </row>
    <row r="184" spans="1:26" ht="12" customHeight="1" x14ac:dyDescent="0.2">
      <c r="A184" s="117"/>
      <c r="B184" s="137"/>
      <c r="C184" s="117"/>
      <c r="D184" s="138"/>
      <c r="E184" s="117"/>
      <c r="F184" s="139"/>
      <c r="G184" s="117"/>
      <c r="H184" s="117"/>
      <c r="I184" s="117"/>
      <c r="J184" s="117"/>
      <c r="K184" s="117"/>
      <c r="L184" s="117"/>
      <c r="M184" s="117"/>
      <c r="N184" s="117"/>
      <c r="O184" s="117"/>
      <c r="P184" s="117"/>
      <c r="Q184" s="117"/>
      <c r="R184" s="117"/>
      <c r="S184" s="117"/>
      <c r="T184" s="117"/>
      <c r="U184" s="117"/>
      <c r="V184" s="117"/>
      <c r="W184" s="117"/>
      <c r="X184" s="117"/>
      <c r="Y184" s="117"/>
      <c r="Z184" s="117"/>
    </row>
    <row r="185" spans="1:26" ht="12" customHeight="1" x14ac:dyDescent="0.2">
      <c r="A185" s="117"/>
      <c r="B185" s="137"/>
      <c r="C185" s="117"/>
      <c r="D185" s="138"/>
      <c r="E185" s="117"/>
      <c r="F185" s="139"/>
      <c r="G185" s="117"/>
      <c r="H185" s="117"/>
      <c r="I185" s="117"/>
      <c r="J185" s="117"/>
      <c r="K185" s="117"/>
      <c r="L185" s="117"/>
      <c r="M185" s="117"/>
      <c r="N185" s="117"/>
      <c r="O185" s="117"/>
      <c r="P185" s="117"/>
      <c r="Q185" s="117"/>
      <c r="R185" s="117"/>
      <c r="S185" s="117"/>
      <c r="T185" s="117"/>
      <c r="U185" s="117"/>
      <c r="V185" s="117"/>
      <c r="W185" s="117"/>
      <c r="X185" s="117"/>
      <c r="Y185" s="117"/>
      <c r="Z185" s="117"/>
    </row>
    <row r="186" spans="1:26" ht="12" customHeight="1" x14ac:dyDescent="0.2">
      <c r="A186" s="117"/>
      <c r="B186" s="137"/>
      <c r="C186" s="117"/>
      <c r="D186" s="138"/>
      <c r="E186" s="117"/>
      <c r="F186" s="139"/>
      <c r="G186" s="117"/>
      <c r="H186" s="117"/>
      <c r="I186" s="117"/>
      <c r="J186" s="117"/>
      <c r="K186" s="117"/>
      <c r="L186" s="117"/>
      <c r="M186" s="117"/>
      <c r="N186" s="117"/>
      <c r="O186" s="117"/>
      <c r="P186" s="117"/>
      <c r="Q186" s="117"/>
      <c r="R186" s="117"/>
      <c r="S186" s="117"/>
      <c r="T186" s="117"/>
      <c r="U186" s="117"/>
      <c r="V186" s="117"/>
      <c r="W186" s="117"/>
      <c r="X186" s="117"/>
      <c r="Y186" s="117"/>
      <c r="Z186" s="117"/>
    </row>
    <row r="187" spans="1:26" ht="12" customHeight="1" x14ac:dyDescent="0.2">
      <c r="A187" s="117"/>
      <c r="B187" s="137"/>
      <c r="C187" s="117"/>
      <c r="D187" s="138"/>
      <c r="E187" s="117"/>
      <c r="F187" s="139"/>
      <c r="G187" s="117"/>
      <c r="H187" s="117"/>
      <c r="I187" s="117"/>
      <c r="J187" s="117"/>
      <c r="K187" s="117"/>
      <c r="L187" s="117"/>
      <c r="M187" s="117"/>
      <c r="N187" s="117"/>
      <c r="O187" s="117"/>
      <c r="P187" s="117"/>
      <c r="Q187" s="117"/>
      <c r="R187" s="117"/>
      <c r="S187" s="117"/>
      <c r="T187" s="117"/>
      <c r="U187" s="117"/>
      <c r="V187" s="117"/>
      <c r="W187" s="117"/>
      <c r="X187" s="117"/>
      <c r="Y187" s="117"/>
      <c r="Z187" s="117"/>
    </row>
    <row r="188" spans="1:26" ht="12" customHeight="1" x14ac:dyDescent="0.2">
      <c r="A188" s="117"/>
      <c r="B188" s="137"/>
      <c r="C188" s="117"/>
      <c r="D188" s="138"/>
      <c r="E188" s="117"/>
      <c r="F188" s="139"/>
      <c r="G188" s="117"/>
      <c r="H188" s="117"/>
      <c r="I188" s="117"/>
      <c r="J188" s="117"/>
      <c r="K188" s="117"/>
      <c r="L188" s="117"/>
      <c r="M188" s="117"/>
      <c r="N188" s="117"/>
      <c r="O188" s="117"/>
      <c r="P188" s="117"/>
      <c r="Q188" s="117"/>
      <c r="R188" s="117"/>
      <c r="S188" s="117"/>
      <c r="T188" s="117"/>
      <c r="U188" s="117"/>
      <c r="V188" s="117"/>
      <c r="W188" s="117"/>
      <c r="X188" s="117"/>
      <c r="Y188" s="117"/>
      <c r="Z188" s="117"/>
    </row>
    <row r="189" spans="1:26" ht="12" customHeight="1" x14ac:dyDescent="0.2">
      <c r="A189" s="117"/>
      <c r="B189" s="137"/>
      <c r="C189" s="117"/>
      <c r="D189" s="138"/>
      <c r="E189" s="117"/>
      <c r="F189" s="139"/>
      <c r="G189" s="117"/>
      <c r="H189" s="117"/>
      <c r="I189" s="117"/>
      <c r="J189" s="117"/>
      <c r="K189" s="117"/>
      <c r="L189" s="117"/>
      <c r="M189" s="117"/>
      <c r="N189" s="117"/>
      <c r="O189" s="117"/>
      <c r="P189" s="117"/>
      <c r="Q189" s="117"/>
      <c r="R189" s="117"/>
      <c r="S189" s="117"/>
      <c r="T189" s="117"/>
      <c r="U189" s="117"/>
      <c r="V189" s="117"/>
      <c r="W189" s="117"/>
      <c r="X189" s="117"/>
      <c r="Y189" s="117"/>
      <c r="Z189" s="117"/>
    </row>
    <row r="190" spans="1:26" ht="12" customHeight="1" x14ac:dyDescent="0.2">
      <c r="A190" s="117"/>
      <c r="B190" s="137"/>
      <c r="C190" s="117"/>
      <c r="D190" s="138"/>
      <c r="E190" s="117"/>
      <c r="F190" s="139"/>
      <c r="G190" s="117"/>
      <c r="H190" s="117"/>
      <c r="I190" s="117"/>
      <c r="J190" s="117"/>
      <c r="K190" s="117"/>
      <c r="L190" s="117"/>
      <c r="M190" s="117"/>
      <c r="N190" s="117"/>
      <c r="O190" s="117"/>
      <c r="P190" s="117"/>
      <c r="Q190" s="117"/>
      <c r="R190" s="117"/>
      <c r="S190" s="117"/>
      <c r="T190" s="117"/>
      <c r="U190" s="117"/>
      <c r="V190" s="117"/>
      <c r="W190" s="117"/>
      <c r="X190" s="117"/>
      <c r="Y190" s="117"/>
      <c r="Z190" s="117"/>
    </row>
    <row r="191" spans="1:26" ht="12" customHeight="1" x14ac:dyDescent="0.2">
      <c r="A191" s="117"/>
      <c r="B191" s="137"/>
      <c r="C191" s="117"/>
      <c r="D191" s="138"/>
      <c r="E191" s="117"/>
      <c r="F191" s="139"/>
      <c r="G191" s="117"/>
      <c r="H191" s="117"/>
      <c r="I191" s="117"/>
      <c r="J191" s="117"/>
      <c r="K191" s="117"/>
      <c r="L191" s="117"/>
      <c r="M191" s="117"/>
      <c r="N191" s="117"/>
      <c r="O191" s="117"/>
      <c r="P191" s="117"/>
      <c r="Q191" s="117"/>
      <c r="R191" s="117"/>
      <c r="S191" s="117"/>
      <c r="T191" s="117"/>
      <c r="U191" s="117"/>
      <c r="V191" s="117"/>
      <c r="W191" s="117"/>
      <c r="X191" s="117"/>
      <c r="Y191" s="117"/>
      <c r="Z191" s="117"/>
    </row>
    <row r="192" spans="1:26" ht="12" customHeight="1" x14ac:dyDescent="0.2">
      <c r="A192" s="117"/>
      <c r="B192" s="137"/>
      <c r="C192" s="117"/>
      <c r="D192" s="138"/>
      <c r="E192" s="117"/>
      <c r="F192" s="139"/>
      <c r="G192" s="117"/>
      <c r="H192" s="117"/>
      <c r="I192" s="117"/>
      <c r="J192" s="117"/>
      <c r="K192" s="117"/>
      <c r="L192" s="117"/>
      <c r="M192" s="117"/>
      <c r="N192" s="117"/>
      <c r="O192" s="117"/>
      <c r="P192" s="117"/>
      <c r="Q192" s="117"/>
      <c r="R192" s="117"/>
      <c r="S192" s="117"/>
      <c r="T192" s="117"/>
      <c r="U192" s="117"/>
      <c r="V192" s="117"/>
      <c r="W192" s="117"/>
      <c r="X192" s="117"/>
      <c r="Y192" s="117"/>
      <c r="Z192" s="117"/>
    </row>
    <row r="193" spans="1:26" ht="12" customHeight="1" x14ac:dyDescent="0.2">
      <c r="A193" s="117"/>
      <c r="B193" s="137"/>
      <c r="C193" s="117"/>
      <c r="D193" s="138"/>
      <c r="E193" s="117"/>
      <c r="F193" s="139"/>
      <c r="G193" s="117"/>
      <c r="H193" s="117"/>
      <c r="I193" s="117"/>
      <c r="J193" s="117"/>
      <c r="K193" s="117"/>
      <c r="L193" s="117"/>
      <c r="M193" s="117"/>
      <c r="N193" s="117"/>
      <c r="O193" s="117"/>
      <c r="P193" s="117"/>
      <c r="Q193" s="117"/>
      <c r="R193" s="117"/>
      <c r="S193" s="117"/>
      <c r="T193" s="117"/>
      <c r="U193" s="117"/>
      <c r="V193" s="117"/>
      <c r="W193" s="117"/>
      <c r="X193" s="117"/>
      <c r="Y193" s="117"/>
      <c r="Z193" s="117"/>
    </row>
    <row r="194" spans="1:26" ht="12" customHeight="1" x14ac:dyDescent="0.2">
      <c r="A194" s="117"/>
      <c r="B194" s="137"/>
      <c r="C194" s="117"/>
      <c r="D194" s="138"/>
      <c r="E194" s="117"/>
      <c r="F194" s="139"/>
      <c r="G194" s="117"/>
      <c r="H194" s="117"/>
      <c r="I194" s="117"/>
      <c r="J194" s="117"/>
      <c r="K194" s="117"/>
      <c r="L194" s="117"/>
      <c r="M194" s="117"/>
      <c r="N194" s="117"/>
      <c r="O194" s="117"/>
      <c r="P194" s="117"/>
      <c r="Q194" s="117"/>
      <c r="R194" s="117"/>
      <c r="S194" s="117"/>
      <c r="T194" s="117"/>
      <c r="U194" s="117"/>
      <c r="V194" s="117"/>
      <c r="W194" s="117"/>
      <c r="X194" s="117"/>
      <c r="Y194" s="117"/>
      <c r="Z194" s="117"/>
    </row>
    <row r="195" spans="1:26" ht="12" customHeight="1" x14ac:dyDescent="0.2">
      <c r="A195" s="117"/>
      <c r="B195" s="137"/>
      <c r="C195" s="117"/>
      <c r="D195" s="138"/>
      <c r="E195" s="117"/>
      <c r="F195" s="139"/>
      <c r="G195" s="117"/>
      <c r="H195" s="117"/>
      <c r="I195" s="117"/>
      <c r="J195" s="117"/>
      <c r="K195" s="117"/>
      <c r="L195" s="117"/>
      <c r="M195" s="117"/>
      <c r="N195" s="117"/>
      <c r="O195" s="117"/>
      <c r="P195" s="117"/>
      <c r="Q195" s="117"/>
      <c r="R195" s="117"/>
      <c r="S195" s="117"/>
      <c r="T195" s="117"/>
      <c r="U195" s="117"/>
      <c r="V195" s="117"/>
      <c r="W195" s="117"/>
      <c r="X195" s="117"/>
      <c r="Y195" s="117"/>
      <c r="Z195" s="117"/>
    </row>
    <row r="196" spans="1:26" ht="12" customHeight="1" x14ac:dyDescent="0.2">
      <c r="A196" s="117"/>
      <c r="B196" s="137"/>
      <c r="C196" s="117"/>
      <c r="D196" s="138"/>
      <c r="E196" s="117"/>
      <c r="F196" s="139"/>
      <c r="G196" s="117"/>
      <c r="H196" s="117"/>
      <c r="I196" s="117"/>
      <c r="J196" s="117"/>
      <c r="K196" s="117"/>
      <c r="L196" s="117"/>
      <c r="M196" s="117"/>
      <c r="N196" s="117"/>
      <c r="O196" s="117"/>
      <c r="P196" s="117"/>
      <c r="Q196" s="117"/>
      <c r="R196" s="117"/>
      <c r="S196" s="117"/>
      <c r="T196" s="117"/>
      <c r="U196" s="117"/>
      <c r="V196" s="117"/>
      <c r="W196" s="117"/>
      <c r="X196" s="117"/>
      <c r="Y196" s="117"/>
      <c r="Z196" s="117"/>
    </row>
    <row r="197" spans="1:26" ht="12" customHeight="1" x14ac:dyDescent="0.2">
      <c r="A197" s="117"/>
      <c r="B197" s="137"/>
      <c r="C197" s="117"/>
      <c r="D197" s="138"/>
      <c r="E197" s="117"/>
      <c r="F197" s="139"/>
      <c r="G197" s="117"/>
      <c r="H197" s="117"/>
      <c r="I197" s="117"/>
      <c r="J197" s="117"/>
      <c r="K197" s="117"/>
      <c r="L197" s="117"/>
      <c r="M197" s="117"/>
      <c r="N197" s="117"/>
      <c r="O197" s="117"/>
      <c r="P197" s="117"/>
      <c r="Q197" s="117"/>
      <c r="R197" s="117"/>
      <c r="S197" s="117"/>
      <c r="T197" s="117"/>
      <c r="U197" s="117"/>
      <c r="V197" s="117"/>
      <c r="W197" s="117"/>
      <c r="X197" s="117"/>
      <c r="Y197" s="117"/>
      <c r="Z197" s="117"/>
    </row>
    <row r="198" spans="1:26" ht="12" customHeight="1" x14ac:dyDescent="0.2">
      <c r="A198" s="117"/>
      <c r="B198" s="137"/>
      <c r="C198" s="117"/>
      <c r="D198" s="138"/>
      <c r="E198" s="117"/>
      <c r="F198" s="139"/>
      <c r="G198" s="117"/>
      <c r="H198" s="117"/>
      <c r="I198" s="117"/>
      <c r="J198" s="117"/>
      <c r="K198" s="117"/>
      <c r="L198" s="117"/>
      <c r="M198" s="117"/>
      <c r="N198" s="117"/>
      <c r="O198" s="117"/>
      <c r="P198" s="117"/>
      <c r="Q198" s="117"/>
      <c r="R198" s="117"/>
      <c r="S198" s="117"/>
      <c r="T198" s="117"/>
      <c r="U198" s="117"/>
      <c r="V198" s="117"/>
      <c r="W198" s="117"/>
      <c r="X198" s="117"/>
      <c r="Y198" s="117"/>
      <c r="Z198" s="117"/>
    </row>
    <row r="199" spans="1:26" ht="12" customHeight="1" x14ac:dyDescent="0.2">
      <c r="A199" s="117"/>
      <c r="B199" s="137"/>
      <c r="C199" s="117"/>
      <c r="D199" s="138"/>
      <c r="E199" s="117"/>
      <c r="F199" s="139"/>
      <c r="G199" s="117"/>
      <c r="H199" s="117"/>
      <c r="I199" s="117"/>
      <c r="J199" s="117"/>
      <c r="K199" s="117"/>
      <c r="L199" s="117"/>
      <c r="M199" s="117"/>
      <c r="N199" s="117"/>
      <c r="O199" s="117"/>
      <c r="P199" s="117"/>
      <c r="Q199" s="117"/>
      <c r="R199" s="117"/>
      <c r="S199" s="117"/>
      <c r="T199" s="117"/>
      <c r="U199" s="117"/>
      <c r="V199" s="117"/>
      <c r="W199" s="117"/>
      <c r="X199" s="117"/>
      <c r="Y199" s="117"/>
      <c r="Z199" s="117"/>
    </row>
    <row r="200" spans="1:26" ht="12" customHeight="1" x14ac:dyDescent="0.2">
      <c r="A200" s="117"/>
      <c r="B200" s="137"/>
      <c r="C200" s="117"/>
      <c r="D200" s="138"/>
      <c r="E200" s="117"/>
      <c r="F200" s="139"/>
      <c r="G200" s="117"/>
      <c r="H200" s="117"/>
      <c r="I200" s="117"/>
      <c r="J200" s="117"/>
      <c r="K200" s="117"/>
      <c r="L200" s="117"/>
      <c r="M200" s="117"/>
      <c r="N200" s="117"/>
      <c r="O200" s="117"/>
      <c r="P200" s="117"/>
      <c r="Q200" s="117"/>
      <c r="R200" s="117"/>
      <c r="S200" s="117"/>
      <c r="T200" s="117"/>
      <c r="U200" s="117"/>
      <c r="V200" s="117"/>
      <c r="W200" s="117"/>
      <c r="X200" s="117"/>
      <c r="Y200" s="117"/>
      <c r="Z200" s="117"/>
    </row>
    <row r="201" spans="1:26" ht="12" customHeight="1" x14ac:dyDescent="0.2">
      <c r="A201" s="117"/>
      <c r="B201" s="137"/>
      <c r="C201" s="117"/>
      <c r="D201" s="138"/>
      <c r="E201" s="117"/>
      <c r="F201" s="139"/>
      <c r="G201" s="117"/>
      <c r="H201" s="117"/>
      <c r="I201" s="117"/>
      <c r="J201" s="117"/>
      <c r="K201" s="117"/>
      <c r="L201" s="117"/>
      <c r="M201" s="117"/>
      <c r="N201" s="117"/>
      <c r="O201" s="117"/>
      <c r="P201" s="117"/>
      <c r="Q201" s="117"/>
      <c r="R201" s="117"/>
      <c r="S201" s="117"/>
      <c r="T201" s="117"/>
      <c r="U201" s="117"/>
      <c r="V201" s="117"/>
      <c r="W201" s="117"/>
      <c r="X201" s="117"/>
      <c r="Y201" s="117"/>
      <c r="Z201" s="117"/>
    </row>
    <row r="202" spans="1:26" ht="12" customHeight="1" x14ac:dyDescent="0.2">
      <c r="A202" s="117"/>
      <c r="B202" s="137"/>
      <c r="C202" s="117"/>
      <c r="D202" s="138"/>
      <c r="E202" s="117"/>
      <c r="F202" s="139"/>
      <c r="G202" s="117"/>
      <c r="H202" s="117"/>
      <c r="I202" s="117"/>
      <c r="J202" s="117"/>
      <c r="K202" s="117"/>
      <c r="L202" s="117"/>
      <c r="M202" s="117"/>
      <c r="N202" s="117"/>
      <c r="O202" s="117"/>
      <c r="P202" s="117"/>
      <c r="Q202" s="117"/>
      <c r="R202" s="117"/>
      <c r="S202" s="117"/>
      <c r="T202" s="117"/>
      <c r="U202" s="117"/>
      <c r="V202" s="117"/>
      <c r="W202" s="117"/>
      <c r="X202" s="117"/>
      <c r="Y202" s="117"/>
      <c r="Z202" s="117"/>
    </row>
    <row r="203" spans="1:26" ht="12" customHeight="1" x14ac:dyDescent="0.2">
      <c r="A203" s="117"/>
      <c r="B203" s="137"/>
      <c r="C203" s="117"/>
      <c r="D203" s="138"/>
      <c r="E203" s="117"/>
      <c r="F203" s="139"/>
      <c r="G203" s="117"/>
      <c r="H203" s="117"/>
      <c r="I203" s="117"/>
      <c r="J203" s="117"/>
      <c r="K203" s="117"/>
      <c r="L203" s="117"/>
      <c r="M203" s="117"/>
      <c r="N203" s="117"/>
      <c r="O203" s="117"/>
      <c r="P203" s="117"/>
      <c r="Q203" s="117"/>
      <c r="R203" s="117"/>
      <c r="S203" s="117"/>
      <c r="T203" s="117"/>
      <c r="U203" s="117"/>
      <c r="V203" s="117"/>
      <c r="W203" s="117"/>
      <c r="X203" s="117"/>
      <c r="Y203" s="117"/>
      <c r="Z203" s="117"/>
    </row>
    <row r="204" spans="1:26" ht="12" customHeight="1" x14ac:dyDescent="0.2">
      <c r="A204" s="117"/>
      <c r="B204" s="137"/>
      <c r="C204" s="117"/>
      <c r="D204" s="138"/>
      <c r="E204" s="117"/>
      <c r="F204" s="139"/>
      <c r="G204" s="117"/>
      <c r="H204" s="117"/>
      <c r="I204" s="117"/>
      <c r="J204" s="117"/>
      <c r="K204" s="117"/>
      <c r="L204" s="117"/>
      <c r="M204" s="117"/>
      <c r="N204" s="117"/>
      <c r="O204" s="117"/>
      <c r="P204" s="117"/>
      <c r="Q204" s="117"/>
      <c r="R204" s="117"/>
      <c r="S204" s="117"/>
      <c r="T204" s="117"/>
      <c r="U204" s="117"/>
      <c r="V204" s="117"/>
      <c r="W204" s="117"/>
      <c r="X204" s="117"/>
      <c r="Y204" s="117"/>
      <c r="Z204" s="117"/>
    </row>
    <row r="205" spans="1:26" ht="12" customHeight="1" x14ac:dyDescent="0.2">
      <c r="A205" s="117"/>
      <c r="B205" s="137"/>
      <c r="C205" s="117"/>
      <c r="D205" s="138"/>
      <c r="E205" s="117"/>
      <c r="F205" s="139"/>
      <c r="G205" s="117"/>
      <c r="H205" s="117"/>
      <c r="I205" s="117"/>
      <c r="J205" s="117"/>
      <c r="K205" s="117"/>
      <c r="L205" s="117"/>
      <c r="M205" s="117"/>
      <c r="N205" s="117"/>
      <c r="O205" s="117"/>
      <c r="P205" s="117"/>
      <c r="Q205" s="117"/>
      <c r="R205" s="117"/>
      <c r="S205" s="117"/>
      <c r="T205" s="117"/>
      <c r="U205" s="117"/>
      <c r="V205" s="117"/>
      <c r="W205" s="117"/>
      <c r="X205" s="117"/>
      <c r="Y205" s="117"/>
      <c r="Z205" s="117"/>
    </row>
    <row r="206" spans="1:26" ht="12" customHeight="1" x14ac:dyDescent="0.2">
      <c r="A206" s="117"/>
      <c r="B206" s="137"/>
      <c r="C206" s="117"/>
      <c r="D206" s="138"/>
      <c r="E206" s="117"/>
      <c r="F206" s="139"/>
      <c r="G206" s="117"/>
      <c r="H206" s="117"/>
      <c r="I206" s="117"/>
      <c r="J206" s="117"/>
      <c r="K206" s="117"/>
      <c r="L206" s="117"/>
      <c r="M206" s="117"/>
      <c r="N206" s="117"/>
      <c r="O206" s="117"/>
      <c r="P206" s="117"/>
      <c r="Q206" s="117"/>
      <c r="R206" s="117"/>
      <c r="S206" s="117"/>
      <c r="T206" s="117"/>
      <c r="U206" s="117"/>
      <c r="V206" s="117"/>
      <c r="W206" s="117"/>
      <c r="X206" s="117"/>
      <c r="Y206" s="117"/>
      <c r="Z206" s="117"/>
    </row>
    <row r="207" spans="1:26" ht="12" customHeight="1" x14ac:dyDescent="0.2">
      <c r="A207" s="117"/>
      <c r="B207" s="137"/>
      <c r="C207" s="117"/>
      <c r="D207" s="138"/>
      <c r="E207" s="117"/>
      <c r="F207" s="139"/>
      <c r="G207" s="117"/>
      <c r="H207" s="117"/>
      <c r="I207" s="117"/>
      <c r="J207" s="117"/>
      <c r="K207" s="117"/>
      <c r="L207" s="117"/>
      <c r="M207" s="117"/>
      <c r="N207" s="117"/>
      <c r="O207" s="117"/>
      <c r="P207" s="117"/>
      <c r="Q207" s="117"/>
      <c r="R207" s="117"/>
      <c r="S207" s="117"/>
      <c r="T207" s="117"/>
      <c r="U207" s="117"/>
      <c r="V207" s="117"/>
      <c r="W207" s="117"/>
      <c r="X207" s="117"/>
      <c r="Y207" s="117"/>
      <c r="Z207" s="117"/>
    </row>
    <row r="208" spans="1:26" ht="12" customHeight="1" x14ac:dyDescent="0.2">
      <c r="A208" s="117"/>
      <c r="B208" s="137"/>
      <c r="C208" s="117"/>
      <c r="D208" s="138"/>
      <c r="E208" s="117"/>
      <c r="F208" s="139"/>
      <c r="G208" s="117"/>
      <c r="H208" s="117"/>
      <c r="I208" s="117"/>
      <c r="J208" s="117"/>
      <c r="K208" s="117"/>
      <c r="L208" s="117"/>
      <c r="M208" s="117"/>
      <c r="N208" s="117"/>
      <c r="O208" s="117"/>
      <c r="P208" s="117"/>
      <c r="Q208" s="117"/>
      <c r="R208" s="117"/>
      <c r="S208" s="117"/>
      <c r="T208" s="117"/>
      <c r="U208" s="117"/>
      <c r="V208" s="117"/>
      <c r="W208" s="117"/>
      <c r="X208" s="117"/>
      <c r="Y208" s="117"/>
      <c r="Z208" s="117"/>
    </row>
    <row r="209" spans="1:26" ht="12" customHeight="1" x14ac:dyDescent="0.2">
      <c r="A209" s="117"/>
      <c r="B209" s="137"/>
      <c r="C209" s="117"/>
      <c r="D209" s="138"/>
      <c r="E209" s="117"/>
      <c r="F209" s="139"/>
      <c r="G209" s="117"/>
      <c r="H209" s="117"/>
      <c r="I209" s="117"/>
      <c r="J209" s="117"/>
      <c r="K209" s="117"/>
      <c r="L209" s="117"/>
      <c r="M209" s="117"/>
      <c r="N209" s="117"/>
      <c r="O209" s="117"/>
      <c r="P209" s="117"/>
      <c r="Q209" s="117"/>
      <c r="R209" s="117"/>
      <c r="S209" s="117"/>
      <c r="T209" s="117"/>
      <c r="U209" s="117"/>
      <c r="V209" s="117"/>
      <c r="W209" s="117"/>
      <c r="X209" s="117"/>
      <c r="Y209" s="117"/>
      <c r="Z209" s="117"/>
    </row>
    <row r="210" spans="1:26" ht="12" customHeight="1" x14ac:dyDescent="0.2">
      <c r="A210" s="117"/>
      <c r="B210" s="137"/>
      <c r="C210" s="117"/>
      <c r="D210" s="138"/>
      <c r="E210" s="117"/>
      <c r="F210" s="139"/>
      <c r="G210" s="117"/>
      <c r="H210" s="117"/>
      <c r="I210" s="117"/>
      <c r="J210" s="117"/>
      <c r="K210" s="117"/>
      <c r="L210" s="117"/>
      <c r="M210" s="117"/>
      <c r="N210" s="117"/>
      <c r="O210" s="117"/>
      <c r="P210" s="117"/>
      <c r="Q210" s="117"/>
      <c r="R210" s="117"/>
      <c r="S210" s="117"/>
      <c r="T210" s="117"/>
      <c r="U210" s="117"/>
      <c r="V210" s="117"/>
      <c r="W210" s="117"/>
      <c r="X210" s="117"/>
      <c r="Y210" s="117"/>
      <c r="Z210" s="117"/>
    </row>
    <row r="211" spans="1:26" ht="12" customHeight="1" x14ac:dyDescent="0.2">
      <c r="A211" s="117"/>
      <c r="B211" s="137"/>
      <c r="C211" s="117"/>
      <c r="D211" s="138"/>
      <c r="E211" s="117"/>
      <c r="F211" s="139"/>
      <c r="G211" s="117"/>
      <c r="H211" s="117"/>
      <c r="I211" s="117"/>
      <c r="J211" s="117"/>
      <c r="K211" s="117"/>
      <c r="L211" s="117"/>
      <c r="M211" s="117"/>
      <c r="N211" s="117"/>
      <c r="O211" s="117"/>
      <c r="P211" s="117"/>
      <c r="Q211" s="117"/>
      <c r="R211" s="117"/>
      <c r="S211" s="117"/>
      <c r="T211" s="117"/>
      <c r="U211" s="117"/>
      <c r="V211" s="117"/>
      <c r="W211" s="117"/>
      <c r="X211" s="117"/>
      <c r="Y211" s="117"/>
      <c r="Z211" s="117"/>
    </row>
    <row r="212" spans="1:26" ht="12" customHeight="1" x14ac:dyDescent="0.2">
      <c r="A212" s="117"/>
      <c r="B212" s="137"/>
      <c r="C212" s="117"/>
      <c r="D212" s="138"/>
      <c r="E212" s="117"/>
      <c r="F212" s="139"/>
      <c r="G212" s="117"/>
      <c r="H212" s="117"/>
      <c r="I212" s="117"/>
      <c r="J212" s="117"/>
      <c r="K212" s="117"/>
      <c r="L212" s="117"/>
      <c r="M212" s="117"/>
      <c r="N212" s="117"/>
      <c r="O212" s="117"/>
      <c r="P212" s="117"/>
      <c r="Q212" s="117"/>
      <c r="R212" s="117"/>
      <c r="S212" s="117"/>
      <c r="T212" s="117"/>
      <c r="U212" s="117"/>
      <c r="V212" s="117"/>
      <c r="W212" s="117"/>
      <c r="X212" s="117"/>
      <c r="Y212" s="117"/>
      <c r="Z212" s="117"/>
    </row>
    <row r="213" spans="1:26" ht="12" customHeight="1" x14ac:dyDescent="0.2">
      <c r="A213" s="117"/>
      <c r="B213" s="137"/>
      <c r="C213" s="117"/>
      <c r="D213" s="138"/>
      <c r="E213" s="117"/>
      <c r="F213" s="139"/>
      <c r="G213" s="117"/>
      <c r="H213" s="117"/>
      <c r="I213" s="117"/>
      <c r="J213" s="117"/>
      <c r="K213" s="117"/>
      <c r="L213" s="117"/>
      <c r="M213" s="117"/>
      <c r="N213" s="117"/>
      <c r="O213" s="117"/>
      <c r="P213" s="117"/>
      <c r="Q213" s="117"/>
      <c r="R213" s="117"/>
      <c r="S213" s="117"/>
      <c r="T213" s="117"/>
      <c r="U213" s="117"/>
      <c r="V213" s="117"/>
      <c r="W213" s="117"/>
      <c r="X213" s="117"/>
      <c r="Y213" s="117"/>
      <c r="Z213" s="117"/>
    </row>
    <row r="214" spans="1:26" ht="12" customHeight="1" x14ac:dyDescent="0.2">
      <c r="A214" s="117"/>
      <c r="B214" s="137"/>
      <c r="C214" s="117"/>
      <c r="D214" s="138"/>
      <c r="E214" s="117"/>
      <c r="F214" s="139"/>
      <c r="G214" s="117"/>
      <c r="H214" s="117"/>
      <c r="I214" s="117"/>
      <c r="J214" s="117"/>
      <c r="K214" s="117"/>
      <c r="L214" s="117"/>
      <c r="M214" s="117"/>
      <c r="N214" s="117"/>
      <c r="O214" s="117"/>
      <c r="P214" s="117"/>
      <c r="Q214" s="117"/>
      <c r="R214" s="117"/>
      <c r="S214" s="117"/>
      <c r="T214" s="117"/>
      <c r="U214" s="117"/>
      <c r="V214" s="117"/>
      <c r="W214" s="117"/>
      <c r="X214" s="117"/>
      <c r="Y214" s="117"/>
      <c r="Z214" s="117"/>
    </row>
    <row r="215" spans="1:26" ht="12" customHeight="1" x14ac:dyDescent="0.2">
      <c r="A215" s="117"/>
      <c r="B215" s="137"/>
      <c r="C215" s="117"/>
      <c r="D215" s="138"/>
      <c r="E215" s="117"/>
      <c r="F215" s="139"/>
      <c r="G215" s="117"/>
      <c r="H215" s="117"/>
      <c r="I215" s="117"/>
      <c r="J215" s="117"/>
      <c r="K215" s="117"/>
      <c r="L215" s="117"/>
      <c r="M215" s="117"/>
      <c r="N215" s="117"/>
      <c r="O215" s="117"/>
      <c r="P215" s="117"/>
      <c r="Q215" s="117"/>
      <c r="R215" s="117"/>
      <c r="S215" s="117"/>
      <c r="T215" s="117"/>
      <c r="U215" s="117"/>
      <c r="V215" s="117"/>
      <c r="W215" s="117"/>
      <c r="X215" s="117"/>
      <c r="Y215" s="117"/>
      <c r="Z215" s="117"/>
    </row>
    <row r="216" spans="1:26" ht="12" customHeight="1" x14ac:dyDescent="0.2">
      <c r="A216" s="117"/>
      <c r="B216" s="137"/>
      <c r="C216" s="117"/>
      <c r="D216" s="138"/>
      <c r="E216" s="117"/>
      <c r="F216" s="139"/>
      <c r="G216" s="117"/>
      <c r="H216" s="117"/>
      <c r="I216" s="117"/>
      <c r="J216" s="117"/>
      <c r="K216" s="117"/>
      <c r="L216" s="117"/>
      <c r="M216" s="117"/>
      <c r="N216" s="117"/>
      <c r="O216" s="117"/>
      <c r="P216" s="117"/>
      <c r="Q216" s="117"/>
      <c r="R216" s="117"/>
      <c r="S216" s="117"/>
      <c r="T216" s="117"/>
      <c r="U216" s="117"/>
      <c r="V216" s="117"/>
      <c r="W216" s="117"/>
      <c r="X216" s="117"/>
      <c r="Y216" s="117"/>
      <c r="Z216" s="117"/>
    </row>
    <row r="217" spans="1:26" ht="12" customHeight="1" x14ac:dyDescent="0.2">
      <c r="A217" s="117"/>
      <c r="B217" s="137"/>
      <c r="C217" s="117"/>
      <c r="D217" s="138"/>
      <c r="E217" s="117"/>
      <c r="F217" s="139"/>
      <c r="G217" s="117"/>
      <c r="H217" s="117"/>
      <c r="I217" s="117"/>
      <c r="J217" s="117"/>
      <c r="K217" s="117"/>
      <c r="L217" s="117"/>
      <c r="M217" s="117"/>
      <c r="N217" s="117"/>
      <c r="O217" s="117"/>
      <c r="P217" s="117"/>
      <c r="Q217" s="117"/>
      <c r="R217" s="117"/>
      <c r="S217" s="117"/>
      <c r="T217" s="117"/>
      <c r="U217" s="117"/>
      <c r="V217" s="117"/>
      <c r="W217" s="117"/>
      <c r="X217" s="117"/>
      <c r="Y217" s="117"/>
      <c r="Z217" s="117"/>
    </row>
    <row r="218" spans="1:26" ht="12" customHeight="1" x14ac:dyDescent="0.2">
      <c r="A218" s="117"/>
      <c r="B218" s="137"/>
      <c r="C218" s="117"/>
      <c r="D218" s="138"/>
      <c r="E218" s="117"/>
      <c r="F218" s="139"/>
      <c r="G218" s="117"/>
      <c r="H218" s="117"/>
      <c r="I218" s="117"/>
      <c r="J218" s="117"/>
      <c r="K218" s="117"/>
      <c r="L218" s="117"/>
      <c r="M218" s="117"/>
      <c r="N218" s="117"/>
      <c r="O218" s="117"/>
      <c r="P218" s="117"/>
      <c r="Q218" s="117"/>
      <c r="R218" s="117"/>
      <c r="S218" s="117"/>
      <c r="T218" s="117"/>
      <c r="U218" s="117"/>
      <c r="V218" s="117"/>
      <c r="W218" s="117"/>
      <c r="X218" s="117"/>
      <c r="Y218" s="117"/>
      <c r="Z218" s="117"/>
    </row>
    <row r="219" spans="1:26" ht="12" customHeight="1" x14ac:dyDescent="0.2">
      <c r="A219" s="117"/>
      <c r="B219" s="137"/>
      <c r="C219" s="117"/>
      <c r="D219" s="138"/>
      <c r="E219" s="117"/>
      <c r="F219" s="139"/>
      <c r="G219" s="117"/>
      <c r="H219" s="117"/>
      <c r="I219" s="117"/>
      <c r="J219" s="117"/>
      <c r="K219" s="117"/>
      <c r="L219" s="117"/>
      <c r="M219" s="117"/>
      <c r="N219" s="117"/>
      <c r="O219" s="117"/>
      <c r="P219" s="117"/>
      <c r="Q219" s="117"/>
      <c r="R219" s="117"/>
      <c r="S219" s="117"/>
      <c r="T219" s="117"/>
      <c r="U219" s="117"/>
      <c r="V219" s="117"/>
      <c r="W219" s="117"/>
      <c r="X219" s="117"/>
      <c r="Y219" s="117"/>
      <c r="Z219" s="117"/>
    </row>
    <row r="220" spans="1:26" ht="12" customHeight="1" x14ac:dyDescent="0.2">
      <c r="A220" s="117"/>
      <c r="B220" s="137"/>
      <c r="C220" s="117"/>
      <c r="D220" s="138"/>
      <c r="E220" s="117"/>
      <c r="F220" s="139"/>
      <c r="G220" s="117"/>
      <c r="H220" s="117"/>
      <c r="I220" s="117"/>
      <c r="J220" s="117"/>
      <c r="K220" s="117"/>
      <c r="L220" s="117"/>
      <c r="M220" s="117"/>
      <c r="N220" s="117"/>
      <c r="O220" s="117"/>
      <c r="P220" s="117"/>
      <c r="Q220" s="117"/>
      <c r="R220" s="117"/>
      <c r="S220" s="117"/>
      <c r="T220" s="117"/>
      <c r="U220" s="117"/>
      <c r="V220" s="117"/>
      <c r="W220" s="117"/>
      <c r="X220" s="117"/>
      <c r="Y220" s="117"/>
      <c r="Z220" s="117"/>
    </row>
    <row r="221" spans="1:26" ht="12" customHeight="1" x14ac:dyDescent="0.2">
      <c r="A221" s="117"/>
      <c r="B221" s="137"/>
      <c r="C221" s="117"/>
      <c r="D221" s="138"/>
      <c r="E221" s="117"/>
      <c r="F221" s="139"/>
      <c r="G221" s="117"/>
      <c r="H221" s="117"/>
      <c r="I221" s="117"/>
      <c r="J221" s="117"/>
      <c r="K221" s="117"/>
      <c r="L221" s="117"/>
      <c r="M221" s="117"/>
      <c r="N221" s="117"/>
      <c r="O221" s="117"/>
      <c r="P221" s="117"/>
      <c r="Q221" s="117"/>
      <c r="R221" s="117"/>
      <c r="S221" s="117"/>
      <c r="T221" s="117"/>
      <c r="U221" s="117"/>
      <c r="V221" s="117"/>
      <c r="W221" s="117"/>
      <c r="X221" s="117"/>
      <c r="Y221" s="117"/>
      <c r="Z221" s="117"/>
    </row>
    <row r="222" spans="1:26" ht="12" customHeight="1" x14ac:dyDescent="0.2">
      <c r="A222" s="117"/>
      <c r="B222" s="137"/>
      <c r="C222" s="117"/>
      <c r="D222" s="138"/>
      <c r="E222" s="117"/>
      <c r="F222" s="139"/>
      <c r="G222" s="117"/>
      <c r="H222" s="117"/>
      <c r="I222" s="117"/>
      <c r="J222" s="117"/>
      <c r="K222" s="117"/>
      <c r="L222" s="117"/>
      <c r="M222" s="117"/>
      <c r="N222" s="117"/>
      <c r="O222" s="117"/>
      <c r="P222" s="117"/>
      <c r="Q222" s="117"/>
      <c r="R222" s="117"/>
      <c r="S222" s="117"/>
      <c r="T222" s="117"/>
      <c r="U222" s="117"/>
      <c r="V222" s="117"/>
      <c r="W222" s="117"/>
      <c r="X222" s="117"/>
      <c r="Y222" s="117"/>
      <c r="Z222" s="117"/>
    </row>
    <row r="223" spans="1:26" ht="12" customHeight="1" x14ac:dyDescent="0.2">
      <c r="A223" s="117"/>
      <c r="B223" s="137"/>
      <c r="C223" s="117"/>
      <c r="D223" s="138"/>
      <c r="E223" s="117"/>
      <c r="F223" s="139"/>
      <c r="G223" s="117"/>
      <c r="H223" s="117"/>
      <c r="I223" s="117"/>
      <c r="J223" s="117"/>
      <c r="K223" s="117"/>
      <c r="L223" s="117"/>
      <c r="M223" s="117"/>
      <c r="N223" s="117"/>
      <c r="O223" s="117"/>
      <c r="P223" s="117"/>
      <c r="Q223" s="117"/>
      <c r="R223" s="117"/>
      <c r="S223" s="117"/>
      <c r="T223" s="117"/>
      <c r="U223" s="117"/>
      <c r="V223" s="117"/>
      <c r="W223" s="117"/>
      <c r="X223" s="117"/>
      <c r="Y223" s="117"/>
      <c r="Z223" s="117"/>
    </row>
    <row r="224" spans="1:26" ht="12" customHeight="1" x14ac:dyDescent="0.2">
      <c r="A224" s="117"/>
      <c r="B224" s="137"/>
      <c r="C224" s="117"/>
      <c r="D224" s="138"/>
      <c r="E224" s="117"/>
      <c r="F224" s="139"/>
      <c r="G224" s="117"/>
      <c r="H224" s="117"/>
      <c r="I224" s="117"/>
      <c r="J224" s="117"/>
      <c r="K224" s="117"/>
      <c r="L224" s="117"/>
      <c r="M224" s="117"/>
      <c r="N224" s="117"/>
      <c r="O224" s="117"/>
      <c r="P224" s="117"/>
      <c r="Q224" s="117"/>
      <c r="R224" s="117"/>
      <c r="S224" s="117"/>
      <c r="T224" s="117"/>
      <c r="U224" s="117"/>
      <c r="V224" s="117"/>
      <c r="W224" s="117"/>
      <c r="X224" s="117"/>
      <c r="Y224" s="117"/>
      <c r="Z224" s="117"/>
    </row>
    <row r="225" spans="1:26" ht="12" customHeight="1" x14ac:dyDescent="0.2">
      <c r="A225" s="117"/>
      <c r="B225" s="137"/>
      <c r="C225" s="117"/>
      <c r="D225" s="138"/>
      <c r="E225" s="117"/>
      <c r="F225" s="139"/>
      <c r="G225" s="117"/>
      <c r="H225" s="117"/>
      <c r="I225" s="117"/>
      <c r="J225" s="117"/>
      <c r="K225" s="117"/>
      <c r="L225" s="117"/>
      <c r="M225" s="117"/>
      <c r="N225" s="117"/>
      <c r="O225" s="117"/>
      <c r="P225" s="117"/>
      <c r="Q225" s="117"/>
      <c r="R225" s="117"/>
      <c r="S225" s="117"/>
      <c r="T225" s="117"/>
      <c r="U225" s="117"/>
      <c r="V225" s="117"/>
      <c r="W225" s="117"/>
      <c r="X225" s="117"/>
      <c r="Y225" s="117"/>
      <c r="Z225" s="117"/>
    </row>
    <row r="226" spans="1:26" ht="12" customHeight="1" x14ac:dyDescent="0.2">
      <c r="A226" s="117"/>
      <c r="B226" s="137"/>
      <c r="C226" s="117"/>
      <c r="D226" s="138"/>
      <c r="E226" s="117"/>
      <c r="F226" s="139"/>
      <c r="G226" s="117"/>
      <c r="H226" s="117"/>
      <c r="I226" s="117"/>
      <c r="J226" s="117"/>
      <c r="K226" s="117"/>
      <c r="L226" s="117"/>
      <c r="M226" s="117"/>
      <c r="N226" s="117"/>
      <c r="O226" s="117"/>
      <c r="P226" s="117"/>
      <c r="Q226" s="117"/>
      <c r="R226" s="117"/>
      <c r="S226" s="117"/>
      <c r="T226" s="117"/>
      <c r="U226" s="117"/>
      <c r="V226" s="117"/>
      <c r="W226" s="117"/>
      <c r="X226" s="117"/>
      <c r="Y226" s="117"/>
      <c r="Z226" s="117"/>
    </row>
    <row r="227" spans="1:26" ht="12" customHeight="1" x14ac:dyDescent="0.2">
      <c r="A227" s="117"/>
      <c r="B227" s="137"/>
      <c r="C227" s="117"/>
      <c r="D227" s="138"/>
      <c r="E227" s="117"/>
      <c r="F227" s="139"/>
      <c r="G227" s="117"/>
      <c r="H227" s="117"/>
      <c r="I227" s="117"/>
      <c r="J227" s="117"/>
      <c r="K227" s="117"/>
      <c r="L227" s="117"/>
      <c r="M227" s="117"/>
      <c r="N227" s="117"/>
      <c r="O227" s="117"/>
      <c r="P227" s="117"/>
      <c r="Q227" s="117"/>
      <c r="R227" s="117"/>
      <c r="S227" s="117"/>
      <c r="T227" s="117"/>
      <c r="U227" s="117"/>
      <c r="V227" s="117"/>
      <c r="W227" s="117"/>
      <c r="X227" s="117"/>
      <c r="Y227" s="117"/>
      <c r="Z227" s="117"/>
    </row>
    <row r="228" spans="1:26" ht="12" customHeight="1" x14ac:dyDescent="0.2">
      <c r="A228" s="117"/>
      <c r="B228" s="137"/>
      <c r="C228" s="117"/>
      <c r="D228" s="138"/>
      <c r="E228" s="117"/>
      <c r="F228" s="139"/>
      <c r="G228" s="117"/>
      <c r="H228" s="117"/>
      <c r="I228" s="117"/>
      <c r="J228" s="117"/>
      <c r="K228" s="117"/>
      <c r="L228" s="117"/>
      <c r="M228" s="117"/>
      <c r="N228" s="117"/>
      <c r="O228" s="117"/>
      <c r="P228" s="117"/>
      <c r="Q228" s="117"/>
      <c r="R228" s="117"/>
      <c r="S228" s="117"/>
      <c r="T228" s="117"/>
      <c r="U228" s="117"/>
      <c r="V228" s="117"/>
      <c r="W228" s="117"/>
      <c r="X228" s="117"/>
      <c r="Y228" s="117"/>
      <c r="Z228" s="117"/>
    </row>
    <row r="229" spans="1:26" ht="12" customHeight="1" x14ac:dyDescent="0.2">
      <c r="A229" s="117"/>
      <c r="B229" s="137"/>
      <c r="C229" s="117"/>
      <c r="D229" s="138"/>
      <c r="E229" s="117"/>
      <c r="F229" s="139"/>
      <c r="G229" s="117"/>
      <c r="H229" s="117"/>
      <c r="I229" s="117"/>
      <c r="J229" s="117"/>
      <c r="K229" s="117"/>
      <c r="L229" s="117"/>
      <c r="M229" s="117"/>
      <c r="N229" s="117"/>
      <c r="O229" s="117"/>
      <c r="P229" s="117"/>
      <c r="Q229" s="117"/>
      <c r="R229" s="117"/>
      <c r="S229" s="117"/>
      <c r="T229" s="117"/>
      <c r="U229" s="117"/>
      <c r="V229" s="117"/>
      <c r="W229" s="117"/>
      <c r="X229" s="117"/>
      <c r="Y229" s="117"/>
      <c r="Z229" s="117"/>
    </row>
    <row r="230" spans="1:26" ht="12" customHeight="1" x14ac:dyDescent="0.2">
      <c r="A230" s="117"/>
      <c r="B230" s="137"/>
      <c r="C230" s="117"/>
      <c r="D230" s="138"/>
      <c r="E230" s="117"/>
      <c r="F230" s="139"/>
      <c r="G230" s="117"/>
      <c r="H230" s="117"/>
      <c r="I230" s="117"/>
      <c r="J230" s="117"/>
      <c r="K230" s="117"/>
      <c r="L230" s="117"/>
      <c r="M230" s="117"/>
      <c r="N230" s="117"/>
      <c r="O230" s="117"/>
      <c r="P230" s="117"/>
      <c r="Q230" s="117"/>
      <c r="R230" s="117"/>
      <c r="S230" s="117"/>
      <c r="T230" s="117"/>
      <c r="U230" s="117"/>
      <c r="V230" s="117"/>
      <c r="W230" s="117"/>
      <c r="X230" s="117"/>
      <c r="Y230" s="117"/>
      <c r="Z230" s="117"/>
    </row>
    <row r="231" spans="1:26" ht="12" customHeight="1" x14ac:dyDescent="0.2">
      <c r="A231" s="117"/>
      <c r="B231" s="137"/>
      <c r="C231" s="117"/>
      <c r="D231" s="138"/>
      <c r="E231" s="117"/>
      <c r="F231" s="139"/>
      <c r="G231" s="117"/>
      <c r="H231" s="117"/>
      <c r="I231" s="117"/>
      <c r="J231" s="117"/>
      <c r="K231" s="117"/>
      <c r="L231" s="117"/>
      <c r="M231" s="117"/>
      <c r="N231" s="117"/>
      <c r="O231" s="117"/>
      <c r="P231" s="117"/>
      <c r="Q231" s="117"/>
      <c r="R231" s="117"/>
      <c r="S231" s="117"/>
      <c r="T231" s="117"/>
      <c r="U231" s="117"/>
      <c r="V231" s="117"/>
      <c r="W231" s="117"/>
      <c r="X231" s="117"/>
      <c r="Y231" s="117"/>
      <c r="Z231" s="117"/>
    </row>
    <row r="232" spans="1:26" ht="12" customHeight="1" x14ac:dyDescent="0.2">
      <c r="A232" s="117"/>
      <c r="B232" s="137"/>
      <c r="C232" s="117"/>
      <c r="D232" s="138"/>
      <c r="E232" s="117"/>
      <c r="F232" s="139"/>
      <c r="G232" s="117"/>
      <c r="H232" s="117"/>
      <c r="I232" s="117"/>
      <c r="J232" s="117"/>
      <c r="K232" s="117"/>
      <c r="L232" s="117"/>
      <c r="M232" s="117"/>
      <c r="N232" s="117"/>
      <c r="O232" s="117"/>
      <c r="P232" s="117"/>
      <c r="Q232" s="117"/>
      <c r="R232" s="117"/>
      <c r="S232" s="117"/>
      <c r="T232" s="117"/>
      <c r="U232" s="117"/>
      <c r="V232" s="117"/>
      <c r="W232" s="117"/>
      <c r="X232" s="117"/>
      <c r="Y232" s="117"/>
      <c r="Z232" s="117"/>
    </row>
    <row r="233" spans="1:26" ht="12" customHeight="1" x14ac:dyDescent="0.2">
      <c r="A233" s="117"/>
      <c r="B233" s="137"/>
      <c r="C233" s="117"/>
      <c r="D233" s="138"/>
      <c r="E233" s="117"/>
      <c r="F233" s="139"/>
      <c r="G233" s="117"/>
      <c r="H233" s="117"/>
      <c r="I233" s="117"/>
      <c r="J233" s="117"/>
      <c r="K233" s="117"/>
      <c r="L233" s="117"/>
      <c r="M233" s="117"/>
      <c r="N233" s="117"/>
      <c r="O233" s="117"/>
      <c r="P233" s="117"/>
      <c r="Q233" s="117"/>
      <c r="R233" s="117"/>
      <c r="S233" s="117"/>
      <c r="T233" s="117"/>
      <c r="U233" s="117"/>
      <c r="V233" s="117"/>
      <c r="W233" s="117"/>
      <c r="X233" s="117"/>
      <c r="Y233" s="117"/>
      <c r="Z233" s="117"/>
    </row>
    <row r="234" spans="1:26" ht="12" customHeight="1" x14ac:dyDescent="0.2">
      <c r="A234" s="117"/>
      <c r="B234" s="137"/>
      <c r="C234" s="117"/>
      <c r="D234" s="138"/>
      <c r="E234" s="117"/>
      <c r="F234" s="139"/>
      <c r="G234" s="117"/>
      <c r="H234" s="117"/>
      <c r="I234" s="117"/>
      <c r="J234" s="117"/>
      <c r="K234" s="117"/>
      <c r="L234" s="117"/>
      <c r="M234" s="117"/>
      <c r="N234" s="117"/>
      <c r="O234" s="117"/>
      <c r="P234" s="117"/>
      <c r="Q234" s="117"/>
      <c r="R234" s="117"/>
      <c r="S234" s="117"/>
      <c r="T234" s="117"/>
      <c r="U234" s="117"/>
      <c r="V234" s="117"/>
      <c r="W234" s="117"/>
      <c r="X234" s="117"/>
      <c r="Y234" s="117"/>
      <c r="Z234" s="117"/>
    </row>
    <row r="235" spans="1:26" ht="12" customHeight="1" x14ac:dyDescent="0.2">
      <c r="A235" s="117"/>
      <c r="B235" s="137"/>
      <c r="C235" s="117"/>
      <c r="D235" s="138"/>
      <c r="E235" s="117"/>
      <c r="F235" s="139"/>
      <c r="G235" s="117"/>
      <c r="H235" s="117"/>
      <c r="I235" s="117"/>
      <c r="J235" s="117"/>
      <c r="K235" s="117"/>
      <c r="L235" s="117"/>
      <c r="M235" s="117"/>
      <c r="N235" s="117"/>
      <c r="O235" s="117"/>
      <c r="P235" s="117"/>
      <c r="Q235" s="117"/>
      <c r="R235" s="117"/>
      <c r="S235" s="117"/>
      <c r="T235" s="117"/>
      <c r="U235" s="117"/>
      <c r="V235" s="117"/>
      <c r="W235" s="117"/>
      <c r="X235" s="117"/>
      <c r="Y235" s="117"/>
      <c r="Z235" s="117"/>
    </row>
    <row r="236" spans="1:26" ht="12" customHeight="1" x14ac:dyDescent="0.2">
      <c r="A236" s="117"/>
      <c r="B236" s="137"/>
      <c r="C236" s="117"/>
      <c r="D236" s="138"/>
      <c r="E236" s="117"/>
      <c r="F236" s="139"/>
      <c r="G236" s="117"/>
      <c r="H236" s="117"/>
      <c r="I236" s="117"/>
      <c r="J236" s="117"/>
      <c r="K236" s="117"/>
      <c r="L236" s="117"/>
      <c r="M236" s="117"/>
      <c r="N236" s="117"/>
      <c r="O236" s="117"/>
      <c r="P236" s="117"/>
      <c r="Q236" s="117"/>
      <c r="R236" s="117"/>
      <c r="S236" s="117"/>
      <c r="T236" s="117"/>
      <c r="U236" s="117"/>
      <c r="V236" s="117"/>
      <c r="W236" s="117"/>
      <c r="X236" s="117"/>
      <c r="Y236" s="117"/>
      <c r="Z236" s="117"/>
    </row>
    <row r="237" spans="1:26" ht="12" customHeight="1" x14ac:dyDescent="0.2">
      <c r="A237" s="117"/>
      <c r="B237" s="137"/>
      <c r="C237" s="117"/>
      <c r="D237" s="138"/>
      <c r="E237" s="117"/>
      <c r="F237" s="139"/>
      <c r="G237" s="117"/>
      <c r="H237" s="117"/>
      <c r="I237" s="117"/>
      <c r="J237" s="117"/>
      <c r="K237" s="117"/>
      <c r="L237" s="117"/>
      <c r="M237" s="117"/>
      <c r="N237" s="117"/>
      <c r="O237" s="117"/>
      <c r="P237" s="117"/>
      <c r="Q237" s="117"/>
      <c r="R237" s="117"/>
      <c r="S237" s="117"/>
      <c r="T237" s="117"/>
      <c r="U237" s="117"/>
      <c r="V237" s="117"/>
      <c r="W237" s="117"/>
      <c r="X237" s="117"/>
      <c r="Y237" s="117"/>
      <c r="Z237" s="117"/>
    </row>
    <row r="238" spans="1:26" ht="12" customHeight="1" x14ac:dyDescent="0.2">
      <c r="A238" s="117"/>
      <c r="B238" s="137"/>
      <c r="C238" s="117"/>
      <c r="D238" s="138"/>
      <c r="E238" s="117"/>
      <c r="F238" s="139"/>
      <c r="G238" s="117"/>
      <c r="H238" s="117"/>
      <c r="I238" s="117"/>
      <c r="J238" s="117"/>
      <c r="K238" s="117"/>
      <c r="L238" s="117"/>
      <c r="M238" s="117"/>
      <c r="N238" s="117"/>
      <c r="O238" s="117"/>
      <c r="P238" s="117"/>
      <c r="Q238" s="117"/>
      <c r="R238" s="117"/>
      <c r="S238" s="117"/>
      <c r="T238" s="117"/>
      <c r="U238" s="117"/>
      <c r="V238" s="117"/>
      <c r="W238" s="117"/>
      <c r="X238" s="117"/>
      <c r="Y238" s="117"/>
      <c r="Z238" s="117"/>
    </row>
    <row r="239" spans="1:26" ht="12" customHeight="1" x14ac:dyDescent="0.2">
      <c r="A239" s="117"/>
      <c r="B239" s="137"/>
      <c r="C239" s="117"/>
      <c r="D239" s="138"/>
      <c r="E239" s="117"/>
      <c r="F239" s="139"/>
      <c r="G239" s="117"/>
      <c r="H239" s="117"/>
      <c r="I239" s="117"/>
      <c r="J239" s="117"/>
      <c r="K239" s="117"/>
      <c r="L239" s="117"/>
      <c r="M239" s="117"/>
      <c r="N239" s="117"/>
      <c r="O239" s="117"/>
      <c r="P239" s="117"/>
      <c r="Q239" s="117"/>
      <c r="R239" s="117"/>
      <c r="S239" s="117"/>
      <c r="T239" s="117"/>
      <c r="U239" s="117"/>
      <c r="V239" s="117"/>
      <c r="W239" s="117"/>
      <c r="X239" s="117"/>
      <c r="Y239" s="117"/>
      <c r="Z239" s="117"/>
    </row>
    <row r="240" spans="1:26" ht="12" customHeight="1" x14ac:dyDescent="0.2">
      <c r="A240" s="117"/>
      <c r="B240" s="137"/>
      <c r="C240" s="117"/>
      <c r="D240" s="138"/>
      <c r="E240" s="117"/>
      <c r="F240" s="139"/>
      <c r="G240" s="117"/>
      <c r="H240" s="117"/>
      <c r="I240" s="117"/>
      <c r="J240" s="117"/>
      <c r="K240" s="117"/>
      <c r="L240" s="117"/>
      <c r="M240" s="117"/>
      <c r="N240" s="117"/>
      <c r="O240" s="117"/>
      <c r="P240" s="117"/>
      <c r="Q240" s="117"/>
      <c r="R240" s="117"/>
      <c r="S240" s="117"/>
      <c r="T240" s="117"/>
      <c r="U240" s="117"/>
      <c r="V240" s="117"/>
      <c r="W240" s="117"/>
      <c r="X240" s="117"/>
      <c r="Y240" s="117"/>
      <c r="Z240" s="117"/>
    </row>
    <row r="241" spans="1:26" ht="12" customHeight="1" x14ac:dyDescent="0.2">
      <c r="A241" s="117"/>
      <c r="B241" s="137"/>
      <c r="C241" s="117"/>
      <c r="D241" s="138"/>
      <c r="E241" s="117"/>
      <c r="F241" s="139"/>
      <c r="G241" s="117"/>
      <c r="H241" s="117"/>
      <c r="I241" s="117"/>
      <c r="J241" s="117"/>
      <c r="K241" s="117"/>
      <c r="L241" s="117"/>
      <c r="M241" s="117"/>
      <c r="N241" s="117"/>
      <c r="O241" s="117"/>
      <c r="P241" s="117"/>
      <c r="Q241" s="117"/>
      <c r="R241" s="117"/>
      <c r="S241" s="117"/>
      <c r="T241" s="117"/>
      <c r="U241" s="117"/>
      <c r="V241" s="117"/>
      <c r="W241" s="117"/>
      <c r="X241" s="117"/>
      <c r="Y241" s="117"/>
      <c r="Z241" s="117"/>
    </row>
    <row r="242" spans="1:26" ht="12" customHeight="1" x14ac:dyDescent="0.2">
      <c r="A242" s="117"/>
      <c r="B242" s="137"/>
      <c r="C242" s="117"/>
      <c r="D242" s="138"/>
      <c r="E242" s="117"/>
      <c r="F242" s="139"/>
      <c r="G242" s="117"/>
      <c r="H242" s="117"/>
      <c r="I242" s="117"/>
      <c r="J242" s="117"/>
      <c r="K242" s="117"/>
      <c r="L242" s="117"/>
      <c r="M242" s="117"/>
      <c r="N242" s="117"/>
      <c r="O242" s="117"/>
      <c r="P242" s="117"/>
      <c r="Q242" s="117"/>
      <c r="R242" s="117"/>
      <c r="S242" s="117"/>
      <c r="T242" s="117"/>
      <c r="U242" s="117"/>
      <c r="V242" s="117"/>
      <c r="W242" s="117"/>
      <c r="X242" s="117"/>
      <c r="Y242" s="117"/>
      <c r="Z242" s="117"/>
    </row>
    <row r="243" spans="1:26" ht="12" customHeight="1" x14ac:dyDescent="0.2">
      <c r="A243" s="117"/>
      <c r="B243" s="137"/>
      <c r="C243" s="117"/>
      <c r="D243" s="138"/>
      <c r="E243" s="117"/>
      <c r="F243" s="139"/>
      <c r="G243" s="117"/>
      <c r="H243" s="117"/>
      <c r="I243" s="117"/>
      <c r="J243" s="117"/>
      <c r="K243" s="117"/>
      <c r="L243" s="117"/>
      <c r="M243" s="117"/>
      <c r="N243" s="117"/>
      <c r="O243" s="117"/>
      <c r="P243" s="117"/>
      <c r="Q243" s="117"/>
      <c r="R243" s="117"/>
      <c r="S243" s="117"/>
      <c r="T243" s="117"/>
      <c r="U243" s="117"/>
      <c r="V243" s="117"/>
      <c r="W243" s="117"/>
      <c r="X243" s="117"/>
      <c r="Y243" s="117"/>
      <c r="Z243" s="117"/>
    </row>
    <row r="244" spans="1:26" ht="12" customHeight="1" x14ac:dyDescent="0.2">
      <c r="A244" s="117"/>
      <c r="B244" s="137"/>
      <c r="C244" s="117"/>
      <c r="D244" s="138"/>
      <c r="E244" s="117"/>
      <c r="F244" s="139"/>
      <c r="G244" s="117"/>
      <c r="H244" s="117"/>
      <c r="I244" s="117"/>
      <c r="J244" s="117"/>
      <c r="K244" s="117"/>
      <c r="L244" s="117"/>
      <c r="M244" s="117"/>
      <c r="N244" s="117"/>
      <c r="O244" s="117"/>
      <c r="P244" s="117"/>
      <c r="Q244" s="117"/>
      <c r="R244" s="117"/>
      <c r="S244" s="117"/>
      <c r="T244" s="117"/>
      <c r="U244" s="117"/>
      <c r="V244" s="117"/>
      <c r="W244" s="117"/>
      <c r="X244" s="117"/>
      <c r="Y244" s="117"/>
      <c r="Z244" s="117"/>
    </row>
    <row r="245" spans="1:26" ht="12" customHeight="1" x14ac:dyDescent="0.2">
      <c r="A245" s="117"/>
      <c r="B245" s="137"/>
      <c r="C245" s="117"/>
      <c r="D245" s="138"/>
      <c r="E245" s="117"/>
      <c r="F245" s="139"/>
      <c r="G245" s="117"/>
      <c r="H245" s="117"/>
      <c r="I245" s="117"/>
      <c r="J245" s="117"/>
      <c r="K245" s="117"/>
      <c r="L245" s="117"/>
      <c r="M245" s="117"/>
      <c r="N245" s="117"/>
      <c r="O245" s="117"/>
      <c r="P245" s="117"/>
      <c r="Q245" s="117"/>
      <c r="R245" s="117"/>
      <c r="S245" s="117"/>
      <c r="T245" s="117"/>
      <c r="U245" s="117"/>
      <c r="V245" s="117"/>
      <c r="W245" s="117"/>
      <c r="X245" s="117"/>
      <c r="Y245" s="117"/>
      <c r="Z245" s="117"/>
    </row>
    <row r="246" spans="1:26" ht="12" customHeight="1" x14ac:dyDescent="0.2">
      <c r="A246" s="117"/>
      <c r="B246" s="137"/>
      <c r="C246" s="117"/>
      <c r="D246" s="138"/>
      <c r="E246" s="117"/>
      <c r="F246" s="139"/>
      <c r="G246" s="117"/>
      <c r="H246" s="117"/>
      <c r="I246" s="117"/>
      <c r="J246" s="117"/>
      <c r="K246" s="117"/>
      <c r="L246" s="117"/>
      <c r="M246" s="117"/>
      <c r="N246" s="117"/>
      <c r="O246" s="117"/>
      <c r="P246" s="117"/>
      <c r="Q246" s="117"/>
      <c r="R246" s="117"/>
      <c r="S246" s="117"/>
      <c r="T246" s="117"/>
      <c r="U246" s="117"/>
      <c r="V246" s="117"/>
      <c r="W246" s="117"/>
      <c r="X246" s="117"/>
      <c r="Y246" s="117"/>
      <c r="Z246" s="117"/>
    </row>
    <row r="247" spans="1:26" ht="12" customHeight="1" x14ac:dyDescent="0.2">
      <c r="A247" s="117"/>
      <c r="B247" s="137"/>
      <c r="C247" s="117"/>
      <c r="D247" s="138"/>
      <c r="E247" s="117"/>
      <c r="F247" s="139"/>
      <c r="G247" s="117"/>
      <c r="H247" s="117"/>
      <c r="I247" s="117"/>
      <c r="J247" s="117"/>
      <c r="K247" s="117"/>
      <c r="L247" s="117"/>
      <c r="M247" s="117"/>
      <c r="N247" s="117"/>
      <c r="O247" s="117"/>
      <c r="P247" s="117"/>
      <c r="Q247" s="117"/>
      <c r="R247" s="117"/>
      <c r="S247" s="117"/>
      <c r="T247" s="117"/>
      <c r="U247" s="117"/>
      <c r="V247" s="117"/>
      <c r="W247" s="117"/>
      <c r="X247" s="117"/>
      <c r="Y247" s="117"/>
      <c r="Z247" s="117"/>
    </row>
    <row r="248" spans="1:26" ht="12" customHeight="1" x14ac:dyDescent="0.2">
      <c r="A248" s="117"/>
      <c r="B248" s="137"/>
      <c r="C248" s="117"/>
      <c r="D248" s="138"/>
      <c r="E248" s="117"/>
      <c r="F248" s="139"/>
      <c r="G248" s="117"/>
      <c r="H248" s="117"/>
      <c r="I248" s="117"/>
      <c r="J248" s="117"/>
      <c r="K248" s="117"/>
      <c r="L248" s="117"/>
      <c r="M248" s="117"/>
      <c r="N248" s="117"/>
      <c r="O248" s="117"/>
      <c r="P248" s="117"/>
      <c r="Q248" s="117"/>
      <c r="R248" s="117"/>
      <c r="S248" s="117"/>
      <c r="T248" s="117"/>
      <c r="U248" s="117"/>
      <c r="V248" s="117"/>
      <c r="W248" s="117"/>
      <c r="X248" s="117"/>
      <c r="Y248" s="117"/>
      <c r="Z248" s="117"/>
    </row>
    <row r="249" spans="1:26" ht="12" customHeight="1" x14ac:dyDescent="0.2">
      <c r="A249" s="117"/>
      <c r="B249" s="137"/>
      <c r="C249" s="117"/>
      <c r="D249" s="138"/>
      <c r="E249" s="117"/>
      <c r="F249" s="139"/>
      <c r="G249" s="117"/>
      <c r="H249" s="117"/>
      <c r="I249" s="117"/>
      <c r="J249" s="117"/>
      <c r="K249" s="117"/>
      <c r="L249" s="117"/>
      <c r="M249" s="117"/>
      <c r="N249" s="117"/>
      <c r="O249" s="117"/>
      <c r="P249" s="117"/>
      <c r="Q249" s="117"/>
      <c r="R249" s="117"/>
      <c r="S249" s="117"/>
      <c r="T249" s="117"/>
      <c r="U249" s="117"/>
      <c r="V249" s="117"/>
      <c r="W249" s="117"/>
      <c r="X249" s="117"/>
      <c r="Y249" s="117"/>
      <c r="Z249" s="117"/>
    </row>
    <row r="250" spans="1:26" ht="12" customHeight="1" x14ac:dyDescent="0.2">
      <c r="A250" s="117"/>
      <c r="B250" s="137"/>
      <c r="C250" s="117"/>
      <c r="D250" s="138"/>
      <c r="E250" s="117"/>
      <c r="F250" s="139"/>
      <c r="G250" s="117"/>
      <c r="H250" s="117"/>
      <c r="I250" s="117"/>
      <c r="J250" s="117"/>
      <c r="K250" s="117"/>
      <c r="L250" s="117"/>
      <c r="M250" s="117"/>
      <c r="N250" s="117"/>
      <c r="O250" s="117"/>
      <c r="P250" s="117"/>
      <c r="Q250" s="117"/>
      <c r="R250" s="117"/>
      <c r="S250" s="117"/>
      <c r="T250" s="117"/>
      <c r="U250" s="117"/>
      <c r="V250" s="117"/>
      <c r="W250" s="117"/>
      <c r="X250" s="117"/>
      <c r="Y250" s="117"/>
      <c r="Z250" s="117"/>
    </row>
    <row r="251" spans="1:26" ht="12" customHeight="1" x14ac:dyDescent="0.2">
      <c r="A251" s="117"/>
      <c r="B251" s="137"/>
      <c r="C251" s="117"/>
      <c r="D251" s="138"/>
      <c r="E251" s="117"/>
      <c r="F251" s="139"/>
      <c r="G251" s="117"/>
      <c r="H251" s="117"/>
      <c r="I251" s="117"/>
      <c r="J251" s="117"/>
      <c r="K251" s="117"/>
      <c r="L251" s="117"/>
      <c r="M251" s="117"/>
      <c r="N251" s="117"/>
      <c r="O251" s="117"/>
      <c r="P251" s="117"/>
      <c r="Q251" s="117"/>
      <c r="R251" s="117"/>
      <c r="S251" s="117"/>
      <c r="T251" s="117"/>
      <c r="U251" s="117"/>
      <c r="V251" s="117"/>
      <c r="W251" s="117"/>
      <c r="X251" s="117"/>
      <c r="Y251" s="117"/>
      <c r="Z251" s="117"/>
    </row>
    <row r="252" spans="1:26" ht="12" customHeight="1" x14ac:dyDescent="0.2">
      <c r="A252" s="117"/>
      <c r="B252" s="137"/>
      <c r="C252" s="117"/>
      <c r="D252" s="138"/>
      <c r="E252" s="117"/>
      <c r="F252" s="139"/>
      <c r="G252" s="117"/>
      <c r="H252" s="117"/>
      <c r="I252" s="117"/>
      <c r="J252" s="117"/>
      <c r="K252" s="117"/>
      <c r="L252" s="117"/>
      <c r="M252" s="117"/>
      <c r="N252" s="117"/>
      <c r="O252" s="117"/>
      <c r="P252" s="117"/>
      <c r="Q252" s="117"/>
      <c r="R252" s="117"/>
      <c r="S252" s="117"/>
      <c r="T252" s="117"/>
      <c r="U252" s="117"/>
      <c r="V252" s="117"/>
      <c r="W252" s="117"/>
      <c r="X252" s="117"/>
      <c r="Y252" s="117"/>
      <c r="Z252" s="117"/>
    </row>
    <row r="253" spans="1:26" ht="12" customHeight="1" x14ac:dyDescent="0.2">
      <c r="A253" s="117"/>
      <c r="B253" s="137"/>
      <c r="C253" s="117"/>
      <c r="D253" s="138"/>
      <c r="E253" s="117"/>
      <c r="F253" s="139"/>
      <c r="G253" s="117"/>
      <c r="H253" s="117"/>
      <c r="I253" s="117"/>
      <c r="J253" s="117"/>
      <c r="K253" s="117"/>
      <c r="L253" s="117"/>
      <c r="M253" s="117"/>
      <c r="N253" s="117"/>
      <c r="O253" s="117"/>
      <c r="P253" s="117"/>
      <c r="Q253" s="117"/>
      <c r="R253" s="117"/>
      <c r="S253" s="117"/>
      <c r="T253" s="117"/>
      <c r="U253" s="117"/>
      <c r="V253" s="117"/>
      <c r="W253" s="117"/>
      <c r="X253" s="117"/>
      <c r="Y253" s="117"/>
      <c r="Z253" s="117"/>
    </row>
    <row r="254" spans="1:26" ht="12" customHeight="1" x14ac:dyDescent="0.2">
      <c r="A254" s="117"/>
      <c r="B254" s="137"/>
      <c r="C254" s="117"/>
      <c r="D254" s="138"/>
      <c r="E254" s="117"/>
      <c r="F254" s="139"/>
      <c r="G254" s="117"/>
      <c r="H254" s="117"/>
      <c r="I254" s="117"/>
      <c r="J254" s="117"/>
      <c r="K254" s="117"/>
      <c r="L254" s="117"/>
      <c r="M254" s="117"/>
      <c r="N254" s="117"/>
      <c r="O254" s="117"/>
      <c r="P254" s="117"/>
      <c r="Q254" s="117"/>
      <c r="R254" s="117"/>
      <c r="S254" s="117"/>
      <c r="T254" s="117"/>
      <c r="U254" s="117"/>
      <c r="V254" s="117"/>
      <c r="W254" s="117"/>
      <c r="X254" s="117"/>
      <c r="Y254" s="117"/>
      <c r="Z254" s="117"/>
    </row>
    <row r="255" spans="1:26" ht="12" customHeight="1" x14ac:dyDescent="0.2">
      <c r="A255" s="117"/>
      <c r="B255" s="137"/>
      <c r="C255" s="117"/>
      <c r="D255" s="138"/>
      <c r="E255" s="117"/>
      <c r="F255" s="139"/>
      <c r="G255" s="117"/>
      <c r="H255" s="117"/>
      <c r="I255" s="117"/>
      <c r="J255" s="117"/>
      <c r="K255" s="117"/>
      <c r="L255" s="117"/>
      <c r="M255" s="117"/>
      <c r="N255" s="117"/>
      <c r="O255" s="117"/>
      <c r="P255" s="117"/>
      <c r="Q255" s="117"/>
      <c r="R255" s="117"/>
      <c r="S255" s="117"/>
      <c r="T255" s="117"/>
      <c r="U255" s="117"/>
      <c r="V255" s="117"/>
      <c r="W255" s="117"/>
      <c r="X255" s="117"/>
      <c r="Y255" s="117"/>
      <c r="Z255" s="117"/>
    </row>
    <row r="256" spans="1:26" ht="12" customHeight="1" x14ac:dyDescent="0.2">
      <c r="A256" s="117"/>
      <c r="B256" s="137"/>
      <c r="C256" s="117"/>
      <c r="D256" s="138"/>
      <c r="E256" s="117"/>
      <c r="F256" s="139"/>
      <c r="G256" s="117"/>
      <c r="H256" s="117"/>
      <c r="I256" s="117"/>
      <c r="J256" s="117"/>
      <c r="K256" s="117"/>
      <c r="L256" s="117"/>
      <c r="M256" s="117"/>
      <c r="N256" s="117"/>
      <c r="O256" s="117"/>
      <c r="P256" s="117"/>
      <c r="Q256" s="117"/>
      <c r="R256" s="117"/>
      <c r="S256" s="117"/>
      <c r="T256" s="117"/>
      <c r="U256" s="117"/>
      <c r="V256" s="117"/>
      <c r="W256" s="117"/>
      <c r="X256" s="117"/>
      <c r="Y256" s="117"/>
      <c r="Z256" s="117"/>
    </row>
    <row r="257" spans="1:26" ht="12" customHeight="1" x14ac:dyDescent="0.2">
      <c r="A257" s="117"/>
      <c r="B257" s="137"/>
      <c r="C257" s="117"/>
      <c r="D257" s="138"/>
      <c r="E257" s="117"/>
      <c r="F257" s="139"/>
      <c r="G257" s="117"/>
      <c r="H257" s="117"/>
      <c r="I257" s="117"/>
      <c r="J257" s="117"/>
      <c r="K257" s="117"/>
      <c r="L257" s="117"/>
      <c r="M257" s="117"/>
      <c r="N257" s="117"/>
      <c r="O257" s="117"/>
      <c r="P257" s="117"/>
      <c r="Q257" s="117"/>
      <c r="R257" s="117"/>
      <c r="S257" s="117"/>
      <c r="T257" s="117"/>
      <c r="U257" s="117"/>
      <c r="V257" s="117"/>
      <c r="W257" s="117"/>
      <c r="X257" s="117"/>
      <c r="Y257" s="117"/>
      <c r="Z257" s="117"/>
    </row>
    <row r="258" spans="1:26" ht="12" customHeight="1" x14ac:dyDescent="0.2">
      <c r="A258" s="117"/>
      <c r="B258" s="137"/>
      <c r="C258" s="117"/>
      <c r="D258" s="138"/>
      <c r="E258" s="117"/>
      <c r="F258" s="139"/>
      <c r="G258" s="117"/>
      <c r="H258" s="117"/>
      <c r="I258" s="117"/>
      <c r="J258" s="117"/>
      <c r="K258" s="117"/>
      <c r="L258" s="117"/>
      <c r="M258" s="117"/>
      <c r="N258" s="117"/>
      <c r="O258" s="117"/>
      <c r="P258" s="117"/>
      <c r="Q258" s="117"/>
      <c r="R258" s="117"/>
      <c r="S258" s="117"/>
      <c r="T258" s="117"/>
      <c r="U258" s="117"/>
      <c r="V258" s="117"/>
      <c r="W258" s="117"/>
      <c r="X258" s="117"/>
      <c r="Y258" s="117"/>
      <c r="Z258" s="117"/>
    </row>
    <row r="259" spans="1:26" ht="12" customHeight="1" x14ac:dyDescent="0.2">
      <c r="A259" s="117"/>
      <c r="B259" s="137"/>
      <c r="C259" s="117"/>
      <c r="D259" s="138"/>
      <c r="E259" s="117"/>
      <c r="F259" s="139"/>
      <c r="G259" s="117"/>
      <c r="H259" s="117"/>
      <c r="I259" s="117"/>
      <c r="J259" s="117"/>
      <c r="K259" s="117"/>
      <c r="L259" s="117"/>
      <c r="M259" s="117"/>
      <c r="N259" s="117"/>
      <c r="O259" s="117"/>
      <c r="P259" s="117"/>
      <c r="Q259" s="117"/>
      <c r="R259" s="117"/>
      <c r="S259" s="117"/>
      <c r="T259" s="117"/>
      <c r="U259" s="117"/>
      <c r="V259" s="117"/>
      <c r="W259" s="117"/>
      <c r="X259" s="117"/>
      <c r="Y259" s="117"/>
      <c r="Z259" s="117"/>
    </row>
    <row r="260" spans="1:26" ht="12" customHeight="1" x14ac:dyDescent="0.2">
      <c r="A260" s="117"/>
      <c r="B260" s="137"/>
      <c r="C260" s="117"/>
      <c r="D260" s="138"/>
      <c r="E260" s="117"/>
      <c r="F260" s="139"/>
      <c r="G260" s="117"/>
      <c r="H260" s="117"/>
      <c r="I260" s="117"/>
      <c r="J260" s="117"/>
      <c r="K260" s="117"/>
      <c r="L260" s="117"/>
      <c r="M260" s="117"/>
      <c r="N260" s="117"/>
      <c r="O260" s="117"/>
      <c r="P260" s="117"/>
      <c r="Q260" s="117"/>
      <c r="R260" s="117"/>
      <c r="S260" s="117"/>
      <c r="T260" s="117"/>
      <c r="U260" s="117"/>
      <c r="V260" s="117"/>
      <c r="W260" s="117"/>
      <c r="X260" s="117"/>
      <c r="Y260" s="117"/>
      <c r="Z260" s="117"/>
    </row>
    <row r="261" spans="1:26" ht="12" customHeight="1" x14ac:dyDescent="0.2">
      <c r="A261" s="117"/>
      <c r="B261" s="137"/>
      <c r="C261" s="117"/>
      <c r="D261" s="138"/>
      <c r="E261" s="117"/>
      <c r="F261" s="139"/>
      <c r="G261" s="117"/>
      <c r="H261" s="117"/>
      <c r="I261" s="117"/>
      <c r="J261" s="117"/>
      <c r="K261" s="117"/>
      <c r="L261" s="117"/>
      <c r="M261" s="117"/>
      <c r="N261" s="117"/>
      <c r="O261" s="117"/>
      <c r="P261" s="117"/>
      <c r="Q261" s="117"/>
      <c r="R261" s="117"/>
      <c r="S261" s="117"/>
      <c r="T261" s="117"/>
      <c r="U261" s="117"/>
      <c r="V261" s="117"/>
      <c r="W261" s="117"/>
      <c r="X261" s="117"/>
      <c r="Y261" s="117"/>
      <c r="Z261" s="117"/>
    </row>
    <row r="262" spans="1:26" ht="12" customHeight="1" x14ac:dyDescent="0.2">
      <c r="A262" s="117"/>
      <c r="B262" s="137"/>
      <c r="C262" s="117"/>
      <c r="D262" s="138"/>
      <c r="E262" s="117"/>
      <c r="F262" s="139"/>
      <c r="G262" s="117"/>
      <c r="H262" s="117"/>
      <c r="I262" s="117"/>
      <c r="J262" s="117"/>
      <c r="K262" s="117"/>
      <c r="L262" s="117"/>
      <c r="M262" s="117"/>
      <c r="N262" s="117"/>
      <c r="O262" s="117"/>
      <c r="P262" s="117"/>
      <c r="Q262" s="117"/>
      <c r="R262" s="117"/>
      <c r="S262" s="117"/>
      <c r="T262" s="117"/>
      <c r="U262" s="117"/>
      <c r="V262" s="117"/>
      <c r="W262" s="117"/>
      <c r="X262" s="117"/>
      <c r="Y262" s="117"/>
      <c r="Z262" s="117"/>
    </row>
    <row r="263" spans="1:26" ht="12" customHeight="1" x14ac:dyDescent="0.2">
      <c r="A263" s="117"/>
      <c r="B263" s="137"/>
      <c r="C263" s="117"/>
      <c r="D263" s="138"/>
      <c r="E263" s="117"/>
      <c r="F263" s="139"/>
      <c r="G263" s="117"/>
      <c r="H263" s="117"/>
      <c r="I263" s="117"/>
      <c r="J263" s="117"/>
      <c r="K263" s="117"/>
      <c r="L263" s="117"/>
      <c r="M263" s="117"/>
      <c r="N263" s="117"/>
      <c r="O263" s="117"/>
      <c r="P263" s="117"/>
      <c r="Q263" s="117"/>
      <c r="R263" s="117"/>
      <c r="S263" s="117"/>
      <c r="T263" s="117"/>
      <c r="U263" s="117"/>
      <c r="V263" s="117"/>
      <c r="W263" s="117"/>
      <c r="X263" s="117"/>
      <c r="Y263" s="117"/>
      <c r="Z263" s="117"/>
    </row>
    <row r="264" spans="1:26" ht="12" customHeight="1" x14ac:dyDescent="0.2">
      <c r="A264" s="117"/>
      <c r="B264" s="137"/>
      <c r="C264" s="117"/>
      <c r="D264" s="138"/>
      <c r="E264" s="117"/>
      <c r="F264" s="139"/>
      <c r="G264" s="117"/>
      <c r="H264" s="117"/>
      <c r="I264" s="117"/>
      <c r="J264" s="117"/>
      <c r="K264" s="117"/>
      <c r="L264" s="117"/>
      <c r="M264" s="117"/>
      <c r="N264" s="117"/>
      <c r="O264" s="117"/>
      <c r="P264" s="117"/>
      <c r="Q264" s="117"/>
      <c r="R264" s="117"/>
      <c r="S264" s="117"/>
      <c r="T264" s="117"/>
      <c r="U264" s="117"/>
      <c r="V264" s="117"/>
      <c r="W264" s="117"/>
      <c r="X264" s="117"/>
      <c r="Y264" s="117"/>
      <c r="Z264" s="117"/>
    </row>
    <row r="265" spans="1:26" ht="12" customHeight="1" x14ac:dyDescent="0.2">
      <c r="A265" s="117"/>
      <c r="B265" s="137"/>
      <c r="C265" s="117"/>
      <c r="D265" s="138"/>
      <c r="E265" s="117"/>
      <c r="F265" s="139"/>
      <c r="G265" s="117"/>
      <c r="H265" s="117"/>
      <c r="I265" s="117"/>
      <c r="J265" s="117"/>
      <c r="K265" s="117"/>
      <c r="L265" s="117"/>
      <c r="M265" s="117"/>
      <c r="N265" s="117"/>
      <c r="O265" s="117"/>
      <c r="P265" s="117"/>
      <c r="Q265" s="117"/>
      <c r="R265" s="117"/>
      <c r="S265" s="117"/>
      <c r="T265" s="117"/>
      <c r="U265" s="117"/>
      <c r="V265" s="117"/>
      <c r="W265" s="117"/>
      <c r="X265" s="117"/>
      <c r="Y265" s="117"/>
      <c r="Z265" s="117"/>
    </row>
    <row r="266" spans="1:26" ht="12" customHeight="1" x14ac:dyDescent="0.2">
      <c r="A266" s="117"/>
      <c r="B266" s="137"/>
      <c r="C266" s="117"/>
      <c r="D266" s="138"/>
      <c r="E266" s="117"/>
      <c r="F266" s="139"/>
      <c r="G266" s="117"/>
      <c r="H266" s="117"/>
      <c r="I266" s="117"/>
      <c r="J266" s="117"/>
      <c r="K266" s="117"/>
      <c r="L266" s="117"/>
      <c r="M266" s="117"/>
      <c r="N266" s="117"/>
      <c r="O266" s="117"/>
      <c r="P266" s="117"/>
      <c r="Q266" s="117"/>
      <c r="R266" s="117"/>
      <c r="S266" s="117"/>
      <c r="T266" s="117"/>
      <c r="U266" s="117"/>
      <c r="V266" s="117"/>
      <c r="W266" s="117"/>
      <c r="X266" s="117"/>
      <c r="Y266" s="117"/>
      <c r="Z266" s="117"/>
    </row>
    <row r="267" spans="1:26" ht="12" customHeight="1" x14ac:dyDescent="0.2">
      <c r="A267" s="117"/>
      <c r="B267" s="137"/>
      <c r="C267" s="117"/>
      <c r="D267" s="138"/>
      <c r="E267" s="117"/>
      <c r="F267" s="139"/>
      <c r="G267" s="117"/>
      <c r="H267" s="117"/>
      <c r="I267" s="117"/>
      <c r="J267" s="117"/>
      <c r="K267" s="117"/>
      <c r="L267" s="117"/>
      <c r="M267" s="117"/>
      <c r="N267" s="117"/>
      <c r="O267" s="117"/>
      <c r="P267" s="117"/>
      <c r="Q267" s="117"/>
      <c r="R267" s="117"/>
      <c r="S267" s="117"/>
      <c r="T267" s="117"/>
      <c r="U267" s="117"/>
      <c r="V267" s="117"/>
      <c r="W267" s="117"/>
      <c r="X267" s="117"/>
      <c r="Y267" s="117"/>
      <c r="Z267" s="117"/>
    </row>
    <row r="268" spans="1:26" ht="12" customHeight="1" x14ac:dyDescent="0.2">
      <c r="A268" s="117"/>
      <c r="B268" s="137"/>
      <c r="C268" s="117"/>
      <c r="D268" s="138"/>
      <c r="E268" s="117"/>
      <c r="F268" s="139"/>
      <c r="G268" s="117"/>
      <c r="H268" s="117"/>
      <c r="I268" s="117"/>
      <c r="J268" s="117"/>
      <c r="K268" s="117"/>
      <c r="L268" s="117"/>
      <c r="M268" s="117"/>
      <c r="N268" s="117"/>
      <c r="O268" s="117"/>
      <c r="P268" s="117"/>
      <c r="Q268" s="117"/>
      <c r="R268" s="117"/>
      <c r="S268" s="117"/>
      <c r="T268" s="117"/>
      <c r="U268" s="117"/>
      <c r="V268" s="117"/>
      <c r="W268" s="117"/>
      <c r="X268" s="117"/>
      <c r="Y268" s="117"/>
      <c r="Z268" s="117"/>
    </row>
    <row r="269" spans="1:26" ht="12" customHeight="1" x14ac:dyDescent="0.2">
      <c r="A269" s="117"/>
      <c r="B269" s="137"/>
      <c r="C269" s="117"/>
      <c r="D269" s="138"/>
      <c r="E269" s="117"/>
      <c r="F269" s="139"/>
      <c r="G269" s="117"/>
      <c r="H269" s="117"/>
      <c r="I269" s="117"/>
      <c r="J269" s="117"/>
      <c r="K269" s="117"/>
      <c r="L269" s="117"/>
      <c r="M269" s="117"/>
      <c r="N269" s="117"/>
      <c r="O269" s="117"/>
      <c r="P269" s="117"/>
      <c r="Q269" s="117"/>
      <c r="R269" s="117"/>
      <c r="S269" s="117"/>
      <c r="T269" s="117"/>
      <c r="U269" s="117"/>
      <c r="V269" s="117"/>
      <c r="W269" s="117"/>
      <c r="X269" s="117"/>
      <c r="Y269" s="117"/>
      <c r="Z269" s="117"/>
    </row>
    <row r="270" spans="1:26" ht="12" customHeight="1" x14ac:dyDescent="0.2">
      <c r="A270" s="117"/>
      <c r="B270" s="137"/>
      <c r="C270" s="117"/>
      <c r="D270" s="138"/>
      <c r="E270" s="117"/>
      <c r="F270" s="139"/>
      <c r="G270" s="117"/>
      <c r="H270" s="117"/>
      <c r="I270" s="117"/>
      <c r="J270" s="117"/>
      <c r="K270" s="117"/>
      <c r="L270" s="117"/>
      <c r="M270" s="117"/>
      <c r="N270" s="117"/>
      <c r="O270" s="117"/>
      <c r="P270" s="117"/>
      <c r="Q270" s="117"/>
      <c r="R270" s="117"/>
      <c r="S270" s="117"/>
      <c r="T270" s="117"/>
      <c r="U270" s="117"/>
      <c r="V270" s="117"/>
      <c r="W270" s="117"/>
      <c r="X270" s="117"/>
      <c r="Y270" s="117"/>
      <c r="Z270" s="117"/>
    </row>
    <row r="271" spans="1:26" ht="12" customHeight="1" x14ac:dyDescent="0.2">
      <c r="A271" s="117"/>
      <c r="B271" s="137"/>
      <c r="C271" s="117"/>
      <c r="D271" s="138"/>
      <c r="E271" s="117"/>
      <c r="F271" s="139"/>
      <c r="G271" s="117"/>
      <c r="H271" s="117"/>
      <c r="I271" s="117"/>
      <c r="J271" s="117"/>
      <c r="K271" s="117"/>
      <c r="L271" s="117"/>
      <c r="M271" s="117"/>
      <c r="N271" s="117"/>
      <c r="O271" s="117"/>
      <c r="P271" s="117"/>
      <c r="Q271" s="117"/>
      <c r="R271" s="117"/>
      <c r="S271" s="117"/>
      <c r="T271" s="117"/>
      <c r="U271" s="117"/>
      <c r="V271" s="117"/>
      <c r="W271" s="117"/>
      <c r="X271" s="117"/>
      <c r="Y271" s="117"/>
      <c r="Z271" s="117"/>
    </row>
    <row r="272" spans="1:26" ht="12" customHeight="1" x14ac:dyDescent="0.2">
      <c r="A272" s="117"/>
      <c r="B272" s="137"/>
      <c r="C272" s="117"/>
      <c r="D272" s="138"/>
      <c r="E272" s="117"/>
      <c r="F272" s="139"/>
      <c r="G272" s="117"/>
      <c r="H272" s="117"/>
      <c r="I272" s="117"/>
      <c r="J272" s="117"/>
      <c r="K272" s="117"/>
      <c r="L272" s="117"/>
      <c r="M272" s="117"/>
      <c r="N272" s="117"/>
      <c r="O272" s="117"/>
      <c r="P272" s="117"/>
      <c r="Q272" s="117"/>
      <c r="R272" s="117"/>
      <c r="S272" s="117"/>
      <c r="T272" s="117"/>
      <c r="U272" s="117"/>
      <c r="V272" s="117"/>
      <c r="W272" s="117"/>
      <c r="X272" s="117"/>
      <c r="Y272" s="117"/>
      <c r="Z272" s="117"/>
    </row>
    <row r="273" spans="1:26" ht="12" customHeight="1" x14ac:dyDescent="0.2">
      <c r="A273" s="117"/>
      <c r="B273" s="137"/>
      <c r="C273" s="117"/>
      <c r="D273" s="138"/>
      <c r="E273" s="117"/>
      <c r="F273" s="139"/>
      <c r="G273" s="117"/>
      <c r="H273" s="117"/>
      <c r="I273" s="117"/>
      <c r="J273" s="117"/>
      <c r="K273" s="117"/>
      <c r="L273" s="117"/>
      <c r="M273" s="117"/>
      <c r="N273" s="117"/>
      <c r="O273" s="117"/>
      <c r="P273" s="117"/>
      <c r="Q273" s="117"/>
      <c r="R273" s="117"/>
      <c r="S273" s="117"/>
      <c r="T273" s="117"/>
      <c r="U273" s="117"/>
      <c r="V273" s="117"/>
      <c r="W273" s="117"/>
      <c r="X273" s="117"/>
      <c r="Y273" s="117"/>
      <c r="Z273" s="117"/>
    </row>
    <row r="274" spans="1:26" ht="12" customHeight="1" x14ac:dyDescent="0.2">
      <c r="A274" s="117"/>
      <c r="B274" s="137"/>
      <c r="C274" s="117"/>
      <c r="D274" s="138"/>
      <c r="E274" s="117"/>
      <c r="F274" s="139"/>
      <c r="G274" s="117"/>
      <c r="H274" s="117"/>
      <c r="I274" s="117"/>
      <c r="J274" s="117"/>
      <c r="K274" s="117"/>
      <c r="L274" s="117"/>
      <c r="M274" s="117"/>
      <c r="N274" s="117"/>
      <c r="O274" s="117"/>
      <c r="P274" s="117"/>
      <c r="Q274" s="117"/>
      <c r="R274" s="117"/>
      <c r="S274" s="117"/>
      <c r="T274" s="117"/>
      <c r="U274" s="117"/>
      <c r="V274" s="117"/>
      <c r="W274" s="117"/>
      <c r="X274" s="117"/>
      <c r="Y274" s="117"/>
      <c r="Z274" s="117"/>
    </row>
    <row r="275" spans="1:26" ht="12" customHeight="1" x14ac:dyDescent="0.2">
      <c r="A275" s="117"/>
      <c r="B275" s="137"/>
      <c r="C275" s="117"/>
      <c r="D275" s="138"/>
      <c r="E275" s="117"/>
      <c r="F275" s="139"/>
      <c r="G275" s="117"/>
      <c r="H275" s="117"/>
      <c r="I275" s="117"/>
      <c r="J275" s="117"/>
      <c r="K275" s="117"/>
      <c r="L275" s="117"/>
      <c r="M275" s="117"/>
      <c r="N275" s="117"/>
      <c r="O275" s="117"/>
      <c r="P275" s="117"/>
      <c r="Q275" s="117"/>
      <c r="R275" s="117"/>
      <c r="S275" s="117"/>
      <c r="T275" s="117"/>
      <c r="U275" s="117"/>
      <c r="V275" s="117"/>
      <c r="W275" s="117"/>
      <c r="X275" s="117"/>
      <c r="Y275" s="117"/>
      <c r="Z275" s="117"/>
    </row>
    <row r="276" spans="1:26" ht="12" customHeight="1" x14ac:dyDescent="0.2">
      <c r="A276" s="117"/>
      <c r="B276" s="137"/>
      <c r="C276" s="117"/>
      <c r="D276" s="138"/>
      <c r="E276" s="117"/>
      <c r="F276" s="139"/>
      <c r="G276" s="117"/>
      <c r="H276" s="117"/>
      <c r="I276" s="117"/>
      <c r="J276" s="117"/>
      <c r="K276" s="117"/>
      <c r="L276" s="117"/>
      <c r="M276" s="117"/>
      <c r="N276" s="117"/>
      <c r="O276" s="117"/>
      <c r="P276" s="117"/>
      <c r="Q276" s="117"/>
      <c r="R276" s="117"/>
      <c r="S276" s="117"/>
      <c r="T276" s="117"/>
      <c r="U276" s="117"/>
      <c r="V276" s="117"/>
      <c r="W276" s="117"/>
      <c r="X276" s="117"/>
      <c r="Y276" s="117"/>
      <c r="Z276" s="117"/>
    </row>
    <row r="277" spans="1:26" ht="12" customHeight="1" x14ac:dyDescent="0.2">
      <c r="A277" s="117"/>
      <c r="B277" s="137"/>
      <c r="C277" s="117"/>
      <c r="D277" s="138"/>
      <c r="E277" s="117"/>
      <c r="F277" s="139"/>
      <c r="G277" s="117"/>
      <c r="H277" s="117"/>
      <c r="I277" s="117"/>
      <c r="J277" s="117"/>
      <c r="K277" s="117"/>
      <c r="L277" s="117"/>
      <c r="M277" s="117"/>
      <c r="N277" s="117"/>
      <c r="O277" s="117"/>
      <c r="P277" s="117"/>
      <c r="Q277" s="117"/>
      <c r="R277" s="117"/>
      <c r="S277" s="117"/>
      <c r="T277" s="117"/>
      <c r="U277" s="117"/>
      <c r="V277" s="117"/>
      <c r="W277" s="117"/>
      <c r="X277" s="117"/>
      <c r="Y277" s="117"/>
      <c r="Z277" s="117"/>
    </row>
    <row r="278" spans="1:26" ht="12" customHeight="1" x14ac:dyDescent="0.2">
      <c r="A278" s="117"/>
      <c r="B278" s="137"/>
      <c r="C278" s="117"/>
      <c r="D278" s="138"/>
      <c r="E278" s="117"/>
      <c r="F278" s="139"/>
      <c r="G278" s="117"/>
      <c r="H278" s="117"/>
      <c r="I278" s="117"/>
      <c r="J278" s="117"/>
      <c r="K278" s="117"/>
      <c r="L278" s="117"/>
      <c r="M278" s="117"/>
      <c r="N278" s="117"/>
      <c r="O278" s="117"/>
      <c r="P278" s="117"/>
      <c r="Q278" s="117"/>
      <c r="R278" s="117"/>
      <c r="S278" s="117"/>
      <c r="T278" s="117"/>
      <c r="U278" s="117"/>
      <c r="V278" s="117"/>
      <c r="W278" s="117"/>
      <c r="X278" s="117"/>
      <c r="Y278" s="117"/>
      <c r="Z278" s="117"/>
    </row>
    <row r="279" spans="1:26" ht="12" customHeight="1" x14ac:dyDescent="0.2">
      <c r="A279" s="117"/>
      <c r="B279" s="137"/>
      <c r="C279" s="117"/>
      <c r="D279" s="138"/>
      <c r="E279" s="117"/>
      <c r="F279" s="139"/>
      <c r="G279" s="117"/>
      <c r="H279" s="117"/>
      <c r="I279" s="117"/>
      <c r="J279" s="117"/>
      <c r="K279" s="117"/>
      <c r="L279" s="117"/>
      <c r="M279" s="117"/>
      <c r="N279" s="117"/>
      <c r="O279" s="117"/>
      <c r="P279" s="117"/>
      <c r="Q279" s="117"/>
      <c r="R279" s="117"/>
      <c r="S279" s="117"/>
      <c r="T279" s="117"/>
      <c r="U279" s="117"/>
      <c r="V279" s="117"/>
      <c r="W279" s="117"/>
      <c r="X279" s="117"/>
      <c r="Y279" s="117"/>
      <c r="Z279" s="117"/>
    </row>
    <row r="280" spans="1:26" ht="12" customHeight="1" x14ac:dyDescent="0.2">
      <c r="A280" s="117"/>
      <c r="B280" s="137"/>
      <c r="C280" s="117"/>
      <c r="D280" s="138"/>
      <c r="E280" s="117"/>
      <c r="F280" s="139"/>
      <c r="G280" s="117"/>
      <c r="H280" s="117"/>
      <c r="I280" s="117"/>
      <c r="J280" s="117"/>
      <c r="K280" s="117"/>
      <c r="L280" s="117"/>
      <c r="M280" s="117"/>
      <c r="N280" s="117"/>
      <c r="O280" s="117"/>
      <c r="P280" s="117"/>
      <c r="Q280" s="117"/>
      <c r="R280" s="117"/>
      <c r="S280" s="117"/>
      <c r="T280" s="117"/>
      <c r="U280" s="117"/>
      <c r="V280" s="117"/>
      <c r="W280" s="117"/>
      <c r="X280" s="117"/>
      <c r="Y280" s="117"/>
      <c r="Z280" s="117"/>
    </row>
    <row r="281" spans="1:26" ht="12" customHeight="1" x14ac:dyDescent="0.2">
      <c r="A281" s="117"/>
      <c r="B281" s="137"/>
      <c r="C281" s="117"/>
      <c r="D281" s="138"/>
      <c r="E281" s="117"/>
      <c r="F281" s="139"/>
      <c r="G281" s="117"/>
      <c r="H281" s="117"/>
      <c r="I281" s="117"/>
      <c r="J281" s="117"/>
      <c r="K281" s="117"/>
      <c r="L281" s="117"/>
      <c r="M281" s="117"/>
      <c r="N281" s="117"/>
      <c r="O281" s="117"/>
      <c r="P281" s="117"/>
      <c r="Q281" s="117"/>
      <c r="R281" s="117"/>
      <c r="S281" s="117"/>
      <c r="T281" s="117"/>
      <c r="U281" s="117"/>
      <c r="V281" s="117"/>
      <c r="W281" s="117"/>
      <c r="X281" s="117"/>
      <c r="Y281" s="117"/>
      <c r="Z281" s="117"/>
    </row>
    <row r="282" spans="1:26" ht="12" customHeight="1" x14ac:dyDescent="0.2">
      <c r="A282" s="117"/>
      <c r="B282" s="137"/>
      <c r="C282" s="117"/>
      <c r="D282" s="138"/>
      <c r="E282" s="117"/>
      <c r="F282" s="139"/>
      <c r="G282" s="117"/>
      <c r="H282" s="117"/>
      <c r="I282" s="117"/>
      <c r="J282" s="117"/>
      <c r="K282" s="117"/>
      <c r="L282" s="117"/>
      <c r="M282" s="117"/>
      <c r="N282" s="117"/>
      <c r="O282" s="117"/>
      <c r="P282" s="117"/>
      <c r="Q282" s="117"/>
      <c r="R282" s="117"/>
      <c r="S282" s="117"/>
      <c r="T282" s="117"/>
      <c r="U282" s="117"/>
      <c r="V282" s="117"/>
      <c r="W282" s="117"/>
      <c r="X282" s="117"/>
      <c r="Y282" s="117"/>
      <c r="Z282" s="117"/>
    </row>
    <row r="283" spans="1:26" ht="12" customHeight="1" x14ac:dyDescent="0.2">
      <c r="A283" s="117"/>
      <c r="B283" s="137"/>
      <c r="C283" s="117"/>
      <c r="D283" s="138"/>
      <c r="E283" s="117"/>
      <c r="F283" s="139"/>
      <c r="G283" s="117"/>
      <c r="H283" s="117"/>
      <c r="I283" s="117"/>
      <c r="J283" s="117"/>
      <c r="K283" s="117"/>
      <c r="L283" s="117"/>
      <c r="M283" s="117"/>
      <c r="N283" s="117"/>
      <c r="O283" s="117"/>
      <c r="P283" s="117"/>
      <c r="Q283" s="117"/>
      <c r="R283" s="117"/>
      <c r="S283" s="117"/>
      <c r="T283" s="117"/>
      <c r="U283" s="117"/>
      <c r="V283" s="117"/>
      <c r="W283" s="117"/>
      <c r="X283" s="117"/>
      <c r="Y283" s="117"/>
      <c r="Z283" s="117"/>
    </row>
    <row r="284" spans="1:26" ht="12" customHeight="1" x14ac:dyDescent="0.2">
      <c r="A284" s="117"/>
      <c r="B284" s="137"/>
      <c r="C284" s="117"/>
      <c r="D284" s="138"/>
      <c r="E284" s="117"/>
      <c r="F284" s="139"/>
      <c r="G284" s="117"/>
      <c r="H284" s="117"/>
      <c r="I284" s="117"/>
      <c r="J284" s="117"/>
      <c r="K284" s="117"/>
      <c r="L284" s="117"/>
      <c r="M284" s="117"/>
      <c r="N284" s="117"/>
      <c r="O284" s="117"/>
      <c r="P284" s="117"/>
      <c r="Q284" s="117"/>
      <c r="R284" s="117"/>
      <c r="S284" s="117"/>
      <c r="T284" s="117"/>
      <c r="U284" s="117"/>
      <c r="V284" s="117"/>
      <c r="W284" s="117"/>
      <c r="X284" s="117"/>
      <c r="Y284" s="117"/>
      <c r="Z284" s="117"/>
    </row>
    <row r="285" spans="1:26" ht="12" customHeight="1" x14ac:dyDescent="0.2">
      <c r="A285" s="117"/>
      <c r="B285" s="137"/>
      <c r="C285" s="117"/>
      <c r="D285" s="138"/>
      <c r="E285" s="117"/>
      <c r="F285" s="139"/>
      <c r="G285" s="117"/>
      <c r="H285" s="117"/>
      <c r="I285" s="117"/>
      <c r="J285" s="117"/>
      <c r="K285" s="117"/>
      <c r="L285" s="117"/>
      <c r="M285" s="117"/>
      <c r="N285" s="117"/>
      <c r="O285" s="117"/>
      <c r="P285" s="117"/>
      <c r="Q285" s="117"/>
      <c r="R285" s="117"/>
      <c r="S285" s="117"/>
      <c r="T285" s="117"/>
      <c r="U285" s="117"/>
      <c r="V285" s="117"/>
      <c r="W285" s="117"/>
      <c r="X285" s="117"/>
      <c r="Y285" s="117"/>
      <c r="Z285" s="117"/>
    </row>
    <row r="286" spans="1:26" ht="12" customHeight="1" x14ac:dyDescent="0.2">
      <c r="A286" s="117"/>
      <c r="B286" s="137"/>
      <c r="C286" s="117"/>
      <c r="D286" s="138"/>
      <c r="E286" s="117"/>
      <c r="F286" s="139"/>
      <c r="G286" s="117"/>
      <c r="H286" s="117"/>
      <c r="I286" s="117"/>
      <c r="J286" s="117"/>
      <c r="K286" s="117"/>
      <c r="L286" s="117"/>
      <c r="M286" s="117"/>
      <c r="N286" s="117"/>
      <c r="O286" s="117"/>
      <c r="P286" s="117"/>
      <c r="Q286" s="117"/>
      <c r="R286" s="117"/>
      <c r="S286" s="117"/>
      <c r="T286" s="117"/>
      <c r="U286" s="117"/>
      <c r="V286" s="117"/>
      <c r="W286" s="117"/>
      <c r="X286" s="117"/>
      <c r="Y286" s="117"/>
      <c r="Z286" s="117"/>
    </row>
    <row r="287" spans="1:26" ht="12" customHeight="1" x14ac:dyDescent="0.2">
      <c r="A287" s="117"/>
      <c r="B287" s="137"/>
      <c r="C287" s="117"/>
      <c r="D287" s="138"/>
      <c r="E287" s="117"/>
      <c r="F287" s="139"/>
      <c r="G287" s="117"/>
      <c r="H287" s="117"/>
      <c r="I287" s="117"/>
      <c r="J287" s="117"/>
      <c r="K287" s="117"/>
      <c r="L287" s="117"/>
      <c r="M287" s="117"/>
      <c r="N287" s="117"/>
      <c r="O287" s="117"/>
      <c r="P287" s="117"/>
      <c r="Q287" s="117"/>
      <c r="R287" s="117"/>
      <c r="S287" s="117"/>
      <c r="T287" s="117"/>
      <c r="U287" s="117"/>
      <c r="V287" s="117"/>
      <c r="W287" s="117"/>
      <c r="X287" s="117"/>
      <c r="Y287" s="117"/>
      <c r="Z287" s="117"/>
    </row>
    <row r="288" spans="1:26" ht="12" customHeight="1" x14ac:dyDescent="0.2">
      <c r="A288" s="117"/>
      <c r="B288" s="137"/>
      <c r="C288" s="117"/>
      <c r="D288" s="138"/>
      <c r="E288" s="117"/>
      <c r="F288" s="139"/>
      <c r="G288" s="117"/>
      <c r="H288" s="117"/>
      <c r="I288" s="117"/>
      <c r="J288" s="117"/>
      <c r="K288" s="117"/>
      <c r="L288" s="117"/>
      <c r="M288" s="117"/>
      <c r="N288" s="117"/>
      <c r="O288" s="117"/>
      <c r="P288" s="117"/>
      <c r="Q288" s="117"/>
      <c r="R288" s="117"/>
      <c r="S288" s="117"/>
      <c r="T288" s="117"/>
      <c r="U288" s="117"/>
      <c r="V288" s="117"/>
      <c r="W288" s="117"/>
      <c r="X288" s="117"/>
      <c r="Y288" s="117"/>
      <c r="Z288" s="117"/>
    </row>
    <row r="289" spans="1:26" ht="12" customHeight="1" x14ac:dyDescent="0.2">
      <c r="A289" s="117"/>
      <c r="B289" s="137"/>
      <c r="C289" s="117"/>
      <c r="D289" s="138"/>
      <c r="E289" s="117"/>
      <c r="F289" s="139"/>
      <c r="G289" s="117"/>
      <c r="H289" s="117"/>
      <c r="I289" s="117"/>
      <c r="J289" s="117"/>
      <c r="K289" s="117"/>
      <c r="L289" s="117"/>
      <c r="M289" s="117"/>
      <c r="N289" s="117"/>
      <c r="O289" s="117"/>
      <c r="P289" s="117"/>
      <c r="Q289" s="117"/>
      <c r="R289" s="117"/>
      <c r="S289" s="117"/>
      <c r="T289" s="117"/>
      <c r="U289" s="117"/>
      <c r="V289" s="117"/>
      <c r="W289" s="117"/>
      <c r="X289" s="117"/>
      <c r="Y289" s="117"/>
      <c r="Z289" s="117"/>
    </row>
    <row r="290" spans="1:26" ht="12" customHeight="1" x14ac:dyDescent="0.2">
      <c r="A290" s="117"/>
      <c r="B290" s="137"/>
      <c r="C290" s="117"/>
      <c r="D290" s="138"/>
      <c r="E290" s="117"/>
      <c r="F290" s="139"/>
      <c r="G290" s="117"/>
      <c r="H290" s="117"/>
      <c r="I290" s="117"/>
      <c r="J290" s="117"/>
      <c r="K290" s="117"/>
      <c r="L290" s="117"/>
      <c r="M290" s="117"/>
      <c r="N290" s="117"/>
      <c r="O290" s="117"/>
      <c r="P290" s="117"/>
      <c r="Q290" s="117"/>
      <c r="R290" s="117"/>
      <c r="S290" s="117"/>
      <c r="T290" s="117"/>
      <c r="U290" s="117"/>
      <c r="V290" s="117"/>
      <c r="W290" s="117"/>
      <c r="X290" s="117"/>
      <c r="Y290" s="117"/>
      <c r="Z290" s="117"/>
    </row>
    <row r="291" spans="1:26" ht="12" customHeight="1" x14ac:dyDescent="0.2">
      <c r="A291" s="117"/>
      <c r="B291" s="137"/>
      <c r="C291" s="117"/>
      <c r="D291" s="138"/>
      <c r="E291" s="117"/>
      <c r="F291" s="139"/>
      <c r="G291" s="117"/>
      <c r="H291" s="117"/>
      <c r="I291" s="117"/>
      <c r="J291" s="117"/>
      <c r="K291" s="117"/>
      <c r="L291" s="117"/>
      <c r="M291" s="117"/>
      <c r="N291" s="117"/>
      <c r="O291" s="117"/>
      <c r="P291" s="117"/>
      <c r="Q291" s="117"/>
      <c r="R291" s="117"/>
      <c r="S291" s="117"/>
      <c r="T291" s="117"/>
      <c r="U291" s="117"/>
      <c r="V291" s="117"/>
      <c r="W291" s="117"/>
      <c r="X291" s="117"/>
      <c r="Y291" s="117"/>
      <c r="Z291" s="117"/>
    </row>
    <row r="292" spans="1:26" ht="12" customHeight="1" x14ac:dyDescent="0.2">
      <c r="A292" s="117"/>
      <c r="B292" s="137"/>
      <c r="C292" s="117"/>
      <c r="D292" s="138"/>
      <c r="E292" s="117"/>
      <c r="F292" s="139"/>
      <c r="G292" s="117"/>
      <c r="H292" s="117"/>
      <c r="I292" s="117"/>
      <c r="J292" s="117"/>
      <c r="K292" s="117"/>
      <c r="L292" s="117"/>
      <c r="M292" s="117"/>
      <c r="N292" s="117"/>
      <c r="O292" s="117"/>
      <c r="P292" s="117"/>
      <c r="Q292" s="117"/>
      <c r="R292" s="117"/>
      <c r="S292" s="117"/>
      <c r="T292" s="117"/>
      <c r="U292" s="117"/>
      <c r="V292" s="117"/>
      <c r="W292" s="117"/>
      <c r="X292" s="117"/>
      <c r="Y292" s="117"/>
      <c r="Z292" s="117"/>
    </row>
    <row r="293" spans="1:26" ht="12" customHeight="1" x14ac:dyDescent="0.2">
      <c r="A293" s="117"/>
      <c r="B293" s="137"/>
      <c r="C293" s="117"/>
      <c r="D293" s="138"/>
      <c r="E293" s="117"/>
      <c r="F293" s="139"/>
      <c r="G293" s="117"/>
      <c r="H293" s="117"/>
      <c r="I293" s="117"/>
      <c r="J293" s="117"/>
      <c r="K293" s="117"/>
      <c r="L293" s="117"/>
      <c r="M293" s="117"/>
      <c r="N293" s="117"/>
      <c r="O293" s="117"/>
      <c r="P293" s="117"/>
      <c r="Q293" s="117"/>
      <c r="R293" s="117"/>
      <c r="S293" s="117"/>
      <c r="T293" s="117"/>
      <c r="U293" s="117"/>
      <c r="V293" s="117"/>
      <c r="W293" s="117"/>
      <c r="X293" s="117"/>
      <c r="Y293" s="117"/>
      <c r="Z293" s="117"/>
    </row>
    <row r="294" spans="1:26" ht="12" customHeight="1" x14ac:dyDescent="0.2">
      <c r="A294" s="117"/>
      <c r="B294" s="137"/>
      <c r="C294" s="117"/>
      <c r="D294" s="138"/>
      <c r="E294" s="117"/>
      <c r="F294" s="139"/>
      <c r="G294" s="117"/>
      <c r="H294" s="117"/>
      <c r="I294" s="117"/>
      <c r="J294" s="117"/>
      <c r="K294" s="117"/>
      <c r="L294" s="117"/>
      <c r="M294" s="117"/>
      <c r="N294" s="117"/>
      <c r="O294" s="117"/>
      <c r="P294" s="117"/>
      <c r="Q294" s="117"/>
      <c r="R294" s="117"/>
      <c r="S294" s="117"/>
      <c r="T294" s="117"/>
      <c r="U294" s="117"/>
      <c r="V294" s="117"/>
      <c r="W294" s="117"/>
      <c r="X294" s="117"/>
      <c r="Y294" s="117"/>
      <c r="Z294" s="117"/>
    </row>
    <row r="295" spans="1:26" ht="12" customHeight="1" x14ac:dyDescent="0.2">
      <c r="A295" s="117"/>
      <c r="B295" s="137"/>
      <c r="C295" s="117"/>
      <c r="D295" s="138"/>
      <c r="E295" s="117"/>
      <c r="F295" s="139"/>
      <c r="G295" s="117"/>
      <c r="H295" s="117"/>
      <c r="I295" s="117"/>
      <c r="J295" s="117"/>
      <c r="K295" s="117"/>
      <c r="L295" s="117"/>
      <c r="M295" s="117"/>
      <c r="N295" s="117"/>
      <c r="O295" s="117"/>
      <c r="P295" s="117"/>
      <c r="Q295" s="117"/>
      <c r="R295" s="117"/>
      <c r="S295" s="117"/>
      <c r="T295" s="117"/>
      <c r="U295" s="117"/>
      <c r="V295" s="117"/>
      <c r="W295" s="117"/>
      <c r="X295" s="117"/>
      <c r="Y295" s="117"/>
      <c r="Z295" s="117"/>
    </row>
    <row r="296" spans="1:26" ht="12" customHeight="1" x14ac:dyDescent="0.2">
      <c r="A296" s="117"/>
      <c r="B296" s="137"/>
      <c r="C296" s="117"/>
      <c r="D296" s="138"/>
      <c r="E296" s="117"/>
      <c r="F296" s="139"/>
      <c r="G296" s="117"/>
      <c r="H296" s="117"/>
      <c r="I296" s="117"/>
      <c r="J296" s="117"/>
      <c r="K296" s="117"/>
      <c r="L296" s="117"/>
      <c r="M296" s="117"/>
      <c r="N296" s="117"/>
      <c r="O296" s="117"/>
      <c r="P296" s="117"/>
      <c r="Q296" s="117"/>
      <c r="R296" s="117"/>
      <c r="S296" s="117"/>
      <c r="T296" s="117"/>
      <c r="U296" s="117"/>
      <c r="V296" s="117"/>
      <c r="W296" s="117"/>
      <c r="X296" s="117"/>
      <c r="Y296" s="117"/>
      <c r="Z296" s="117"/>
    </row>
    <row r="297" spans="1:26" ht="12" customHeight="1" x14ac:dyDescent="0.2">
      <c r="A297" s="117"/>
      <c r="B297" s="137"/>
      <c r="C297" s="117"/>
      <c r="D297" s="138"/>
      <c r="E297" s="117"/>
      <c r="F297" s="139"/>
      <c r="G297" s="117"/>
      <c r="H297" s="117"/>
      <c r="I297" s="117"/>
      <c r="J297" s="117"/>
      <c r="K297" s="117"/>
      <c r="L297" s="117"/>
      <c r="M297" s="117"/>
      <c r="N297" s="117"/>
      <c r="O297" s="117"/>
      <c r="P297" s="117"/>
      <c r="Q297" s="117"/>
      <c r="R297" s="117"/>
      <c r="S297" s="117"/>
      <c r="T297" s="117"/>
      <c r="U297" s="117"/>
      <c r="V297" s="117"/>
      <c r="W297" s="117"/>
      <c r="X297" s="117"/>
      <c r="Y297" s="117"/>
      <c r="Z297" s="117"/>
    </row>
    <row r="298" spans="1:26" ht="12" customHeight="1" x14ac:dyDescent="0.2">
      <c r="A298" s="117"/>
      <c r="B298" s="137"/>
      <c r="C298" s="117"/>
      <c r="D298" s="138"/>
      <c r="E298" s="117"/>
      <c r="F298" s="139"/>
      <c r="G298" s="117"/>
      <c r="H298" s="117"/>
      <c r="I298" s="117"/>
      <c r="J298" s="117"/>
      <c r="K298" s="117"/>
      <c r="L298" s="117"/>
      <c r="M298" s="117"/>
      <c r="N298" s="117"/>
      <c r="O298" s="117"/>
      <c r="P298" s="117"/>
      <c r="Q298" s="117"/>
      <c r="R298" s="117"/>
      <c r="S298" s="117"/>
      <c r="T298" s="117"/>
      <c r="U298" s="117"/>
      <c r="V298" s="117"/>
      <c r="W298" s="117"/>
      <c r="X298" s="117"/>
      <c r="Y298" s="117"/>
      <c r="Z298" s="117"/>
    </row>
    <row r="299" spans="1:26" ht="12" customHeight="1" x14ac:dyDescent="0.2">
      <c r="A299" s="117"/>
      <c r="B299" s="137"/>
      <c r="C299" s="117"/>
      <c r="D299" s="138"/>
      <c r="E299" s="117"/>
      <c r="F299" s="139"/>
      <c r="G299" s="117"/>
      <c r="H299" s="117"/>
      <c r="I299" s="117"/>
      <c r="J299" s="117"/>
      <c r="K299" s="117"/>
      <c r="L299" s="117"/>
      <c r="M299" s="117"/>
      <c r="N299" s="117"/>
      <c r="O299" s="117"/>
      <c r="P299" s="117"/>
      <c r="Q299" s="117"/>
      <c r="R299" s="117"/>
      <c r="S299" s="117"/>
      <c r="T299" s="117"/>
      <c r="U299" s="117"/>
      <c r="V299" s="117"/>
      <c r="W299" s="117"/>
      <c r="X299" s="117"/>
      <c r="Y299" s="117"/>
      <c r="Z299" s="117"/>
    </row>
    <row r="300" spans="1:26" ht="12" customHeight="1" x14ac:dyDescent="0.2">
      <c r="A300" s="117"/>
      <c r="B300" s="137"/>
      <c r="C300" s="117"/>
      <c r="D300" s="138"/>
      <c r="E300" s="117"/>
      <c r="F300" s="139"/>
      <c r="G300" s="117"/>
      <c r="H300" s="117"/>
      <c r="I300" s="117"/>
      <c r="J300" s="117"/>
      <c r="K300" s="117"/>
      <c r="L300" s="117"/>
      <c r="M300" s="117"/>
      <c r="N300" s="117"/>
      <c r="O300" s="117"/>
      <c r="P300" s="117"/>
      <c r="Q300" s="117"/>
      <c r="R300" s="117"/>
      <c r="S300" s="117"/>
      <c r="T300" s="117"/>
      <c r="U300" s="117"/>
      <c r="V300" s="117"/>
      <c r="W300" s="117"/>
      <c r="X300" s="117"/>
      <c r="Y300" s="117"/>
      <c r="Z300" s="117"/>
    </row>
    <row r="301" spans="1:26" ht="12" customHeight="1" x14ac:dyDescent="0.2">
      <c r="A301" s="117"/>
      <c r="B301" s="137"/>
      <c r="C301" s="117"/>
      <c r="D301" s="138"/>
      <c r="E301" s="117"/>
      <c r="F301" s="139"/>
      <c r="G301" s="117"/>
      <c r="H301" s="117"/>
      <c r="I301" s="117"/>
      <c r="J301" s="117"/>
      <c r="K301" s="117"/>
      <c r="L301" s="117"/>
      <c r="M301" s="117"/>
      <c r="N301" s="117"/>
      <c r="O301" s="117"/>
      <c r="P301" s="117"/>
      <c r="Q301" s="117"/>
      <c r="R301" s="117"/>
      <c r="S301" s="117"/>
      <c r="T301" s="117"/>
      <c r="U301" s="117"/>
      <c r="V301" s="117"/>
      <c r="W301" s="117"/>
      <c r="X301" s="117"/>
      <c r="Y301" s="117"/>
      <c r="Z301" s="117"/>
    </row>
    <row r="302" spans="1:26" ht="12" customHeight="1" x14ac:dyDescent="0.2">
      <c r="A302" s="117"/>
      <c r="B302" s="137"/>
      <c r="C302" s="117"/>
      <c r="D302" s="138"/>
      <c r="E302" s="117"/>
      <c r="F302" s="139"/>
      <c r="G302" s="117"/>
      <c r="H302" s="117"/>
      <c r="I302" s="117"/>
      <c r="J302" s="117"/>
      <c r="K302" s="117"/>
      <c r="L302" s="117"/>
      <c r="M302" s="117"/>
      <c r="N302" s="117"/>
      <c r="O302" s="117"/>
      <c r="P302" s="117"/>
      <c r="Q302" s="117"/>
      <c r="R302" s="117"/>
      <c r="S302" s="117"/>
      <c r="T302" s="117"/>
      <c r="U302" s="117"/>
      <c r="V302" s="117"/>
      <c r="W302" s="117"/>
      <c r="X302" s="117"/>
      <c r="Y302" s="117"/>
      <c r="Z302" s="117"/>
    </row>
    <row r="303" spans="1:26" ht="12" customHeight="1" x14ac:dyDescent="0.2">
      <c r="A303" s="117"/>
      <c r="B303" s="137"/>
      <c r="C303" s="117"/>
      <c r="D303" s="138"/>
      <c r="E303" s="117"/>
      <c r="F303" s="139"/>
      <c r="G303" s="117"/>
      <c r="H303" s="117"/>
      <c r="I303" s="117"/>
      <c r="J303" s="117"/>
      <c r="K303" s="117"/>
      <c r="L303" s="117"/>
      <c r="M303" s="117"/>
      <c r="N303" s="117"/>
      <c r="O303" s="117"/>
      <c r="P303" s="117"/>
      <c r="Q303" s="117"/>
      <c r="R303" s="117"/>
      <c r="S303" s="117"/>
      <c r="T303" s="117"/>
      <c r="U303" s="117"/>
      <c r="V303" s="117"/>
      <c r="W303" s="117"/>
      <c r="X303" s="117"/>
      <c r="Y303" s="117"/>
      <c r="Z303" s="117"/>
    </row>
    <row r="304" spans="1:26" ht="12" customHeight="1" x14ac:dyDescent="0.2">
      <c r="A304" s="117"/>
      <c r="B304" s="137"/>
      <c r="C304" s="117"/>
      <c r="D304" s="138"/>
      <c r="E304" s="117"/>
      <c r="F304" s="139"/>
      <c r="G304" s="117"/>
      <c r="H304" s="117"/>
      <c r="I304" s="117"/>
      <c r="J304" s="117"/>
      <c r="K304" s="117"/>
      <c r="L304" s="117"/>
      <c r="M304" s="117"/>
      <c r="N304" s="117"/>
      <c r="O304" s="117"/>
      <c r="P304" s="117"/>
      <c r="Q304" s="117"/>
      <c r="R304" s="117"/>
      <c r="S304" s="117"/>
      <c r="T304" s="117"/>
      <c r="U304" s="117"/>
      <c r="V304" s="117"/>
      <c r="W304" s="117"/>
      <c r="X304" s="117"/>
      <c r="Y304" s="117"/>
      <c r="Z304" s="117"/>
    </row>
    <row r="305" spans="1:26" ht="12" customHeight="1" x14ac:dyDescent="0.2">
      <c r="A305" s="117"/>
      <c r="B305" s="137"/>
      <c r="C305" s="117"/>
      <c r="D305" s="138"/>
      <c r="E305" s="117"/>
      <c r="F305" s="139"/>
      <c r="G305" s="117"/>
      <c r="H305" s="117"/>
      <c r="I305" s="117"/>
      <c r="J305" s="117"/>
      <c r="K305" s="117"/>
      <c r="L305" s="117"/>
      <c r="M305" s="117"/>
      <c r="N305" s="117"/>
      <c r="O305" s="117"/>
      <c r="P305" s="117"/>
      <c r="Q305" s="117"/>
      <c r="R305" s="117"/>
      <c r="S305" s="117"/>
      <c r="T305" s="117"/>
      <c r="U305" s="117"/>
      <c r="V305" s="117"/>
      <c r="W305" s="117"/>
      <c r="X305" s="117"/>
      <c r="Y305" s="117"/>
      <c r="Z305" s="117"/>
    </row>
    <row r="306" spans="1:26" ht="12" customHeight="1" x14ac:dyDescent="0.2">
      <c r="A306" s="117"/>
      <c r="B306" s="137"/>
      <c r="C306" s="117"/>
      <c r="D306" s="138"/>
      <c r="E306" s="117"/>
      <c r="F306" s="139"/>
      <c r="G306" s="117"/>
      <c r="H306" s="117"/>
      <c r="I306" s="117"/>
      <c r="J306" s="117"/>
      <c r="K306" s="117"/>
      <c r="L306" s="117"/>
      <c r="M306" s="117"/>
      <c r="N306" s="117"/>
      <c r="O306" s="117"/>
      <c r="P306" s="117"/>
      <c r="Q306" s="117"/>
      <c r="R306" s="117"/>
      <c r="S306" s="117"/>
      <c r="T306" s="117"/>
      <c r="U306" s="117"/>
      <c r="V306" s="117"/>
      <c r="W306" s="117"/>
      <c r="X306" s="117"/>
      <c r="Y306" s="117"/>
      <c r="Z306" s="117"/>
    </row>
    <row r="307" spans="1:26" ht="12" customHeight="1" x14ac:dyDescent="0.2">
      <c r="A307" s="117"/>
      <c r="B307" s="137"/>
      <c r="C307" s="117"/>
      <c r="D307" s="138"/>
      <c r="E307" s="117"/>
      <c r="F307" s="139"/>
      <c r="G307" s="117"/>
      <c r="H307" s="117"/>
      <c r="I307" s="117"/>
      <c r="J307" s="117"/>
      <c r="K307" s="117"/>
      <c r="L307" s="117"/>
      <c r="M307" s="117"/>
      <c r="N307" s="117"/>
      <c r="O307" s="117"/>
      <c r="P307" s="117"/>
      <c r="Q307" s="117"/>
      <c r="R307" s="117"/>
      <c r="S307" s="117"/>
      <c r="T307" s="117"/>
      <c r="U307" s="117"/>
      <c r="V307" s="117"/>
      <c r="W307" s="117"/>
      <c r="X307" s="117"/>
      <c r="Y307" s="117"/>
      <c r="Z307" s="117"/>
    </row>
    <row r="308" spans="1:26" ht="12" customHeight="1" x14ac:dyDescent="0.2">
      <c r="A308" s="117"/>
      <c r="B308" s="137"/>
      <c r="C308" s="117"/>
      <c r="D308" s="138"/>
      <c r="E308" s="117"/>
      <c r="F308" s="139"/>
      <c r="G308" s="117"/>
      <c r="H308" s="117"/>
      <c r="I308" s="117"/>
      <c r="J308" s="117"/>
      <c r="K308" s="117"/>
      <c r="L308" s="117"/>
      <c r="M308" s="117"/>
      <c r="N308" s="117"/>
      <c r="O308" s="117"/>
      <c r="P308" s="117"/>
      <c r="Q308" s="117"/>
      <c r="R308" s="117"/>
      <c r="S308" s="117"/>
      <c r="T308" s="117"/>
      <c r="U308" s="117"/>
      <c r="V308" s="117"/>
      <c r="W308" s="117"/>
      <c r="X308" s="117"/>
      <c r="Y308" s="117"/>
      <c r="Z308" s="117"/>
    </row>
    <row r="309" spans="1:26" ht="12" customHeight="1" x14ac:dyDescent="0.2">
      <c r="A309" s="117"/>
      <c r="B309" s="137"/>
      <c r="C309" s="117"/>
      <c r="D309" s="138"/>
      <c r="E309" s="117"/>
      <c r="F309" s="139"/>
      <c r="G309" s="117"/>
      <c r="H309" s="117"/>
      <c r="I309" s="117"/>
      <c r="J309" s="117"/>
      <c r="K309" s="117"/>
      <c r="L309" s="117"/>
      <c r="M309" s="117"/>
      <c r="N309" s="117"/>
      <c r="O309" s="117"/>
      <c r="P309" s="117"/>
      <c r="Q309" s="117"/>
      <c r="R309" s="117"/>
      <c r="S309" s="117"/>
      <c r="T309" s="117"/>
      <c r="U309" s="117"/>
      <c r="V309" s="117"/>
      <c r="W309" s="117"/>
      <c r="X309" s="117"/>
      <c r="Y309" s="117"/>
      <c r="Z309" s="117"/>
    </row>
    <row r="310" spans="1:26" ht="12" customHeight="1" x14ac:dyDescent="0.2">
      <c r="A310" s="117"/>
      <c r="B310" s="137"/>
      <c r="C310" s="117"/>
      <c r="D310" s="138"/>
      <c r="E310" s="117"/>
      <c r="F310" s="139"/>
      <c r="G310" s="117"/>
      <c r="H310" s="117"/>
      <c r="I310" s="117"/>
      <c r="J310" s="117"/>
      <c r="K310" s="117"/>
      <c r="L310" s="117"/>
      <c r="M310" s="117"/>
      <c r="N310" s="117"/>
      <c r="O310" s="117"/>
      <c r="P310" s="117"/>
      <c r="Q310" s="117"/>
      <c r="R310" s="117"/>
      <c r="S310" s="117"/>
      <c r="T310" s="117"/>
      <c r="U310" s="117"/>
      <c r="V310" s="117"/>
      <c r="W310" s="117"/>
      <c r="X310" s="117"/>
      <c r="Y310" s="117"/>
      <c r="Z310" s="117"/>
    </row>
    <row r="311" spans="1:26" ht="12" customHeight="1" x14ac:dyDescent="0.2">
      <c r="A311" s="117"/>
      <c r="B311" s="137"/>
      <c r="C311" s="117"/>
      <c r="D311" s="138"/>
      <c r="E311" s="117"/>
      <c r="F311" s="139"/>
      <c r="G311" s="117"/>
      <c r="H311" s="117"/>
      <c r="I311" s="117"/>
      <c r="J311" s="117"/>
      <c r="K311" s="117"/>
      <c r="L311" s="117"/>
      <c r="M311" s="117"/>
      <c r="N311" s="117"/>
      <c r="O311" s="117"/>
      <c r="P311" s="117"/>
      <c r="Q311" s="117"/>
      <c r="R311" s="117"/>
      <c r="S311" s="117"/>
      <c r="T311" s="117"/>
      <c r="U311" s="117"/>
      <c r="V311" s="117"/>
      <c r="W311" s="117"/>
      <c r="X311" s="117"/>
      <c r="Y311" s="117"/>
      <c r="Z311" s="117"/>
    </row>
    <row r="312" spans="1:26" ht="12" customHeight="1" x14ac:dyDescent="0.2">
      <c r="A312" s="117"/>
      <c r="B312" s="137"/>
      <c r="C312" s="117"/>
      <c r="D312" s="138"/>
      <c r="E312" s="117"/>
      <c r="F312" s="139"/>
      <c r="G312" s="117"/>
      <c r="H312" s="117"/>
      <c r="I312" s="117"/>
      <c r="J312" s="117"/>
      <c r="K312" s="117"/>
      <c r="L312" s="117"/>
      <c r="M312" s="117"/>
      <c r="N312" s="117"/>
      <c r="O312" s="117"/>
      <c r="P312" s="117"/>
      <c r="Q312" s="117"/>
      <c r="R312" s="117"/>
      <c r="S312" s="117"/>
      <c r="T312" s="117"/>
      <c r="U312" s="117"/>
      <c r="V312" s="117"/>
      <c r="W312" s="117"/>
      <c r="X312" s="117"/>
      <c r="Y312" s="117"/>
      <c r="Z312" s="117"/>
    </row>
    <row r="313" spans="1:26" ht="12" customHeight="1" x14ac:dyDescent="0.2">
      <c r="A313" s="117"/>
      <c r="B313" s="137"/>
      <c r="C313" s="117"/>
      <c r="D313" s="138"/>
      <c r="E313" s="117"/>
      <c r="F313" s="139"/>
      <c r="G313" s="117"/>
      <c r="H313" s="117"/>
      <c r="I313" s="117"/>
      <c r="J313" s="117"/>
      <c r="K313" s="117"/>
      <c r="L313" s="117"/>
      <c r="M313" s="117"/>
      <c r="N313" s="117"/>
      <c r="O313" s="117"/>
      <c r="P313" s="117"/>
      <c r="Q313" s="117"/>
      <c r="R313" s="117"/>
      <c r="S313" s="117"/>
      <c r="T313" s="117"/>
      <c r="U313" s="117"/>
      <c r="V313" s="117"/>
      <c r="W313" s="117"/>
      <c r="X313" s="117"/>
      <c r="Y313" s="117"/>
      <c r="Z313" s="117"/>
    </row>
    <row r="314" spans="1:26" ht="12" customHeight="1" x14ac:dyDescent="0.2">
      <c r="A314" s="117"/>
      <c r="B314" s="137"/>
      <c r="C314" s="117"/>
      <c r="D314" s="138"/>
      <c r="E314" s="117"/>
      <c r="F314" s="139"/>
      <c r="G314" s="117"/>
      <c r="H314" s="117"/>
      <c r="I314" s="117"/>
      <c r="J314" s="117"/>
      <c r="K314" s="117"/>
      <c r="L314" s="117"/>
      <c r="M314" s="117"/>
      <c r="N314" s="117"/>
      <c r="O314" s="117"/>
      <c r="P314" s="117"/>
      <c r="Q314" s="117"/>
      <c r="R314" s="117"/>
      <c r="S314" s="117"/>
      <c r="T314" s="117"/>
      <c r="U314" s="117"/>
      <c r="V314" s="117"/>
      <c r="W314" s="117"/>
      <c r="X314" s="117"/>
      <c r="Y314" s="117"/>
      <c r="Z314" s="117"/>
    </row>
    <row r="315" spans="1:26" ht="12" customHeight="1" x14ac:dyDescent="0.2">
      <c r="A315" s="117"/>
      <c r="B315" s="137"/>
      <c r="C315" s="117"/>
      <c r="D315" s="138"/>
      <c r="E315" s="117"/>
      <c r="F315" s="139"/>
      <c r="G315" s="117"/>
      <c r="H315" s="117"/>
      <c r="I315" s="117"/>
      <c r="J315" s="117"/>
      <c r="K315" s="117"/>
      <c r="L315" s="117"/>
      <c r="M315" s="117"/>
      <c r="N315" s="117"/>
      <c r="O315" s="117"/>
      <c r="P315" s="117"/>
      <c r="Q315" s="117"/>
      <c r="R315" s="117"/>
      <c r="S315" s="117"/>
      <c r="T315" s="117"/>
      <c r="U315" s="117"/>
      <c r="V315" s="117"/>
      <c r="W315" s="117"/>
      <c r="X315" s="117"/>
      <c r="Y315" s="117"/>
      <c r="Z315" s="117"/>
    </row>
    <row r="316" spans="1:26" ht="12" customHeight="1" x14ac:dyDescent="0.2">
      <c r="A316" s="117"/>
      <c r="B316" s="137"/>
      <c r="C316" s="117"/>
      <c r="D316" s="138"/>
      <c r="E316" s="117"/>
      <c r="F316" s="139"/>
      <c r="G316" s="117"/>
      <c r="H316" s="117"/>
      <c r="I316" s="117"/>
      <c r="J316" s="117"/>
      <c r="K316" s="117"/>
      <c r="L316" s="117"/>
      <c r="M316" s="117"/>
      <c r="N316" s="117"/>
      <c r="O316" s="117"/>
      <c r="P316" s="117"/>
      <c r="Q316" s="117"/>
      <c r="R316" s="117"/>
      <c r="S316" s="117"/>
      <c r="T316" s="117"/>
      <c r="U316" s="117"/>
      <c r="V316" s="117"/>
      <c r="W316" s="117"/>
      <c r="X316" s="117"/>
      <c r="Y316" s="117"/>
      <c r="Z316" s="117"/>
    </row>
    <row r="317" spans="1:26" ht="12" customHeight="1" x14ac:dyDescent="0.2">
      <c r="A317" s="117"/>
      <c r="B317" s="137"/>
      <c r="C317" s="117"/>
      <c r="D317" s="138"/>
      <c r="E317" s="117"/>
      <c r="F317" s="139"/>
      <c r="G317" s="117"/>
      <c r="H317" s="117"/>
      <c r="I317" s="117"/>
      <c r="J317" s="117"/>
      <c r="K317" s="117"/>
      <c r="L317" s="117"/>
      <c r="M317" s="117"/>
      <c r="N317" s="117"/>
      <c r="O317" s="117"/>
      <c r="P317" s="117"/>
      <c r="Q317" s="117"/>
      <c r="R317" s="117"/>
      <c r="S317" s="117"/>
      <c r="T317" s="117"/>
      <c r="U317" s="117"/>
      <c r="V317" s="117"/>
      <c r="W317" s="117"/>
      <c r="X317" s="117"/>
      <c r="Y317" s="117"/>
      <c r="Z317" s="117"/>
    </row>
    <row r="318" spans="1:26" ht="12" customHeight="1" x14ac:dyDescent="0.2">
      <c r="A318" s="117"/>
      <c r="B318" s="137"/>
      <c r="C318" s="117"/>
      <c r="D318" s="138"/>
      <c r="E318" s="117"/>
      <c r="F318" s="139"/>
      <c r="G318" s="117"/>
      <c r="H318" s="117"/>
      <c r="I318" s="117"/>
      <c r="J318" s="117"/>
      <c r="K318" s="117"/>
      <c r="L318" s="117"/>
      <c r="M318" s="117"/>
      <c r="N318" s="117"/>
      <c r="O318" s="117"/>
      <c r="P318" s="117"/>
      <c r="Q318" s="117"/>
      <c r="R318" s="117"/>
      <c r="S318" s="117"/>
      <c r="T318" s="117"/>
      <c r="U318" s="117"/>
      <c r="V318" s="117"/>
      <c r="W318" s="117"/>
      <c r="X318" s="117"/>
      <c r="Y318" s="117"/>
      <c r="Z318" s="117"/>
    </row>
    <row r="319" spans="1:26" ht="12" customHeight="1" x14ac:dyDescent="0.2">
      <c r="A319" s="117"/>
      <c r="B319" s="137"/>
      <c r="C319" s="117"/>
      <c r="D319" s="138"/>
      <c r="E319" s="117"/>
      <c r="F319" s="139"/>
      <c r="G319" s="117"/>
      <c r="H319" s="117"/>
      <c r="I319" s="117"/>
      <c r="J319" s="117"/>
      <c r="K319" s="117"/>
      <c r="L319" s="117"/>
      <c r="M319" s="117"/>
      <c r="N319" s="117"/>
      <c r="O319" s="117"/>
      <c r="P319" s="117"/>
      <c r="Q319" s="117"/>
      <c r="R319" s="117"/>
      <c r="S319" s="117"/>
      <c r="T319" s="117"/>
      <c r="U319" s="117"/>
      <c r="V319" s="117"/>
      <c r="W319" s="117"/>
      <c r="X319" s="117"/>
      <c r="Y319" s="117"/>
      <c r="Z319" s="117"/>
    </row>
    <row r="320" spans="1:26" ht="12" customHeight="1" x14ac:dyDescent="0.2">
      <c r="A320" s="117"/>
      <c r="B320" s="137"/>
      <c r="C320" s="117"/>
      <c r="D320" s="138"/>
      <c r="E320" s="117"/>
      <c r="F320" s="139"/>
      <c r="G320" s="117"/>
      <c r="H320" s="117"/>
      <c r="I320" s="117"/>
      <c r="J320" s="117"/>
      <c r="K320" s="117"/>
      <c r="L320" s="117"/>
      <c r="M320" s="117"/>
      <c r="N320" s="117"/>
      <c r="O320" s="117"/>
      <c r="P320" s="117"/>
      <c r="Q320" s="117"/>
      <c r="R320" s="117"/>
      <c r="S320" s="117"/>
      <c r="T320" s="117"/>
      <c r="U320" s="117"/>
      <c r="V320" s="117"/>
      <c r="W320" s="117"/>
      <c r="X320" s="117"/>
      <c r="Y320" s="117"/>
      <c r="Z320" s="117"/>
    </row>
    <row r="321" spans="1:26" ht="12" customHeight="1" x14ac:dyDescent="0.2">
      <c r="A321" s="117"/>
      <c r="B321" s="137"/>
      <c r="C321" s="117"/>
      <c r="D321" s="138"/>
      <c r="E321" s="117"/>
      <c r="F321" s="139"/>
      <c r="G321" s="117"/>
      <c r="H321" s="117"/>
      <c r="I321" s="117"/>
      <c r="J321" s="117"/>
      <c r="K321" s="117"/>
      <c r="L321" s="117"/>
      <c r="M321" s="117"/>
      <c r="N321" s="117"/>
      <c r="O321" s="117"/>
      <c r="P321" s="117"/>
      <c r="Q321" s="117"/>
      <c r="R321" s="117"/>
      <c r="S321" s="117"/>
      <c r="T321" s="117"/>
      <c r="U321" s="117"/>
      <c r="V321" s="117"/>
      <c r="W321" s="117"/>
      <c r="X321" s="117"/>
      <c r="Y321" s="117"/>
      <c r="Z321" s="117"/>
    </row>
    <row r="322" spans="1:26" ht="12" customHeight="1" x14ac:dyDescent="0.2">
      <c r="A322" s="117"/>
      <c r="B322" s="137"/>
      <c r="C322" s="117"/>
      <c r="D322" s="138"/>
      <c r="E322" s="117"/>
      <c r="F322" s="139"/>
      <c r="G322" s="117"/>
      <c r="H322" s="117"/>
      <c r="I322" s="117"/>
      <c r="J322" s="117"/>
      <c r="K322" s="117"/>
      <c r="L322" s="117"/>
      <c r="M322" s="117"/>
      <c r="N322" s="117"/>
      <c r="O322" s="117"/>
      <c r="P322" s="117"/>
      <c r="Q322" s="117"/>
      <c r="R322" s="117"/>
      <c r="S322" s="117"/>
      <c r="T322" s="117"/>
      <c r="U322" s="117"/>
      <c r="V322" s="117"/>
      <c r="W322" s="117"/>
      <c r="X322" s="117"/>
      <c r="Y322" s="117"/>
      <c r="Z322" s="117"/>
    </row>
    <row r="323" spans="1:26" ht="12" customHeight="1" x14ac:dyDescent="0.2">
      <c r="A323" s="117"/>
      <c r="B323" s="137"/>
      <c r="C323" s="117"/>
      <c r="D323" s="138"/>
      <c r="E323" s="117"/>
      <c r="F323" s="139"/>
      <c r="G323" s="117"/>
      <c r="H323" s="117"/>
      <c r="I323" s="117"/>
      <c r="J323" s="117"/>
      <c r="K323" s="117"/>
      <c r="L323" s="117"/>
      <c r="M323" s="117"/>
      <c r="N323" s="117"/>
      <c r="O323" s="117"/>
      <c r="P323" s="117"/>
      <c r="Q323" s="117"/>
      <c r="R323" s="117"/>
      <c r="S323" s="117"/>
      <c r="T323" s="117"/>
      <c r="U323" s="117"/>
      <c r="V323" s="117"/>
      <c r="W323" s="117"/>
      <c r="X323" s="117"/>
      <c r="Y323" s="117"/>
      <c r="Z323" s="117"/>
    </row>
    <row r="324" spans="1:26" ht="12" customHeight="1" x14ac:dyDescent="0.2">
      <c r="A324" s="117"/>
      <c r="B324" s="137"/>
      <c r="C324" s="117"/>
      <c r="D324" s="138"/>
      <c r="E324" s="117"/>
      <c r="F324" s="139"/>
      <c r="G324" s="117"/>
      <c r="H324" s="117"/>
      <c r="I324" s="117"/>
      <c r="J324" s="117"/>
      <c r="K324" s="117"/>
      <c r="L324" s="117"/>
      <c r="M324" s="117"/>
      <c r="N324" s="117"/>
      <c r="O324" s="117"/>
      <c r="P324" s="117"/>
      <c r="Q324" s="117"/>
      <c r="R324" s="117"/>
      <c r="S324" s="117"/>
      <c r="T324" s="117"/>
      <c r="U324" s="117"/>
      <c r="V324" s="117"/>
      <c r="W324" s="117"/>
      <c r="X324" s="117"/>
      <c r="Y324" s="117"/>
      <c r="Z324" s="117"/>
    </row>
    <row r="325" spans="1:26" ht="12" customHeight="1" x14ac:dyDescent="0.2">
      <c r="A325" s="117"/>
      <c r="B325" s="137"/>
      <c r="C325" s="117"/>
      <c r="D325" s="138"/>
      <c r="E325" s="117"/>
      <c r="F325" s="139"/>
      <c r="G325" s="117"/>
      <c r="H325" s="117"/>
      <c r="I325" s="117"/>
      <c r="J325" s="117"/>
      <c r="K325" s="117"/>
      <c r="L325" s="117"/>
      <c r="M325" s="117"/>
      <c r="N325" s="117"/>
      <c r="O325" s="117"/>
      <c r="P325" s="117"/>
      <c r="Q325" s="117"/>
      <c r="R325" s="117"/>
      <c r="S325" s="117"/>
      <c r="T325" s="117"/>
      <c r="U325" s="117"/>
      <c r="V325" s="117"/>
      <c r="W325" s="117"/>
      <c r="X325" s="117"/>
      <c r="Y325" s="117"/>
      <c r="Z325" s="117"/>
    </row>
    <row r="326" spans="1:26" ht="12" customHeight="1" x14ac:dyDescent="0.2">
      <c r="A326" s="117"/>
      <c r="B326" s="137"/>
      <c r="C326" s="117"/>
      <c r="D326" s="138"/>
      <c r="E326" s="117"/>
      <c r="F326" s="139"/>
      <c r="G326" s="117"/>
      <c r="H326" s="117"/>
      <c r="I326" s="117"/>
      <c r="J326" s="117"/>
      <c r="K326" s="117"/>
      <c r="L326" s="117"/>
      <c r="M326" s="117"/>
      <c r="N326" s="117"/>
      <c r="O326" s="117"/>
      <c r="P326" s="117"/>
      <c r="Q326" s="117"/>
      <c r="R326" s="117"/>
      <c r="S326" s="117"/>
      <c r="T326" s="117"/>
      <c r="U326" s="117"/>
      <c r="V326" s="117"/>
      <c r="W326" s="117"/>
      <c r="X326" s="117"/>
      <c r="Y326" s="117"/>
      <c r="Z326" s="117"/>
    </row>
    <row r="327" spans="1:26" ht="12" customHeight="1" x14ac:dyDescent="0.2">
      <c r="A327" s="117"/>
      <c r="B327" s="137"/>
      <c r="C327" s="117"/>
      <c r="D327" s="138"/>
      <c r="E327" s="117"/>
      <c r="F327" s="139"/>
      <c r="G327" s="117"/>
      <c r="H327" s="117"/>
      <c r="I327" s="117"/>
      <c r="J327" s="117"/>
      <c r="K327" s="117"/>
      <c r="L327" s="117"/>
      <c r="M327" s="117"/>
      <c r="N327" s="117"/>
      <c r="O327" s="117"/>
      <c r="P327" s="117"/>
      <c r="Q327" s="117"/>
      <c r="R327" s="117"/>
      <c r="S327" s="117"/>
      <c r="T327" s="117"/>
      <c r="U327" s="117"/>
      <c r="V327" s="117"/>
      <c r="W327" s="117"/>
      <c r="X327" s="117"/>
      <c r="Y327" s="117"/>
      <c r="Z327" s="117"/>
    </row>
    <row r="328" spans="1:26" ht="12" customHeight="1" x14ac:dyDescent="0.2">
      <c r="A328" s="117"/>
      <c r="B328" s="137"/>
      <c r="C328" s="117"/>
      <c r="D328" s="138"/>
      <c r="E328" s="117"/>
      <c r="F328" s="139"/>
      <c r="G328" s="117"/>
      <c r="H328" s="117"/>
      <c r="I328" s="117"/>
      <c r="J328" s="117"/>
      <c r="K328" s="117"/>
      <c r="L328" s="117"/>
      <c r="M328" s="117"/>
      <c r="N328" s="117"/>
      <c r="O328" s="117"/>
      <c r="P328" s="117"/>
      <c r="Q328" s="117"/>
      <c r="R328" s="117"/>
      <c r="S328" s="117"/>
      <c r="T328" s="117"/>
      <c r="U328" s="117"/>
      <c r="V328" s="117"/>
      <c r="W328" s="117"/>
      <c r="X328" s="117"/>
      <c r="Y328" s="117"/>
      <c r="Z328" s="117"/>
    </row>
    <row r="329" spans="1:26" ht="12" customHeight="1" x14ac:dyDescent="0.2">
      <c r="A329" s="117"/>
      <c r="B329" s="137"/>
      <c r="C329" s="117"/>
      <c r="D329" s="138"/>
      <c r="E329" s="117"/>
      <c r="F329" s="139"/>
      <c r="G329" s="117"/>
      <c r="H329" s="117"/>
      <c r="I329" s="117"/>
      <c r="J329" s="117"/>
      <c r="K329" s="117"/>
      <c r="L329" s="117"/>
      <c r="M329" s="117"/>
      <c r="N329" s="117"/>
      <c r="O329" s="117"/>
      <c r="P329" s="117"/>
      <c r="Q329" s="117"/>
      <c r="R329" s="117"/>
      <c r="S329" s="117"/>
      <c r="T329" s="117"/>
      <c r="U329" s="117"/>
      <c r="V329" s="117"/>
      <c r="W329" s="117"/>
      <c r="X329" s="117"/>
      <c r="Y329" s="117"/>
      <c r="Z329" s="117"/>
    </row>
    <row r="330" spans="1:26" ht="12" customHeight="1" x14ac:dyDescent="0.2">
      <c r="A330" s="117"/>
      <c r="B330" s="137"/>
      <c r="C330" s="117"/>
      <c r="D330" s="138"/>
      <c r="E330" s="117"/>
      <c r="F330" s="139"/>
      <c r="G330" s="117"/>
      <c r="H330" s="117"/>
      <c r="I330" s="117"/>
      <c r="J330" s="117"/>
      <c r="K330" s="117"/>
      <c r="L330" s="117"/>
      <c r="M330" s="117"/>
      <c r="N330" s="117"/>
      <c r="O330" s="117"/>
      <c r="P330" s="117"/>
      <c r="Q330" s="117"/>
      <c r="R330" s="117"/>
      <c r="S330" s="117"/>
      <c r="T330" s="117"/>
      <c r="U330" s="117"/>
      <c r="V330" s="117"/>
      <c r="W330" s="117"/>
      <c r="X330" s="117"/>
      <c r="Y330" s="117"/>
      <c r="Z330" s="117"/>
    </row>
    <row r="331" spans="1:26" ht="12" customHeight="1" x14ac:dyDescent="0.2">
      <c r="A331" s="117"/>
      <c r="B331" s="137"/>
      <c r="C331" s="117"/>
      <c r="D331" s="138"/>
      <c r="E331" s="117"/>
      <c r="F331" s="139"/>
      <c r="G331" s="117"/>
      <c r="H331" s="117"/>
      <c r="I331" s="117"/>
      <c r="J331" s="117"/>
      <c r="K331" s="117"/>
      <c r="L331" s="117"/>
      <c r="M331" s="117"/>
      <c r="N331" s="117"/>
      <c r="O331" s="117"/>
      <c r="P331" s="117"/>
      <c r="Q331" s="117"/>
      <c r="R331" s="117"/>
      <c r="S331" s="117"/>
      <c r="T331" s="117"/>
      <c r="U331" s="117"/>
      <c r="V331" s="117"/>
      <c r="W331" s="117"/>
      <c r="X331" s="117"/>
      <c r="Y331" s="117"/>
      <c r="Z331" s="117"/>
    </row>
    <row r="332" spans="1:26" ht="12" customHeight="1" x14ac:dyDescent="0.2">
      <c r="A332" s="117"/>
      <c r="B332" s="137"/>
      <c r="C332" s="117"/>
      <c r="D332" s="138"/>
      <c r="E332" s="117"/>
      <c r="F332" s="139"/>
      <c r="G332" s="117"/>
      <c r="H332" s="117"/>
      <c r="I332" s="117"/>
      <c r="J332" s="117"/>
      <c r="K332" s="117"/>
      <c r="L332" s="117"/>
      <c r="M332" s="117"/>
      <c r="N332" s="117"/>
      <c r="O332" s="117"/>
      <c r="P332" s="117"/>
      <c r="Q332" s="117"/>
      <c r="R332" s="117"/>
      <c r="S332" s="117"/>
      <c r="T332" s="117"/>
      <c r="U332" s="117"/>
      <c r="V332" s="117"/>
      <c r="W332" s="117"/>
      <c r="X332" s="117"/>
      <c r="Y332" s="117"/>
      <c r="Z332" s="117"/>
    </row>
    <row r="333" spans="1:26" ht="12" customHeight="1" x14ac:dyDescent="0.2">
      <c r="A333" s="117"/>
      <c r="B333" s="137"/>
      <c r="C333" s="117"/>
      <c r="D333" s="138"/>
      <c r="E333" s="117"/>
      <c r="F333" s="139"/>
      <c r="G333" s="117"/>
      <c r="H333" s="117"/>
      <c r="I333" s="117"/>
      <c r="J333" s="117"/>
      <c r="K333" s="117"/>
      <c r="L333" s="117"/>
      <c r="M333" s="117"/>
      <c r="N333" s="117"/>
      <c r="O333" s="117"/>
      <c r="P333" s="117"/>
      <c r="Q333" s="117"/>
      <c r="R333" s="117"/>
      <c r="S333" s="117"/>
      <c r="T333" s="117"/>
      <c r="U333" s="117"/>
      <c r="V333" s="117"/>
      <c r="W333" s="117"/>
      <c r="X333" s="117"/>
      <c r="Y333" s="117"/>
      <c r="Z333" s="117"/>
    </row>
    <row r="334" spans="1:26" ht="12" customHeight="1" x14ac:dyDescent="0.2">
      <c r="A334" s="117"/>
      <c r="B334" s="137"/>
      <c r="C334" s="117"/>
      <c r="D334" s="138"/>
      <c r="E334" s="117"/>
      <c r="F334" s="139"/>
      <c r="G334" s="117"/>
      <c r="H334" s="117"/>
      <c r="I334" s="117"/>
      <c r="J334" s="117"/>
      <c r="K334" s="117"/>
      <c r="L334" s="117"/>
      <c r="M334" s="117"/>
      <c r="N334" s="117"/>
      <c r="O334" s="117"/>
      <c r="P334" s="117"/>
      <c r="Q334" s="117"/>
      <c r="R334" s="117"/>
      <c r="S334" s="117"/>
      <c r="T334" s="117"/>
      <c r="U334" s="117"/>
      <c r="V334" s="117"/>
      <c r="W334" s="117"/>
      <c r="X334" s="117"/>
      <c r="Y334" s="117"/>
      <c r="Z334" s="117"/>
    </row>
    <row r="335" spans="1:26" ht="12" customHeight="1" x14ac:dyDescent="0.2">
      <c r="A335" s="117"/>
      <c r="B335" s="137"/>
      <c r="C335" s="117"/>
      <c r="D335" s="138"/>
      <c r="E335" s="117"/>
      <c r="F335" s="139"/>
      <c r="G335" s="117"/>
      <c r="H335" s="117"/>
      <c r="I335" s="117"/>
      <c r="J335" s="117"/>
      <c r="K335" s="117"/>
      <c r="L335" s="117"/>
      <c r="M335" s="117"/>
      <c r="N335" s="117"/>
      <c r="O335" s="117"/>
      <c r="P335" s="117"/>
      <c r="Q335" s="117"/>
      <c r="R335" s="117"/>
      <c r="S335" s="117"/>
      <c r="T335" s="117"/>
      <c r="U335" s="117"/>
      <c r="V335" s="117"/>
      <c r="W335" s="117"/>
      <c r="X335" s="117"/>
      <c r="Y335" s="117"/>
      <c r="Z335" s="117"/>
    </row>
    <row r="336" spans="1:26" ht="12" customHeight="1" x14ac:dyDescent="0.2">
      <c r="A336" s="117"/>
      <c r="B336" s="137"/>
      <c r="C336" s="117"/>
      <c r="D336" s="138"/>
      <c r="E336" s="117"/>
      <c r="F336" s="139"/>
      <c r="G336" s="117"/>
      <c r="H336" s="117"/>
      <c r="I336" s="117"/>
      <c r="J336" s="117"/>
      <c r="K336" s="117"/>
      <c r="L336" s="117"/>
      <c r="M336" s="117"/>
      <c r="N336" s="117"/>
      <c r="O336" s="117"/>
      <c r="P336" s="117"/>
      <c r="Q336" s="117"/>
      <c r="R336" s="117"/>
      <c r="S336" s="117"/>
      <c r="T336" s="117"/>
      <c r="U336" s="117"/>
      <c r="V336" s="117"/>
      <c r="W336" s="117"/>
      <c r="X336" s="117"/>
      <c r="Y336" s="117"/>
      <c r="Z336" s="117"/>
    </row>
    <row r="337" spans="1:26" ht="12" customHeight="1" x14ac:dyDescent="0.2">
      <c r="A337" s="117"/>
      <c r="B337" s="137"/>
      <c r="C337" s="117"/>
      <c r="D337" s="138"/>
      <c r="E337" s="117"/>
      <c r="F337" s="139"/>
      <c r="G337" s="117"/>
      <c r="H337" s="117"/>
      <c r="I337" s="117"/>
      <c r="J337" s="117"/>
      <c r="K337" s="117"/>
      <c r="L337" s="117"/>
      <c r="M337" s="117"/>
      <c r="N337" s="117"/>
      <c r="O337" s="117"/>
      <c r="P337" s="117"/>
      <c r="Q337" s="117"/>
      <c r="R337" s="117"/>
      <c r="S337" s="117"/>
      <c r="T337" s="117"/>
      <c r="U337" s="117"/>
      <c r="V337" s="117"/>
      <c r="W337" s="117"/>
      <c r="X337" s="117"/>
      <c r="Y337" s="117"/>
      <c r="Z337" s="117"/>
    </row>
    <row r="338" spans="1:26" ht="12" customHeight="1" x14ac:dyDescent="0.2">
      <c r="A338" s="117"/>
      <c r="B338" s="137"/>
      <c r="C338" s="117"/>
      <c r="D338" s="138"/>
      <c r="E338" s="117"/>
      <c r="F338" s="139"/>
      <c r="G338" s="117"/>
      <c r="H338" s="117"/>
      <c r="I338" s="117"/>
      <c r="J338" s="117"/>
      <c r="K338" s="117"/>
      <c r="L338" s="117"/>
      <c r="M338" s="117"/>
      <c r="N338" s="117"/>
      <c r="O338" s="117"/>
      <c r="P338" s="117"/>
      <c r="Q338" s="117"/>
      <c r="R338" s="117"/>
      <c r="S338" s="117"/>
      <c r="T338" s="117"/>
      <c r="U338" s="117"/>
      <c r="V338" s="117"/>
      <c r="W338" s="117"/>
      <c r="X338" s="117"/>
      <c r="Y338" s="117"/>
      <c r="Z338" s="117"/>
    </row>
    <row r="339" spans="1:26" ht="12" customHeight="1" x14ac:dyDescent="0.2">
      <c r="A339" s="117"/>
      <c r="B339" s="137"/>
      <c r="C339" s="117"/>
      <c r="D339" s="138"/>
      <c r="E339" s="117"/>
      <c r="F339" s="139"/>
      <c r="G339" s="117"/>
      <c r="H339" s="117"/>
      <c r="I339" s="117"/>
      <c r="J339" s="117"/>
      <c r="K339" s="117"/>
      <c r="L339" s="117"/>
      <c r="M339" s="117"/>
      <c r="N339" s="117"/>
      <c r="O339" s="117"/>
      <c r="P339" s="117"/>
      <c r="Q339" s="117"/>
      <c r="R339" s="117"/>
      <c r="S339" s="117"/>
      <c r="T339" s="117"/>
      <c r="U339" s="117"/>
      <c r="V339" s="117"/>
      <c r="W339" s="117"/>
      <c r="X339" s="117"/>
      <c r="Y339" s="117"/>
      <c r="Z339" s="117"/>
    </row>
    <row r="340" spans="1:26" ht="12" customHeight="1" x14ac:dyDescent="0.2">
      <c r="A340" s="117"/>
      <c r="B340" s="137"/>
      <c r="C340" s="117"/>
      <c r="D340" s="138"/>
      <c r="E340" s="117"/>
      <c r="F340" s="139"/>
      <c r="G340" s="117"/>
      <c r="H340" s="117"/>
      <c r="I340" s="117"/>
      <c r="J340" s="117"/>
      <c r="K340" s="117"/>
      <c r="L340" s="117"/>
      <c r="M340" s="117"/>
      <c r="N340" s="117"/>
      <c r="O340" s="117"/>
      <c r="P340" s="117"/>
      <c r="Q340" s="117"/>
      <c r="R340" s="117"/>
      <c r="S340" s="117"/>
      <c r="T340" s="117"/>
      <c r="U340" s="117"/>
      <c r="V340" s="117"/>
      <c r="W340" s="117"/>
      <c r="X340" s="117"/>
      <c r="Y340" s="117"/>
      <c r="Z340" s="117"/>
    </row>
    <row r="341" spans="1:26" ht="12" customHeight="1" x14ac:dyDescent="0.2">
      <c r="A341" s="117"/>
      <c r="B341" s="137"/>
      <c r="C341" s="117"/>
      <c r="D341" s="138"/>
      <c r="E341" s="117"/>
      <c r="F341" s="139"/>
      <c r="G341" s="117"/>
      <c r="H341" s="117"/>
      <c r="I341" s="117"/>
      <c r="J341" s="117"/>
      <c r="K341" s="117"/>
      <c r="L341" s="117"/>
      <c r="M341" s="117"/>
      <c r="N341" s="117"/>
      <c r="O341" s="117"/>
      <c r="P341" s="117"/>
      <c r="Q341" s="117"/>
      <c r="R341" s="117"/>
      <c r="S341" s="117"/>
      <c r="T341" s="117"/>
      <c r="U341" s="117"/>
      <c r="V341" s="117"/>
      <c r="W341" s="117"/>
      <c r="X341" s="117"/>
      <c r="Y341" s="117"/>
      <c r="Z341" s="117"/>
    </row>
    <row r="342" spans="1:26" ht="12" customHeight="1" x14ac:dyDescent="0.2">
      <c r="A342" s="117"/>
      <c r="B342" s="137"/>
      <c r="C342" s="117"/>
      <c r="D342" s="138"/>
      <c r="E342" s="117"/>
      <c r="F342" s="139"/>
      <c r="G342" s="117"/>
      <c r="H342" s="117"/>
      <c r="I342" s="117"/>
      <c r="J342" s="117"/>
      <c r="K342" s="117"/>
      <c r="L342" s="117"/>
      <c r="M342" s="117"/>
      <c r="N342" s="117"/>
      <c r="O342" s="117"/>
      <c r="P342" s="117"/>
      <c r="Q342" s="117"/>
      <c r="R342" s="117"/>
      <c r="S342" s="117"/>
      <c r="T342" s="117"/>
      <c r="U342" s="117"/>
      <c r="V342" s="117"/>
      <c r="W342" s="117"/>
      <c r="X342" s="117"/>
      <c r="Y342" s="117"/>
      <c r="Z342" s="117"/>
    </row>
    <row r="343" spans="1:26" ht="12" customHeight="1" x14ac:dyDescent="0.2">
      <c r="A343" s="117"/>
      <c r="B343" s="137"/>
      <c r="C343" s="117"/>
      <c r="D343" s="138"/>
      <c r="E343" s="117"/>
      <c r="F343" s="139"/>
      <c r="G343" s="117"/>
      <c r="H343" s="117"/>
      <c r="I343" s="117"/>
      <c r="J343" s="117"/>
      <c r="K343" s="117"/>
      <c r="L343" s="117"/>
      <c r="M343" s="117"/>
      <c r="N343" s="117"/>
      <c r="O343" s="117"/>
      <c r="P343" s="117"/>
      <c r="Q343" s="117"/>
      <c r="R343" s="117"/>
      <c r="S343" s="117"/>
      <c r="T343" s="117"/>
      <c r="U343" s="117"/>
      <c r="V343" s="117"/>
      <c r="W343" s="117"/>
      <c r="X343" s="117"/>
      <c r="Y343" s="117"/>
      <c r="Z343" s="117"/>
    </row>
    <row r="344" spans="1:26" ht="12" customHeight="1" x14ac:dyDescent="0.2">
      <c r="A344" s="117"/>
      <c r="B344" s="137"/>
      <c r="C344" s="117"/>
      <c r="D344" s="138"/>
      <c r="E344" s="117"/>
      <c r="F344" s="139"/>
      <c r="G344" s="117"/>
      <c r="H344" s="117"/>
      <c r="I344" s="117"/>
      <c r="J344" s="117"/>
      <c r="K344" s="117"/>
      <c r="L344" s="117"/>
      <c r="M344" s="117"/>
      <c r="N344" s="117"/>
      <c r="O344" s="117"/>
      <c r="P344" s="117"/>
      <c r="Q344" s="117"/>
      <c r="R344" s="117"/>
      <c r="S344" s="117"/>
      <c r="T344" s="117"/>
      <c r="U344" s="117"/>
      <c r="V344" s="117"/>
      <c r="W344" s="117"/>
      <c r="X344" s="117"/>
      <c r="Y344" s="117"/>
      <c r="Z344" s="117"/>
    </row>
    <row r="345" spans="1:26" ht="12" customHeight="1" x14ac:dyDescent="0.2">
      <c r="A345" s="117"/>
      <c r="B345" s="137"/>
      <c r="C345" s="117"/>
      <c r="D345" s="138"/>
      <c r="E345" s="117"/>
      <c r="F345" s="139"/>
      <c r="G345" s="117"/>
      <c r="H345" s="117"/>
      <c r="I345" s="117"/>
      <c r="J345" s="117"/>
      <c r="K345" s="117"/>
      <c r="L345" s="117"/>
      <c r="M345" s="117"/>
      <c r="N345" s="117"/>
      <c r="O345" s="117"/>
      <c r="P345" s="117"/>
      <c r="Q345" s="117"/>
      <c r="R345" s="117"/>
      <c r="S345" s="117"/>
      <c r="T345" s="117"/>
      <c r="U345" s="117"/>
      <c r="V345" s="117"/>
      <c r="W345" s="117"/>
      <c r="X345" s="117"/>
      <c r="Y345" s="117"/>
      <c r="Z345" s="117"/>
    </row>
    <row r="346" spans="1:26" ht="12" customHeight="1" x14ac:dyDescent="0.2">
      <c r="A346" s="117"/>
      <c r="B346" s="137"/>
      <c r="C346" s="117"/>
      <c r="D346" s="138"/>
      <c r="E346" s="117"/>
      <c r="F346" s="139"/>
      <c r="G346" s="117"/>
      <c r="H346" s="117"/>
      <c r="I346" s="117"/>
      <c r="J346" s="117"/>
      <c r="K346" s="117"/>
      <c r="L346" s="117"/>
      <c r="M346" s="117"/>
      <c r="N346" s="117"/>
      <c r="O346" s="117"/>
      <c r="P346" s="117"/>
      <c r="Q346" s="117"/>
      <c r="R346" s="117"/>
      <c r="S346" s="117"/>
      <c r="T346" s="117"/>
      <c r="U346" s="117"/>
      <c r="V346" s="117"/>
      <c r="W346" s="117"/>
      <c r="X346" s="117"/>
      <c r="Y346" s="117"/>
      <c r="Z346" s="117"/>
    </row>
    <row r="347" spans="1:26" ht="12" customHeight="1" x14ac:dyDescent="0.2">
      <c r="A347" s="117"/>
      <c r="B347" s="137"/>
      <c r="C347" s="117"/>
      <c r="D347" s="138"/>
      <c r="E347" s="117"/>
      <c r="F347" s="139"/>
      <c r="G347" s="117"/>
      <c r="H347" s="117"/>
      <c r="I347" s="117"/>
      <c r="J347" s="117"/>
      <c r="K347" s="117"/>
      <c r="L347" s="117"/>
      <c r="M347" s="117"/>
      <c r="N347" s="117"/>
      <c r="O347" s="117"/>
      <c r="P347" s="117"/>
      <c r="Q347" s="117"/>
      <c r="R347" s="117"/>
      <c r="S347" s="117"/>
      <c r="T347" s="117"/>
      <c r="U347" s="117"/>
      <c r="V347" s="117"/>
      <c r="W347" s="117"/>
      <c r="X347" s="117"/>
      <c r="Y347" s="117"/>
      <c r="Z347" s="117"/>
    </row>
    <row r="348" spans="1:26" ht="12" customHeight="1" x14ac:dyDescent="0.2">
      <c r="A348" s="117"/>
      <c r="B348" s="137"/>
      <c r="C348" s="117"/>
      <c r="D348" s="138"/>
      <c r="E348" s="117"/>
      <c r="F348" s="139"/>
      <c r="G348" s="117"/>
      <c r="H348" s="117"/>
      <c r="I348" s="117"/>
      <c r="J348" s="117"/>
      <c r="K348" s="117"/>
      <c r="L348" s="117"/>
      <c r="M348" s="117"/>
      <c r="N348" s="117"/>
      <c r="O348" s="117"/>
      <c r="P348" s="117"/>
      <c r="Q348" s="117"/>
      <c r="R348" s="117"/>
      <c r="S348" s="117"/>
      <c r="T348" s="117"/>
      <c r="U348" s="117"/>
      <c r="V348" s="117"/>
      <c r="W348" s="117"/>
      <c r="X348" s="117"/>
      <c r="Y348" s="117"/>
      <c r="Z348" s="117"/>
    </row>
    <row r="349" spans="1:26" ht="12" customHeight="1" x14ac:dyDescent="0.2">
      <c r="A349" s="117"/>
      <c r="B349" s="137"/>
      <c r="C349" s="117"/>
      <c r="D349" s="138"/>
      <c r="E349" s="117"/>
      <c r="F349" s="139"/>
      <c r="G349" s="117"/>
      <c r="H349" s="117"/>
      <c r="I349" s="117"/>
      <c r="J349" s="117"/>
      <c r="K349" s="117"/>
      <c r="L349" s="117"/>
      <c r="M349" s="117"/>
      <c r="N349" s="117"/>
      <c r="O349" s="117"/>
      <c r="P349" s="117"/>
      <c r="Q349" s="117"/>
      <c r="R349" s="117"/>
      <c r="S349" s="117"/>
      <c r="T349" s="117"/>
      <c r="U349" s="117"/>
      <c r="V349" s="117"/>
      <c r="W349" s="117"/>
      <c r="X349" s="117"/>
      <c r="Y349" s="117"/>
      <c r="Z349" s="117"/>
    </row>
    <row r="350" spans="1:26" ht="12" customHeight="1" x14ac:dyDescent="0.2">
      <c r="A350" s="117"/>
      <c r="B350" s="137"/>
      <c r="C350" s="117"/>
      <c r="D350" s="138"/>
      <c r="E350" s="117"/>
      <c r="F350" s="139"/>
      <c r="G350" s="117"/>
      <c r="H350" s="117"/>
      <c r="I350" s="117"/>
      <c r="J350" s="117"/>
      <c r="K350" s="117"/>
      <c r="L350" s="117"/>
      <c r="M350" s="117"/>
      <c r="N350" s="117"/>
      <c r="O350" s="117"/>
      <c r="P350" s="117"/>
      <c r="Q350" s="117"/>
      <c r="R350" s="117"/>
      <c r="S350" s="117"/>
      <c r="T350" s="117"/>
      <c r="U350" s="117"/>
      <c r="V350" s="117"/>
      <c r="W350" s="117"/>
      <c r="X350" s="117"/>
      <c r="Y350" s="117"/>
      <c r="Z350" s="117"/>
    </row>
    <row r="351" spans="1:26" ht="12" customHeight="1" x14ac:dyDescent="0.2">
      <c r="A351" s="117"/>
      <c r="B351" s="137"/>
      <c r="C351" s="117"/>
      <c r="D351" s="138"/>
      <c r="E351" s="117"/>
      <c r="F351" s="139"/>
      <c r="G351" s="117"/>
      <c r="H351" s="117"/>
      <c r="I351" s="117"/>
      <c r="J351" s="117"/>
      <c r="K351" s="117"/>
      <c r="L351" s="117"/>
      <c r="M351" s="117"/>
      <c r="N351" s="117"/>
      <c r="O351" s="117"/>
      <c r="P351" s="117"/>
      <c r="Q351" s="117"/>
      <c r="R351" s="117"/>
      <c r="S351" s="117"/>
      <c r="T351" s="117"/>
      <c r="U351" s="117"/>
      <c r="V351" s="117"/>
      <c r="W351" s="117"/>
      <c r="X351" s="117"/>
      <c r="Y351" s="117"/>
      <c r="Z351" s="117"/>
    </row>
    <row r="352" spans="1:26" ht="12" customHeight="1" x14ac:dyDescent="0.2">
      <c r="A352" s="117"/>
      <c r="B352" s="137"/>
      <c r="C352" s="117"/>
      <c r="D352" s="138"/>
      <c r="E352" s="117"/>
      <c r="F352" s="139"/>
      <c r="G352" s="117"/>
      <c r="H352" s="117"/>
      <c r="I352" s="117"/>
      <c r="J352" s="117"/>
      <c r="K352" s="117"/>
      <c r="L352" s="117"/>
      <c r="M352" s="117"/>
      <c r="N352" s="117"/>
      <c r="O352" s="117"/>
      <c r="P352" s="117"/>
      <c r="Q352" s="117"/>
      <c r="R352" s="117"/>
      <c r="S352" s="117"/>
      <c r="T352" s="117"/>
      <c r="U352" s="117"/>
      <c r="V352" s="117"/>
      <c r="W352" s="117"/>
      <c r="X352" s="117"/>
      <c r="Y352" s="117"/>
      <c r="Z352" s="117"/>
    </row>
    <row r="353" spans="1:26" ht="12" customHeight="1" x14ac:dyDescent="0.2">
      <c r="A353" s="117"/>
      <c r="B353" s="137"/>
      <c r="C353" s="117"/>
      <c r="D353" s="138"/>
      <c r="E353" s="117"/>
      <c r="F353" s="139"/>
      <c r="G353" s="117"/>
      <c r="H353" s="117"/>
      <c r="I353" s="117"/>
      <c r="J353" s="117"/>
      <c r="K353" s="117"/>
      <c r="L353" s="117"/>
      <c r="M353" s="117"/>
      <c r="N353" s="117"/>
      <c r="O353" s="117"/>
      <c r="P353" s="117"/>
      <c r="Q353" s="117"/>
      <c r="R353" s="117"/>
      <c r="S353" s="117"/>
      <c r="T353" s="117"/>
      <c r="U353" s="117"/>
      <c r="V353" s="117"/>
      <c r="W353" s="117"/>
      <c r="X353" s="117"/>
      <c r="Y353" s="117"/>
      <c r="Z353" s="117"/>
    </row>
    <row r="354" spans="1:26" ht="12" customHeight="1" x14ac:dyDescent="0.2">
      <c r="A354" s="117"/>
      <c r="B354" s="137"/>
      <c r="C354" s="117"/>
      <c r="D354" s="138"/>
      <c r="E354" s="117"/>
      <c r="F354" s="139"/>
      <c r="G354" s="117"/>
      <c r="H354" s="117"/>
      <c r="I354" s="117"/>
      <c r="J354" s="117"/>
      <c r="K354" s="117"/>
      <c r="L354" s="117"/>
      <c r="M354" s="117"/>
      <c r="N354" s="117"/>
      <c r="O354" s="117"/>
      <c r="P354" s="117"/>
      <c r="Q354" s="117"/>
      <c r="R354" s="117"/>
      <c r="S354" s="117"/>
      <c r="T354" s="117"/>
      <c r="U354" s="117"/>
      <c r="V354" s="117"/>
      <c r="W354" s="117"/>
      <c r="X354" s="117"/>
      <c r="Y354" s="117"/>
      <c r="Z354" s="117"/>
    </row>
    <row r="355" spans="1:26" ht="12" customHeight="1" x14ac:dyDescent="0.2">
      <c r="A355" s="117"/>
      <c r="B355" s="137"/>
      <c r="C355" s="117"/>
      <c r="D355" s="138"/>
      <c r="E355" s="117"/>
      <c r="F355" s="139"/>
      <c r="G355" s="117"/>
      <c r="H355" s="117"/>
      <c r="I355" s="117"/>
      <c r="J355" s="117"/>
      <c r="K355" s="117"/>
      <c r="L355" s="117"/>
      <c r="M355" s="117"/>
      <c r="N355" s="117"/>
      <c r="O355" s="117"/>
      <c r="P355" s="117"/>
      <c r="Q355" s="117"/>
      <c r="R355" s="117"/>
      <c r="S355" s="117"/>
      <c r="T355" s="117"/>
      <c r="U355" s="117"/>
      <c r="V355" s="117"/>
      <c r="W355" s="117"/>
      <c r="X355" s="117"/>
      <c r="Y355" s="117"/>
      <c r="Z355" s="117"/>
    </row>
    <row r="356" spans="1:26" ht="12" customHeight="1" x14ac:dyDescent="0.2">
      <c r="A356" s="117"/>
      <c r="B356" s="137"/>
      <c r="C356" s="117"/>
      <c r="D356" s="138"/>
      <c r="E356" s="117"/>
      <c r="F356" s="139"/>
      <c r="G356" s="117"/>
      <c r="H356" s="117"/>
      <c r="I356" s="117"/>
      <c r="J356" s="117"/>
      <c r="K356" s="117"/>
      <c r="L356" s="117"/>
      <c r="M356" s="117"/>
      <c r="N356" s="117"/>
      <c r="O356" s="117"/>
      <c r="P356" s="117"/>
      <c r="Q356" s="117"/>
      <c r="R356" s="117"/>
      <c r="S356" s="117"/>
      <c r="T356" s="117"/>
      <c r="U356" s="117"/>
      <c r="V356" s="117"/>
      <c r="W356" s="117"/>
      <c r="X356" s="117"/>
      <c r="Y356" s="117"/>
      <c r="Z356" s="117"/>
    </row>
    <row r="357" spans="1:26" ht="12" customHeight="1" x14ac:dyDescent="0.2">
      <c r="A357" s="117"/>
      <c r="B357" s="137"/>
      <c r="C357" s="117"/>
      <c r="D357" s="138"/>
      <c r="E357" s="117"/>
      <c r="F357" s="139"/>
      <c r="G357" s="117"/>
      <c r="H357" s="117"/>
      <c r="I357" s="117"/>
      <c r="J357" s="117"/>
      <c r="K357" s="117"/>
      <c r="L357" s="117"/>
      <c r="M357" s="117"/>
      <c r="N357" s="117"/>
      <c r="O357" s="117"/>
      <c r="P357" s="117"/>
      <c r="Q357" s="117"/>
      <c r="R357" s="117"/>
      <c r="S357" s="117"/>
      <c r="T357" s="117"/>
      <c r="U357" s="117"/>
      <c r="V357" s="117"/>
      <c r="W357" s="117"/>
      <c r="X357" s="117"/>
      <c r="Y357" s="117"/>
      <c r="Z357" s="117"/>
    </row>
    <row r="358" spans="1:26" ht="12" customHeight="1" x14ac:dyDescent="0.2">
      <c r="A358" s="117"/>
      <c r="B358" s="137"/>
      <c r="C358" s="117"/>
      <c r="D358" s="138"/>
      <c r="E358" s="117"/>
      <c r="F358" s="139"/>
      <c r="G358" s="117"/>
      <c r="H358" s="117"/>
      <c r="I358" s="117"/>
      <c r="J358" s="117"/>
      <c r="K358" s="117"/>
      <c r="L358" s="117"/>
      <c r="M358" s="117"/>
      <c r="N358" s="117"/>
      <c r="O358" s="117"/>
      <c r="P358" s="117"/>
      <c r="Q358" s="117"/>
      <c r="R358" s="117"/>
      <c r="S358" s="117"/>
      <c r="T358" s="117"/>
      <c r="U358" s="117"/>
      <c r="V358" s="117"/>
      <c r="W358" s="117"/>
      <c r="X358" s="117"/>
      <c r="Y358" s="117"/>
      <c r="Z358" s="117"/>
    </row>
    <row r="359" spans="1:26" ht="12" customHeight="1" x14ac:dyDescent="0.2">
      <c r="A359" s="117"/>
      <c r="B359" s="137"/>
      <c r="C359" s="117"/>
      <c r="D359" s="138"/>
      <c r="E359" s="117"/>
      <c r="F359" s="139"/>
      <c r="G359" s="117"/>
      <c r="H359" s="117"/>
      <c r="I359" s="117"/>
      <c r="J359" s="117"/>
      <c r="K359" s="117"/>
      <c r="L359" s="117"/>
      <c r="M359" s="117"/>
      <c r="N359" s="117"/>
      <c r="O359" s="117"/>
      <c r="P359" s="117"/>
      <c r="Q359" s="117"/>
      <c r="R359" s="117"/>
      <c r="S359" s="117"/>
      <c r="T359" s="117"/>
      <c r="U359" s="117"/>
      <c r="V359" s="117"/>
      <c r="W359" s="117"/>
      <c r="X359" s="117"/>
      <c r="Y359" s="117"/>
      <c r="Z359" s="117"/>
    </row>
    <row r="360" spans="1:26" ht="12" customHeight="1" x14ac:dyDescent="0.2">
      <c r="A360" s="117"/>
      <c r="B360" s="137"/>
      <c r="C360" s="117"/>
      <c r="D360" s="138"/>
      <c r="E360" s="117"/>
      <c r="F360" s="139"/>
      <c r="G360" s="117"/>
      <c r="H360" s="117"/>
      <c r="I360" s="117"/>
      <c r="J360" s="117"/>
      <c r="K360" s="117"/>
      <c r="L360" s="117"/>
      <c r="M360" s="117"/>
      <c r="N360" s="117"/>
      <c r="O360" s="117"/>
      <c r="P360" s="117"/>
      <c r="Q360" s="117"/>
      <c r="R360" s="117"/>
      <c r="S360" s="117"/>
      <c r="T360" s="117"/>
      <c r="U360" s="117"/>
      <c r="V360" s="117"/>
      <c r="W360" s="117"/>
      <c r="X360" s="117"/>
      <c r="Y360" s="117"/>
      <c r="Z360" s="117"/>
    </row>
    <row r="361" spans="1:26" ht="12" customHeight="1" x14ac:dyDescent="0.2">
      <c r="A361" s="117"/>
      <c r="B361" s="137"/>
      <c r="C361" s="117"/>
      <c r="D361" s="138"/>
      <c r="E361" s="117"/>
      <c r="F361" s="139"/>
      <c r="G361" s="117"/>
      <c r="H361" s="117"/>
      <c r="I361" s="117"/>
      <c r="J361" s="117"/>
      <c r="K361" s="117"/>
      <c r="L361" s="117"/>
      <c r="M361" s="117"/>
      <c r="N361" s="117"/>
      <c r="O361" s="117"/>
      <c r="P361" s="117"/>
      <c r="Q361" s="117"/>
      <c r="R361" s="117"/>
      <c r="S361" s="117"/>
      <c r="T361" s="117"/>
      <c r="U361" s="117"/>
      <c r="V361" s="117"/>
      <c r="W361" s="117"/>
      <c r="X361" s="117"/>
      <c r="Y361" s="117"/>
      <c r="Z361" s="117"/>
    </row>
    <row r="362" spans="1:26" ht="12" customHeight="1" x14ac:dyDescent="0.2">
      <c r="A362" s="117"/>
      <c r="B362" s="137"/>
      <c r="C362" s="117"/>
      <c r="D362" s="138"/>
      <c r="E362" s="117"/>
      <c r="F362" s="139"/>
      <c r="G362" s="117"/>
      <c r="H362" s="117"/>
      <c r="I362" s="117"/>
      <c r="J362" s="117"/>
      <c r="K362" s="117"/>
      <c r="L362" s="117"/>
      <c r="M362" s="117"/>
      <c r="N362" s="117"/>
      <c r="O362" s="117"/>
      <c r="P362" s="117"/>
      <c r="Q362" s="117"/>
      <c r="R362" s="117"/>
      <c r="S362" s="117"/>
      <c r="T362" s="117"/>
      <c r="U362" s="117"/>
      <c r="V362" s="117"/>
      <c r="W362" s="117"/>
      <c r="X362" s="117"/>
      <c r="Y362" s="117"/>
      <c r="Z362" s="117"/>
    </row>
    <row r="363" spans="1:26" ht="12" customHeight="1" x14ac:dyDescent="0.2">
      <c r="A363" s="117"/>
      <c r="B363" s="137"/>
      <c r="C363" s="117"/>
      <c r="D363" s="138"/>
      <c r="E363" s="117"/>
      <c r="F363" s="139"/>
      <c r="G363" s="117"/>
      <c r="H363" s="117"/>
      <c r="I363" s="117"/>
      <c r="J363" s="117"/>
      <c r="K363" s="117"/>
      <c r="L363" s="117"/>
      <c r="M363" s="117"/>
      <c r="N363" s="117"/>
      <c r="O363" s="117"/>
      <c r="P363" s="117"/>
      <c r="Q363" s="117"/>
      <c r="R363" s="117"/>
      <c r="S363" s="117"/>
      <c r="T363" s="117"/>
      <c r="U363" s="117"/>
      <c r="V363" s="117"/>
      <c r="W363" s="117"/>
      <c r="X363" s="117"/>
      <c r="Y363" s="117"/>
      <c r="Z363" s="117"/>
    </row>
    <row r="364" spans="1:26" ht="12" customHeight="1" x14ac:dyDescent="0.2">
      <c r="A364" s="117"/>
      <c r="B364" s="137"/>
      <c r="C364" s="117"/>
      <c r="D364" s="138"/>
      <c r="E364" s="117"/>
      <c r="F364" s="139"/>
      <c r="G364" s="117"/>
      <c r="H364" s="117"/>
      <c r="I364" s="117"/>
      <c r="J364" s="117"/>
      <c r="K364" s="117"/>
      <c r="L364" s="117"/>
      <c r="M364" s="117"/>
      <c r="N364" s="117"/>
      <c r="O364" s="117"/>
      <c r="P364" s="117"/>
      <c r="Q364" s="117"/>
      <c r="R364" s="117"/>
      <c r="S364" s="117"/>
      <c r="T364" s="117"/>
      <c r="U364" s="117"/>
      <c r="V364" s="117"/>
      <c r="W364" s="117"/>
      <c r="X364" s="117"/>
      <c r="Y364" s="117"/>
      <c r="Z364" s="117"/>
    </row>
    <row r="365" spans="1:26" ht="12" customHeight="1" x14ac:dyDescent="0.2">
      <c r="A365" s="117"/>
      <c r="B365" s="137"/>
      <c r="C365" s="117"/>
      <c r="D365" s="138"/>
      <c r="E365" s="117"/>
      <c r="F365" s="139"/>
      <c r="G365" s="117"/>
      <c r="H365" s="117"/>
      <c r="I365" s="117"/>
      <c r="J365" s="117"/>
      <c r="K365" s="117"/>
      <c r="L365" s="117"/>
      <c r="M365" s="117"/>
      <c r="N365" s="117"/>
      <c r="O365" s="117"/>
      <c r="P365" s="117"/>
      <c r="Q365" s="117"/>
      <c r="R365" s="117"/>
      <c r="S365" s="117"/>
      <c r="T365" s="117"/>
      <c r="U365" s="117"/>
      <c r="V365" s="117"/>
      <c r="W365" s="117"/>
      <c r="X365" s="117"/>
      <c r="Y365" s="117"/>
      <c r="Z365" s="117"/>
    </row>
    <row r="366" spans="1:26" ht="12" customHeight="1" x14ac:dyDescent="0.2">
      <c r="A366" s="117"/>
      <c r="B366" s="137"/>
      <c r="C366" s="117"/>
      <c r="D366" s="138"/>
      <c r="E366" s="117"/>
      <c r="F366" s="139"/>
      <c r="G366" s="117"/>
      <c r="H366" s="117"/>
      <c r="I366" s="117"/>
      <c r="J366" s="117"/>
      <c r="K366" s="117"/>
      <c r="L366" s="117"/>
      <c r="M366" s="117"/>
      <c r="N366" s="117"/>
      <c r="O366" s="117"/>
      <c r="P366" s="117"/>
      <c r="Q366" s="117"/>
      <c r="R366" s="117"/>
      <c r="S366" s="117"/>
      <c r="T366" s="117"/>
      <c r="U366" s="117"/>
      <c r="V366" s="117"/>
      <c r="W366" s="117"/>
      <c r="X366" s="117"/>
      <c r="Y366" s="117"/>
      <c r="Z366" s="117"/>
    </row>
    <row r="367" spans="1:26" ht="12" customHeight="1" x14ac:dyDescent="0.2">
      <c r="A367" s="117"/>
      <c r="B367" s="137"/>
      <c r="C367" s="117"/>
      <c r="D367" s="138"/>
      <c r="E367" s="117"/>
      <c r="F367" s="139"/>
      <c r="G367" s="117"/>
      <c r="H367" s="117"/>
      <c r="I367" s="117"/>
      <c r="J367" s="117"/>
      <c r="K367" s="117"/>
      <c r="L367" s="117"/>
      <c r="M367" s="117"/>
      <c r="N367" s="117"/>
      <c r="O367" s="117"/>
      <c r="P367" s="117"/>
      <c r="Q367" s="117"/>
      <c r="R367" s="117"/>
      <c r="S367" s="117"/>
      <c r="T367" s="117"/>
      <c r="U367" s="117"/>
      <c r="V367" s="117"/>
      <c r="W367" s="117"/>
      <c r="X367" s="117"/>
      <c r="Y367" s="117"/>
      <c r="Z367" s="117"/>
    </row>
    <row r="368" spans="1:26" ht="12" customHeight="1" x14ac:dyDescent="0.2">
      <c r="A368" s="117"/>
      <c r="B368" s="137"/>
      <c r="C368" s="117"/>
      <c r="D368" s="138"/>
      <c r="E368" s="117"/>
      <c r="F368" s="139"/>
      <c r="G368" s="117"/>
      <c r="H368" s="117"/>
      <c r="I368" s="117"/>
      <c r="J368" s="117"/>
      <c r="K368" s="117"/>
      <c r="L368" s="117"/>
      <c r="M368" s="117"/>
      <c r="N368" s="117"/>
      <c r="O368" s="117"/>
      <c r="P368" s="117"/>
      <c r="Q368" s="117"/>
      <c r="R368" s="117"/>
      <c r="S368" s="117"/>
      <c r="T368" s="117"/>
      <c r="U368" s="117"/>
      <c r="V368" s="117"/>
      <c r="W368" s="117"/>
      <c r="X368" s="117"/>
      <c r="Y368" s="117"/>
      <c r="Z368" s="117"/>
    </row>
    <row r="369" spans="1:26" ht="12" customHeight="1" x14ac:dyDescent="0.2">
      <c r="A369" s="117"/>
      <c r="B369" s="137"/>
      <c r="C369" s="117"/>
      <c r="D369" s="138"/>
      <c r="E369" s="117"/>
      <c r="F369" s="139"/>
      <c r="G369" s="117"/>
      <c r="H369" s="117"/>
      <c r="I369" s="117"/>
      <c r="J369" s="117"/>
      <c r="K369" s="117"/>
      <c r="L369" s="117"/>
      <c r="M369" s="117"/>
      <c r="N369" s="117"/>
      <c r="O369" s="117"/>
      <c r="P369" s="117"/>
      <c r="Q369" s="117"/>
      <c r="R369" s="117"/>
      <c r="S369" s="117"/>
      <c r="T369" s="117"/>
      <c r="U369" s="117"/>
      <c r="V369" s="117"/>
      <c r="W369" s="117"/>
      <c r="X369" s="117"/>
      <c r="Y369" s="117"/>
      <c r="Z369" s="117"/>
    </row>
    <row r="370" spans="1:26" ht="12" customHeight="1" x14ac:dyDescent="0.2">
      <c r="A370" s="117"/>
      <c r="B370" s="137"/>
      <c r="C370" s="117"/>
      <c r="D370" s="138"/>
      <c r="E370" s="117"/>
      <c r="F370" s="139"/>
      <c r="G370" s="117"/>
      <c r="H370" s="117"/>
      <c r="I370" s="117"/>
      <c r="J370" s="117"/>
      <c r="K370" s="117"/>
      <c r="L370" s="117"/>
      <c r="M370" s="117"/>
      <c r="N370" s="117"/>
      <c r="O370" s="117"/>
      <c r="P370" s="117"/>
      <c r="Q370" s="117"/>
      <c r="R370" s="117"/>
      <c r="S370" s="117"/>
      <c r="T370" s="117"/>
      <c r="U370" s="117"/>
      <c r="V370" s="117"/>
      <c r="W370" s="117"/>
      <c r="X370" s="117"/>
      <c r="Y370" s="117"/>
      <c r="Z370" s="117"/>
    </row>
    <row r="371" spans="1:26" ht="12" customHeight="1" x14ac:dyDescent="0.2">
      <c r="A371" s="117"/>
      <c r="B371" s="137"/>
      <c r="C371" s="117"/>
      <c r="D371" s="138"/>
      <c r="E371" s="117"/>
      <c r="F371" s="139"/>
      <c r="G371" s="117"/>
      <c r="H371" s="117"/>
      <c r="I371" s="117"/>
      <c r="J371" s="117"/>
      <c r="K371" s="117"/>
      <c r="L371" s="117"/>
      <c r="M371" s="117"/>
      <c r="N371" s="117"/>
      <c r="O371" s="117"/>
      <c r="P371" s="117"/>
      <c r="Q371" s="117"/>
      <c r="R371" s="117"/>
      <c r="S371" s="117"/>
      <c r="T371" s="117"/>
      <c r="U371" s="117"/>
      <c r="V371" s="117"/>
      <c r="W371" s="117"/>
      <c r="X371" s="117"/>
      <c r="Y371" s="117"/>
      <c r="Z371" s="117"/>
    </row>
    <row r="372" spans="1:26" ht="12" customHeight="1" x14ac:dyDescent="0.2">
      <c r="A372" s="117"/>
      <c r="B372" s="137"/>
      <c r="C372" s="117"/>
      <c r="D372" s="138"/>
      <c r="E372" s="117"/>
      <c r="F372" s="139"/>
      <c r="G372" s="117"/>
      <c r="H372" s="117"/>
      <c r="I372" s="117"/>
      <c r="J372" s="117"/>
      <c r="K372" s="117"/>
      <c r="L372" s="117"/>
      <c r="M372" s="117"/>
      <c r="N372" s="117"/>
      <c r="O372" s="117"/>
      <c r="P372" s="117"/>
      <c r="Q372" s="117"/>
      <c r="R372" s="117"/>
      <c r="S372" s="117"/>
      <c r="T372" s="117"/>
      <c r="U372" s="117"/>
      <c r="V372" s="117"/>
      <c r="W372" s="117"/>
      <c r="X372" s="117"/>
      <c r="Y372" s="117"/>
      <c r="Z372" s="117"/>
    </row>
    <row r="373" spans="1:26" ht="12" customHeight="1" x14ac:dyDescent="0.2">
      <c r="A373" s="117"/>
      <c r="B373" s="137"/>
      <c r="C373" s="117"/>
      <c r="D373" s="138"/>
      <c r="E373" s="117"/>
      <c r="F373" s="139"/>
      <c r="G373" s="117"/>
      <c r="H373" s="117"/>
      <c r="I373" s="117"/>
      <c r="J373" s="117"/>
      <c r="K373" s="117"/>
      <c r="L373" s="117"/>
      <c r="M373" s="117"/>
      <c r="N373" s="117"/>
      <c r="O373" s="117"/>
      <c r="P373" s="117"/>
      <c r="Q373" s="117"/>
      <c r="R373" s="117"/>
      <c r="S373" s="117"/>
      <c r="T373" s="117"/>
      <c r="U373" s="117"/>
      <c r="V373" s="117"/>
      <c r="W373" s="117"/>
      <c r="X373" s="117"/>
      <c r="Y373" s="117"/>
      <c r="Z373" s="117"/>
    </row>
    <row r="374" spans="1:26" ht="12" customHeight="1" x14ac:dyDescent="0.2">
      <c r="A374" s="117"/>
      <c r="B374" s="137"/>
      <c r="C374" s="117"/>
      <c r="D374" s="138"/>
      <c r="E374" s="117"/>
      <c r="F374" s="139"/>
      <c r="G374" s="117"/>
      <c r="H374" s="117"/>
      <c r="I374" s="117"/>
      <c r="J374" s="117"/>
      <c r="K374" s="117"/>
      <c r="L374" s="117"/>
      <c r="M374" s="117"/>
      <c r="N374" s="117"/>
      <c r="O374" s="117"/>
      <c r="P374" s="117"/>
      <c r="Q374" s="117"/>
      <c r="R374" s="117"/>
      <c r="S374" s="117"/>
      <c r="T374" s="117"/>
      <c r="U374" s="117"/>
      <c r="V374" s="117"/>
      <c r="W374" s="117"/>
      <c r="X374" s="117"/>
      <c r="Y374" s="117"/>
      <c r="Z374" s="117"/>
    </row>
    <row r="375" spans="1:26" ht="12" customHeight="1" x14ac:dyDescent="0.2">
      <c r="A375" s="117"/>
      <c r="B375" s="137"/>
      <c r="C375" s="117"/>
      <c r="D375" s="138"/>
      <c r="E375" s="117"/>
      <c r="F375" s="139"/>
      <c r="G375" s="117"/>
      <c r="H375" s="117"/>
      <c r="I375" s="117"/>
      <c r="J375" s="117"/>
      <c r="K375" s="117"/>
      <c r="L375" s="117"/>
      <c r="M375" s="117"/>
      <c r="N375" s="117"/>
      <c r="O375" s="117"/>
      <c r="P375" s="117"/>
      <c r="Q375" s="117"/>
      <c r="R375" s="117"/>
      <c r="S375" s="117"/>
      <c r="T375" s="117"/>
      <c r="U375" s="117"/>
      <c r="V375" s="117"/>
      <c r="W375" s="117"/>
      <c r="X375" s="117"/>
      <c r="Y375" s="117"/>
      <c r="Z375" s="117"/>
    </row>
    <row r="376" spans="1:26" ht="12" customHeight="1" x14ac:dyDescent="0.2">
      <c r="A376" s="117"/>
      <c r="B376" s="137"/>
      <c r="C376" s="117"/>
      <c r="D376" s="138"/>
      <c r="E376" s="117"/>
      <c r="F376" s="139"/>
      <c r="G376" s="117"/>
      <c r="H376" s="117"/>
      <c r="I376" s="117"/>
      <c r="J376" s="117"/>
      <c r="K376" s="117"/>
      <c r="L376" s="117"/>
      <c r="M376" s="117"/>
      <c r="N376" s="117"/>
      <c r="O376" s="117"/>
      <c r="P376" s="117"/>
      <c r="Q376" s="117"/>
      <c r="R376" s="117"/>
      <c r="S376" s="117"/>
      <c r="T376" s="117"/>
      <c r="U376" s="117"/>
      <c r="V376" s="117"/>
      <c r="W376" s="117"/>
      <c r="X376" s="117"/>
      <c r="Y376" s="117"/>
      <c r="Z376" s="117"/>
    </row>
    <row r="377" spans="1:26" ht="12" customHeight="1" x14ac:dyDescent="0.2">
      <c r="A377" s="117"/>
      <c r="B377" s="137"/>
      <c r="C377" s="117"/>
      <c r="D377" s="138"/>
      <c r="E377" s="117"/>
      <c r="F377" s="139"/>
      <c r="G377" s="117"/>
      <c r="H377" s="117"/>
      <c r="I377" s="117"/>
      <c r="J377" s="117"/>
      <c r="K377" s="117"/>
      <c r="L377" s="117"/>
      <c r="M377" s="117"/>
      <c r="N377" s="117"/>
      <c r="O377" s="117"/>
      <c r="P377" s="117"/>
      <c r="Q377" s="117"/>
      <c r="R377" s="117"/>
      <c r="S377" s="117"/>
      <c r="T377" s="117"/>
      <c r="U377" s="117"/>
      <c r="V377" s="117"/>
      <c r="W377" s="117"/>
      <c r="X377" s="117"/>
      <c r="Y377" s="117"/>
      <c r="Z377" s="117"/>
    </row>
    <row r="378" spans="1:26" ht="12" customHeight="1" x14ac:dyDescent="0.2">
      <c r="A378" s="117"/>
      <c r="B378" s="137"/>
      <c r="C378" s="117"/>
      <c r="D378" s="138"/>
      <c r="E378" s="117"/>
      <c r="F378" s="139"/>
      <c r="G378" s="117"/>
      <c r="H378" s="117"/>
      <c r="I378" s="117"/>
      <c r="J378" s="117"/>
      <c r="K378" s="117"/>
      <c r="L378" s="117"/>
      <c r="M378" s="117"/>
      <c r="N378" s="117"/>
      <c r="O378" s="117"/>
      <c r="P378" s="117"/>
      <c r="Q378" s="117"/>
      <c r="R378" s="117"/>
      <c r="S378" s="117"/>
      <c r="T378" s="117"/>
      <c r="U378" s="117"/>
      <c r="V378" s="117"/>
      <c r="W378" s="117"/>
      <c r="X378" s="117"/>
      <c r="Y378" s="117"/>
      <c r="Z378" s="117"/>
    </row>
    <row r="379" spans="1:26" ht="12" customHeight="1" x14ac:dyDescent="0.2">
      <c r="A379" s="117"/>
      <c r="B379" s="137"/>
      <c r="C379" s="117"/>
      <c r="D379" s="138"/>
      <c r="E379" s="117"/>
      <c r="F379" s="139"/>
      <c r="G379" s="117"/>
      <c r="H379" s="117"/>
      <c r="I379" s="117"/>
      <c r="J379" s="117"/>
      <c r="K379" s="117"/>
      <c r="L379" s="117"/>
      <c r="M379" s="117"/>
      <c r="N379" s="117"/>
      <c r="O379" s="117"/>
      <c r="P379" s="117"/>
      <c r="Q379" s="117"/>
      <c r="R379" s="117"/>
      <c r="S379" s="117"/>
      <c r="T379" s="117"/>
      <c r="U379" s="117"/>
      <c r="V379" s="117"/>
      <c r="W379" s="117"/>
      <c r="X379" s="117"/>
      <c r="Y379" s="117"/>
      <c r="Z379" s="117"/>
    </row>
    <row r="380" spans="1:26" ht="12" customHeight="1" x14ac:dyDescent="0.2">
      <c r="A380" s="117"/>
      <c r="B380" s="137"/>
      <c r="C380" s="117"/>
      <c r="D380" s="138"/>
      <c r="E380" s="117"/>
      <c r="F380" s="139"/>
      <c r="G380" s="117"/>
      <c r="H380" s="117"/>
      <c r="I380" s="117"/>
      <c r="J380" s="117"/>
      <c r="K380" s="117"/>
      <c r="L380" s="117"/>
      <c r="M380" s="117"/>
      <c r="N380" s="117"/>
      <c r="O380" s="117"/>
      <c r="P380" s="117"/>
      <c r="Q380" s="117"/>
      <c r="R380" s="117"/>
      <c r="S380" s="117"/>
      <c r="T380" s="117"/>
      <c r="U380" s="117"/>
      <c r="V380" s="117"/>
      <c r="W380" s="117"/>
      <c r="X380" s="117"/>
      <c r="Y380" s="117"/>
      <c r="Z380" s="117"/>
    </row>
    <row r="381" spans="1:26" ht="12" customHeight="1" x14ac:dyDescent="0.2">
      <c r="A381" s="117"/>
      <c r="B381" s="137"/>
      <c r="C381" s="117"/>
      <c r="D381" s="138"/>
      <c r="E381" s="117"/>
      <c r="F381" s="139"/>
      <c r="G381" s="117"/>
      <c r="H381" s="117"/>
      <c r="I381" s="117"/>
      <c r="J381" s="117"/>
      <c r="K381" s="117"/>
      <c r="L381" s="117"/>
      <c r="M381" s="117"/>
      <c r="N381" s="117"/>
      <c r="O381" s="117"/>
      <c r="P381" s="117"/>
      <c r="Q381" s="117"/>
      <c r="R381" s="117"/>
      <c r="S381" s="117"/>
      <c r="T381" s="117"/>
      <c r="U381" s="117"/>
      <c r="V381" s="117"/>
      <c r="W381" s="117"/>
      <c r="X381" s="117"/>
      <c r="Y381" s="117"/>
      <c r="Z381" s="117"/>
    </row>
    <row r="382" spans="1:26" ht="12" customHeight="1" x14ac:dyDescent="0.2">
      <c r="A382" s="117"/>
      <c r="B382" s="137"/>
      <c r="C382" s="117"/>
      <c r="D382" s="138"/>
      <c r="E382" s="117"/>
      <c r="F382" s="139"/>
      <c r="G382" s="117"/>
      <c r="H382" s="117"/>
      <c r="I382" s="117"/>
      <c r="J382" s="117"/>
      <c r="K382" s="117"/>
      <c r="L382" s="117"/>
      <c r="M382" s="117"/>
      <c r="N382" s="117"/>
      <c r="O382" s="117"/>
      <c r="P382" s="117"/>
      <c r="Q382" s="117"/>
      <c r="R382" s="117"/>
      <c r="S382" s="117"/>
      <c r="T382" s="117"/>
      <c r="U382" s="117"/>
      <c r="V382" s="117"/>
      <c r="W382" s="117"/>
      <c r="X382" s="117"/>
      <c r="Y382" s="117"/>
      <c r="Z382" s="117"/>
    </row>
    <row r="383" spans="1:26" ht="12" customHeight="1" x14ac:dyDescent="0.2">
      <c r="A383" s="117"/>
      <c r="B383" s="137"/>
      <c r="C383" s="117"/>
      <c r="D383" s="138"/>
      <c r="E383" s="117"/>
      <c r="F383" s="139"/>
      <c r="G383" s="117"/>
      <c r="H383" s="117"/>
      <c r="I383" s="117"/>
      <c r="J383" s="117"/>
      <c r="K383" s="117"/>
      <c r="L383" s="117"/>
      <c r="M383" s="117"/>
      <c r="N383" s="117"/>
      <c r="O383" s="117"/>
      <c r="P383" s="117"/>
      <c r="Q383" s="117"/>
      <c r="R383" s="117"/>
      <c r="S383" s="117"/>
      <c r="T383" s="117"/>
      <c r="U383" s="117"/>
      <c r="V383" s="117"/>
      <c r="W383" s="117"/>
      <c r="X383" s="117"/>
      <c r="Y383" s="117"/>
      <c r="Z383" s="117"/>
    </row>
    <row r="384" spans="1:26" ht="12" customHeight="1" x14ac:dyDescent="0.2">
      <c r="A384" s="117"/>
      <c r="B384" s="137"/>
      <c r="C384" s="117"/>
      <c r="D384" s="138"/>
      <c r="E384" s="117"/>
      <c r="F384" s="139"/>
      <c r="G384" s="117"/>
      <c r="H384" s="117"/>
      <c r="I384" s="117"/>
      <c r="J384" s="117"/>
      <c r="K384" s="117"/>
      <c r="L384" s="117"/>
      <c r="M384" s="117"/>
      <c r="N384" s="117"/>
      <c r="O384" s="117"/>
      <c r="P384" s="117"/>
      <c r="Q384" s="117"/>
      <c r="R384" s="117"/>
      <c r="S384" s="117"/>
      <c r="T384" s="117"/>
      <c r="U384" s="117"/>
      <c r="V384" s="117"/>
      <c r="W384" s="117"/>
      <c r="X384" s="117"/>
      <c r="Y384" s="117"/>
      <c r="Z384" s="117"/>
    </row>
    <row r="385" spans="1:26" ht="12" customHeight="1" x14ac:dyDescent="0.2">
      <c r="A385" s="117"/>
      <c r="B385" s="137"/>
      <c r="C385" s="117"/>
      <c r="D385" s="138"/>
      <c r="E385" s="117"/>
      <c r="F385" s="139"/>
      <c r="G385" s="117"/>
      <c r="H385" s="117"/>
      <c r="I385" s="117"/>
      <c r="J385" s="117"/>
      <c r="K385" s="117"/>
      <c r="L385" s="117"/>
      <c r="M385" s="117"/>
      <c r="N385" s="117"/>
      <c r="O385" s="117"/>
      <c r="P385" s="117"/>
      <c r="Q385" s="117"/>
      <c r="R385" s="117"/>
      <c r="S385" s="117"/>
      <c r="T385" s="117"/>
      <c r="U385" s="117"/>
      <c r="V385" s="117"/>
      <c r="W385" s="117"/>
      <c r="X385" s="117"/>
      <c r="Y385" s="117"/>
      <c r="Z385" s="117"/>
    </row>
    <row r="386" spans="1:26" ht="12" customHeight="1" x14ac:dyDescent="0.2">
      <c r="A386" s="117"/>
      <c r="B386" s="137"/>
      <c r="C386" s="117"/>
      <c r="D386" s="138"/>
      <c r="E386" s="117"/>
      <c r="F386" s="139"/>
      <c r="G386" s="117"/>
      <c r="H386" s="117"/>
      <c r="I386" s="117"/>
      <c r="J386" s="117"/>
      <c r="K386" s="117"/>
      <c r="L386" s="117"/>
      <c r="M386" s="117"/>
      <c r="N386" s="117"/>
      <c r="O386" s="117"/>
      <c r="P386" s="117"/>
      <c r="Q386" s="117"/>
      <c r="R386" s="117"/>
      <c r="S386" s="117"/>
      <c r="T386" s="117"/>
      <c r="U386" s="117"/>
      <c r="V386" s="117"/>
      <c r="W386" s="117"/>
      <c r="X386" s="117"/>
      <c r="Y386" s="117"/>
      <c r="Z386" s="117"/>
    </row>
    <row r="387" spans="1:26" ht="12" customHeight="1" x14ac:dyDescent="0.2">
      <c r="A387" s="117"/>
      <c r="B387" s="137"/>
      <c r="C387" s="117"/>
      <c r="D387" s="138"/>
      <c r="E387" s="117"/>
      <c r="F387" s="139"/>
      <c r="G387" s="117"/>
      <c r="H387" s="117"/>
      <c r="I387" s="117"/>
      <c r="J387" s="117"/>
      <c r="K387" s="117"/>
      <c r="L387" s="117"/>
      <c r="M387" s="117"/>
      <c r="N387" s="117"/>
      <c r="O387" s="117"/>
      <c r="P387" s="117"/>
      <c r="Q387" s="117"/>
      <c r="R387" s="117"/>
      <c r="S387" s="117"/>
      <c r="T387" s="117"/>
      <c r="U387" s="117"/>
      <c r="V387" s="117"/>
      <c r="W387" s="117"/>
      <c r="X387" s="117"/>
      <c r="Y387" s="117"/>
      <c r="Z387" s="117"/>
    </row>
    <row r="388" spans="1:26" ht="12" customHeight="1" x14ac:dyDescent="0.2">
      <c r="A388" s="117"/>
      <c r="B388" s="137"/>
      <c r="C388" s="117"/>
      <c r="D388" s="138"/>
      <c r="E388" s="117"/>
      <c r="F388" s="139"/>
      <c r="G388" s="117"/>
      <c r="H388" s="117"/>
      <c r="I388" s="117"/>
      <c r="J388" s="117"/>
      <c r="K388" s="117"/>
      <c r="L388" s="117"/>
      <c r="M388" s="117"/>
      <c r="N388" s="117"/>
      <c r="O388" s="117"/>
      <c r="P388" s="117"/>
      <c r="Q388" s="117"/>
      <c r="R388" s="117"/>
      <c r="S388" s="117"/>
      <c r="T388" s="117"/>
      <c r="U388" s="117"/>
      <c r="V388" s="117"/>
      <c r="W388" s="117"/>
      <c r="X388" s="117"/>
      <c r="Y388" s="117"/>
      <c r="Z388" s="117"/>
    </row>
    <row r="389" spans="1:26" ht="12" customHeight="1" x14ac:dyDescent="0.2">
      <c r="A389" s="117"/>
      <c r="B389" s="137"/>
      <c r="C389" s="117"/>
      <c r="D389" s="138"/>
      <c r="E389" s="117"/>
      <c r="F389" s="139"/>
      <c r="G389" s="117"/>
      <c r="H389" s="117"/>
      <c r="I389" s="117"/>
      <c r="J389" s="117"/>
      <c r="K389" s="117"/>
      <c r="L389" s="117"/>
      <c r="M389" s="117"/>
      <c r="N389" s="117"/>
      <c r="O389" s="117"/>
      <c r="P389" s="117"/>
      <c r="Q389" s="117"/>
      <c r="R389" s="117"/>
      <c r="S389" s="117"/>
      <c r="T389" s="117"/>
      <c r="U389" s="117"/>
      <c r="V389" s="117"/>
      <c r="W389" s="117"/>
      <c r="X389" s="117"/>
      <c r="Y389" s="117"/>
      <c r="Z389" s="117"/>
    </row>
    <row r="390" spans="1:26" ht="12" customHeight="1" x14ac:dyDescent="0.2">
      <c r="A390" s="117"/>
      <c r="B390" s="137"/>
      <c r="C390" s="117"/>
      <c r="D390" s="138"/>
      <c r="E390" s="117"/>
      <c r="F390" s="139"/>
      <c r="G390" s="117"/>
      <c r="H390" s="117"/>
      <c r="I390" s="117"/>
      <c r="J390" s="117"/>
      <c r="K390" s="117"/>
      <c r="L390" s="117"/>
      <c r="M390" s="117"/>
      <c r="N390" s="117"/>
      <c r="O390" s="117"/>
      <c r="P390" s="117"/>
      <c r="Q390" s="117"/>
      <c r="R390" s="117"/>
      <c r="S390" s="117"/>
      <c r="T390" s="117"/>
      <c r="U390" s="117"/>
      <c r="V390" s="117"/>
      <c r="W390" s="117"/>
      <c r="X390" s="117"/>
      <c r="Y390" s="117"/>
      <c r="Z390" s="117"/>
    </row>
    <row r="391" spans="1:26" ht="12" customHeight="1" x14ac:dyDescent="0.2">
      <c r="A391" s="117"/>
      <c r="B391" s="137"/>
      <c r="C391" s="117"/>
      <c r="D391" s="138"/>
      <c r="E391" s="117"/>
      <c r="F391" s="139"/>
      <c r="G391" s="117"/>
      <c r="H391" s="117"/>
      <c r="I391" s="117"/>
      <c r="J391" s="117"/>
      <c r="K391" s="117"/>
      <c r="L391" s="117"/>
      <c r="M391" s="117"/>
      <c r="N391" s="117"/>
      <c r="O391" s="117"/>
      <c r="P391" s="117"/>
      <c r="Q391" s="117"/>
      <c r="R391" s="117"/>
      <c r="S391" s="117"/>
      <c r="T391" s="117"/>
      <c r="U391" s="117"/>
      <c r="V391" s="117"/>
      <c r="W391" s="117"/>
      <c r="X391" s="117"/>
      <c r="Y391" s="117"/>
      <c r="Z391" s="117"/>
    </row>
    <row r="392" spans="1:26" ht="12" customHeight="1" x14ac:dyDescent="0.2">
      <c r="A392" s="117"/>
      <c r="B392" s="137"/>
      <c r="C392" s="117"/>
      <c r="D392" s="138"/>
      <c r="E392" s="117"/>
      <c r="F392" s="139"/>
      <c r="G392" s="117"/>
      <c r="H392" s="117"/>
      <c r="I392" s="117"/>
      <c r="J392" s="117"/>
      <c r="K392" s="117"/>
      <c r="L392" s="117"/>
      <c r="M392" s="117"/>
      <c r="N392" s="117"/>
      <c r="O392" s="117"/>
      <c r="P392" s="117"/>
      <c r="Q392" s="117"/>
      <c r="R392" s="117"/>
      <c r="S392" s="117"/>
      <c r="T392" s="117"/>
      <c r="U392" s="117"/>
      <c r="V392" s="117"/>
      <c r="W392" s="117"/>
      <c r="X392" s="117"/>
      <c r="Y392" s="117"/>
      <c r="Z392" s="117"/>
    </row>
    <row r="393" spans="1:26" ht="12" customHeight="1" x14ac:dyDescent="0.2">
      <c r="A393" s="117"/>
      <c r="B393" s="137"/>
      <c r="C393" s="117"/>
      <c r="D393" s="138"/>
      <c r="E393" s="117"/>
      <c r="F393" s="139"/>
      <c r="G393" s="117"/>
      <c r="H393" s="117"/>
      <c r="I393" s="117"/>
      <c r="J393" s="117"/>
      <c r="K393" s="117"/>
      <c r="L393" s="117"/>
      <c r="M393" s="117"/>
      <c r="N393" s="117"/>
      <c r="O393" s="117"/>
      <c r="P393" s="117"/>
      <c r="Q393" s="117"/>
      <c r="R393" s="117"/>
      <c r="S393" s="117"/>
      <c r="T393" s="117"/>
      <c r="U393" s="117"/>
      <c r="V393" s="117"/>
      <c r="W393" s="117"/>
      <c r="X393" s="117"/>
      <c r="Y393" s="117"/>
      <c r="Z393" s="117"/>
    </row>
    <row r="394" spans="1:26" ht="12" customHeight="1" x14ac:dyDescent="0.2">
      <c r="A394" s="117"/>
      <c r="B394" s="137"/>
      <c r="C394" s="117"/>
      <c r="D394" s="138"/>
      <c r="E394" s="117"/>
      <c r="F394" s="139"/>
      <c r="G394" s="117"/>
      <c r="H394" s="117"/>
      <c r="I394" s="117"/>
      <c r="J394" s="117"/>
      <c r="K394" s="117"/>
      <c r="L394" s="117"/>
      <c r="M394" s="117"/>
      <c r="N394" s="117"/>
      <c r="O394" s="117"/>
      <c r="P394" s="117"/>
      <c r="Q394" s="117"/>
      <c r="R394" s="117"/>
      <c r="S394" s="117"/>
      <c r="T394" s="117"/>
      <c r="U394" s="117"/>
      <c r="V394" s="117"/>
      <c r="W394" s="117"/>
      <c r="X394" s="117"/>
      <c r="Y394" s="117"/>
      <c r="Z394" s="117"/>
    </row>
    <row r="395" spans="1:26" ht="12" customHeight="1" x14ac:dyDescent="0.2">
      <c r="A395" s="117"/>
      <c r="B395" s="137"/>
      <c r="C395" s="117"/>
      <c r="D395" s="138"/>
      <c r="E395" s="117"/>
      <c r="F395" s="139"/>
      <c r="G395" s="117"/>
      <c r="H395" s="117"/>
      <c r="I395" s="117"/>
      <c r="J395" s="117"/>
      <c r="K395" s="117"/>
      <c r="L395" s="117"/>
      <c r="M395" s="117"/>
      <c r="N395" s="117"/>
      <c r="O395" s="117"/>
      <c r="P395" s="117"/>
      <c r="Q395" s="117"/>
      <c r="R395" s="117"/>
      <c r="S395" s="117"/>
      <c r="T395" s="117"/>
      <c r="U395" s="117"/>
      <c r="V395" s="117"/>
      <c r="W395" s="117"/>
      <c r="X395" s="117"/>
      <c r="Y395" s="117"/>
      <c r="Z395" s="117"/>
    </row>
    <row r="396" spans="1:26" ht="12" customHeight="1" x14ac:dyDescent="0.2">
      <c r="A396" s="117"/>
      <c r="B396" s="137"/>
      <c r="C396" s="117"/>
      <c r="D396" s="138"/>
      <c r="E396" s="117"/>
      <c r="F396" s="139"/>
      <c r="G396" s="117"/>
      <c r="H396" s="117"/>
      <c r="I396" s="117"/>
      <c r="J396" s="117"/>
      <c r="K396" s="117"/>
      <c r="L396" s="117"/>
      <c r="M396" s="117"/>
      <c r="N396" s="117"/>
      <c r="O396" s="117"/>
      <c r="P396" s="117"/>
      <c r="Q396" s="117"/>
      <c r="R396" s="117"/>
      <c r="S396" s="117"/>
      <c r="T396" s="117"/>
      <c r="U396" s="117"/>
      <c r="V396" s="117"/>
      <c r="W396" s="117"/>
      <c r="X396" s="117"/>
      <c r="Y396" s="117"/>
      <c r="Z396" s="117"/>
    </row>
    <row r="397" spans="1:26" ht="12" customHeight="1" x14ac:dyDescent="0.2">
      <c r="A397" s="117"/>
      <c r="B397" s="137"/>
      <c r="C397" s="117"/>
      <c r="D397" s="138"/>
      <c r="E397" s="117"/>
      <c r="F397" s="139"/>
      <c r="G397" s="117"/>
      <c r="H397" s="117"/>
      <c r="I397" s="117"/>
      <c r="J397" s="117"/>
      <c r="K397" s="117"/>
      <c r="L397" s="117"/>
      <c r="M397" s="117"/>
      <c r="N397" s="117"/>
      <c r="O397" s="117"/>
      <c r="P397" s="117"/>
      <c r="Q397" s="117"/>
      <c r="R397" s="117"/>
      <c r="S397" s="117"/>
      <c r="T397" s="117"/>
      <c r="U397" s="117"/>
      <c r="V397" s="117"/>
      <c r="W397" s="117"/>
      <c r="X397" s="117"/>
      <c r="Y397" s="117"/>
      <c r="Z397" s="117"/>
    </row>
    <row r="398" spans="1:26" ht="12" customHeight="1" x14ac:dyDescent="0.2">
      <c r="A398" s="117"/>
      <c r="B398" s="137"/>
      <c r="C398" s="117"/>
      <c r="D398" s="138"/>
      <c r="E398" s="117"/>
      <c r="F398" s="139"/>
      <c r="G398" s="117"/>
      <c r="H398" s="117"/>
      <c r="I398" s="117"/>
      <c r="J398" s="117"/>
      <c r="K398" s="117"/>
      <c r="L398" s="117"/>
      <c r="M398" s="117"/>
      <c r="N398" s="117"/>
      <c r="O398" s="117"/>
      <c r="P398" s="117"/>
      <c r="Q398" s="117"/>
      <c r="R398" s="117"/>
      <c r="S398" s="117"/>
      <c r="T398" s="117"/>
      <c r="U398" s="117"/>
      <c r="V398" s="117"/>
      <c r="W398" s="117"/>
      <c r="X398" s="117"/>
      <c r="Y398" s="117"/>
      <c r="Z398" s="117"/>
    </row>
    <row r="399" spans="1:26" ht="12" customHeight="1" x14ac:dyDescent="0.2">
      <c r="A399" s="117"/>
      <c r="B399" s="137"/>
      <c r="C399" s="117"/>
      <c r="D399" s="138"/>
      <c r="E399" s="117"/>
      <c r="F399" s="139"/>
      <c r="G399" s="117"/>
      <c r="H399" s="117"/>
      <c r="I399" s="117"/>
      <c r="J399" s="117"/>
      <c r="K399" s="117"/>
      <c r="L399" s="117"/>
      <c r="M399" s="117"/>
      <c r="N399" s="117"/>
      <c r="O399" s="117"/>
      <c r="P399" s="117"/>
      <c r="Q399" s="117"/>
      <c r="R399" s="117"/>
      <c r="S399" s="117"/>
      <c r="T399" s="117"/>
      <c r="U399" s="117"/>
      <c r="V399" s="117"/>
      <c r="W399" s="117"/>
      <c r="X399" s="117"/>
      <c r="Y399" s="117"/>
      <c r="Z399" s="117"/>
    </row>
    <row r="400" spans="1:26" ht="12" customHeight="1" x14ac:dyDescent="0.2">
      <c r="A400" s="117"/>
      <c r="B400" s="137"/>
      <c r="C400" s="117"/>
      <c r="D400" s="138"/>
      <c r="E400" s="117"/>
      <c r="F400" s="139"/>
      <c r="G400" s="117"/>
      <c r="H400" s="117"/>
      <c r="I400" s="117"/>
      <c r="J400" s="117"/>
      <c r="K400" s="117"/>
      <c r="L400" s="117"/>
      <c r="M400" s="117"/>
      <c r="N400" s="117"/>
      <c r="O400" s="117"/>
      <c r="P400" s="117"/>
      <c r="Q400" s="117"/>
      <c r="R400" s="117"/>
      <c r="S400" s="117"/>
      <c r="T400" s="117"/>
      <c r="U400" s="117"/>
      <c r="V400" s="117"/>
      <c r="W400" s="117"/>
      <c r="X400" s="117"/>
      <c r="Y400" s="117"/>
      <c r="Z400" s="117"/>
    </row>
    <row r="401" spans="1:26" ht="12" customHeight="1" x14ac:dyDescent="0.2">
      <c r="A401" s="117"/>
      <c r="B401" s="137"/>
      <c r="C401" s="117"/>
      <c r="D401" s="138"/>
      <c r="E401" s="117"/>
      <c r="F401" s="139"/>
      <c r="G401" s="117"/>
      <c r="H401" s="117"/>
      <c r="I401" s="117"/>
      <c r="J401" s="117"/>
      <c r="K401" s="117"/>
      <c r="L401" s="117"/>
      <c r="M401" s="117"/>
      <c r="N401" s="117"/>
      <c r="O401" s="117"/>
      <c r="P401" s="117"/>
      <c r="Q401" s="117"/>
      <c r="R401" s="117"/>
      <c r="S401" s="117"/>
      <c r="T401" s="117"/>
      <c r="U401" s="117"/>
      <c r="V401" s="117"/>
      <c r="W401" s="117"/>
      <c r="X401" s="117"/>
      <c r="Y401" s="117"/>
      <c r="Z401" s="117"/>
    </row>
    <row r="402" spans="1:26" ht="12" customHeight="1" x14ac:dyDescent="0.2">
      <c r="A402" s="117"/>
      <c r="B402" s="137"/>
      <c r="C402" s="117"/>
      <c r="D402" s="138"/>
      <c r="E402" s="117"/>
      <c r="F402" s="139"/>
      <c r="G402" s="117"/>
      <c r="H402" s="117"/>
      <c r="I402" s="117"/>
      <c r="J402" s="117"/>
      <c r="K402" s="117"/>
      <c r="L402" s="117"/>
      <c r="M402" s="117"/>
      <c r="N402" s="117"/>
      <c r="O402" s="117"/>
      <c r="P402" s="117"/>
      <c r="Q402" s="117"/>
      <c r="R402" s="117"/>
      <c r="S402" s="117"/>
      <c r="T402" s="117"/>
      <c r="U402" s="117"/>
      <c r="V402" s="117"/>
      <c r="W402" s="117"/>
      <c r="X402" s="117"/>
      <c r="Y402" s="117"/>
      <c r="Z402" s="117"/>
    </row>
    <row r="403" spans="1:26" ht="12" customHeight="1" x14ac:dyDescent="0.2">
      <c r="A403" s="117"/>
      <c r="B403" s="137"/>
      <c r="C403" s="117"/>
      <c r="D403" s="138"/>
      <c r="E403" s="117"/>
      <c r="F403" s="139"/>
      <c r="G403" s="117"/>
      <c r="H403" s="117"/>
      <c r="I403" s="117"/>
      <c r="J403" s="117"/>
      <c r="K403" s="117"/>
      <c r="L403" s="117"/>
      <c r="M403" s="117"/>
      <c r="N403" s="117"/>
      <c r="O403" s="117"/>
      <c r="P403" s="117"/>
      <c r="Q403" s="117"/>
      <c r="R403" s="117"/>
      <c r="S403" s="117"/>
      <c r="T403" s="117"/>
      <c r="U403" s="117"/>
      <c r="V403" s="117"/>
      <c r="W403" s="117"/>
      <c r="X403" s="117"/>
      <c r="Y403" s="117"/>
      <c r="Z403" s="117"/>
    </row>
    <row r="404" spans="1:26" ht="12" customHeight="1" x14ac:dyDescent="0.2">
      <c r="A404" s="117"/>
      <c r="B404" s="137"/>
      <c r="C404" s="117"/>
      <c r="D404" s="138"/>
      <c r="E404" s="117"/>
      <c r="F404" s="139"/>
      <c r="G404" s="117"/>
      <c r="H404" s="117"/>
      <c r="I404" s="117"/>
      <c r="J404" s="117"/>
      <c r="K404" s="117"/>
      <c r="L404" s="117"/>
      <c r="M404" s="117"/>
      <c r="N404" s="117"/>
      <c r="O404" s="117"/>
      <c r="P404" s="117"/>
      <c r="Q404" s="117"/>
      <c r="R404" s="117"/>
      <c r="S404" s="117"/>
      <c r="T404" s="117"/>
      <c r="U404" s="117"/>
      <c r="V404" s="117"/>
      <c r="W404" s="117"/>
      <c r="X404" s="117"/>
      <c r="Y404" s="117"/>
      <c r="Z404" s="117"/>
    </row>
    <row r="405" spans="1:26" ht="12" customHeight="1" x14ac:dyDescent="0.2">
      <c r="A405" s="117"/>
      <c r="B405" s="137"/>
      <c r="C405" s="117"/>
      <c r="D405" s="138"/>
      <c r="E405" s="117"/>
      <c r="F405" s="139"/>
      <c r="G405" s="117"/>
      <c r="H405" s="117"/>
      <c r="I405" s="117"/>
      <c r="J405" s="117"/>
      <c r="K405" s="117"/>
      <c r="L405" s="117"/>
      <c r="M405" s="117"/>
      <c r="N405" s="117"/>
      <c r="O405" s="117"/>
      <c r="P405" s="117"/>
      <c r="Q405" s="117"/>
      <c r="R405" s="117"/>
      <c r="S405" s="117"/>
      <c r="T405" s="117"/>
      <c r="U405" s="117"/>
      <c r="V405" s="117"/>
      <c r="W405" s="117"/>
      <c r="X405" s="117"/>
      <c r="Y405" s="117"/>
      <c r="Z405" s="117"/>
    </row>
    <row r="406" spans="1:26" ht="12" customHeight="1" x14ac:dyDescent="0.2">
      <c r="A406" s="117"/>
      <c r="B406" s="137"/>
      <c r="C406" s="117"/>
      <c r="D406" s="138"/>
      <c r="E406" s="117"/>
      <c r="F406" s="139"/>
      <c r="G406" s="117"/>
      <c r="H406" s="117"/>
      <c r="I406" s="117"/>
      <c r="J406" s="117"/>
      <c r="K406" s="117"/>
      <c r="L406" s="117"/>
      <c r="M406" s="117"/>
      <c r="N406" s="117"/>
      <c r="O406" s="117"/>
      <c r="P406" s="117"/>
      <c r="Q406" s="117"/>
      <c r="R406" s="117"/>
      <c r="S406" s="117"/>
      <c r="T406" s="117"/>
      <c r="U406" s="117"/>
      <c r="V406" s="117"/>
      <c r="W406" s="117"/>
      <c r="X406" s="117"/>
      <c r="Y406" s="117"/>
      <c r="Z406" s="117"/>
    </row>
    <row r="407" spans="1:26" ht="12" customHeight="1" x14ac:dyDescent="0.2">
      <c r="A407" s="117"/>
      <c r="B407" s="137"/>
      <c r="C407" s="117"/>
      <c r="D407" s="138"/>
      <c r="E407" s="117"/>
      <c r="F407" s="139"/>
      <c r="G407" s="117"/>
      <c r="H407" s="117"/>
      <c r="I407" s="117"/>
      <c r="J407" s="117"/>
      <c r="K407" s="117"/>
      <c r="L407" s="117"/>
      <c r="M407" s="117"/>
      <c r="N407" s="117"/>
      <c r="O407" s="117"/>
      <c r="P407" s="117"/>
      <c r="Q407" s="117"/>
      <c r="R407" s="117"/>
      <c r="S407" s="117"/>
      <c r="T407" s="117"/>
      <c r="U407" s="117"/>
      <c r="V407" s="117"/>
      <c r="W407" s="117"/>
      <c r="X407" s="117"/>
      <c r="Y407" s="117"/>
      <c r="Z407" s="117"/>
    </row>
    <row r="408" spans="1:26" ht="12" customHeight="1" x14ac:dyDescent="0.2">
      <c r="A408" s="117"/>
      <c r="B408" s="137"/>
      <c r="C408" s="117"/>
      <c r="D408" s="138"/>
      <c r="E408" s="117"/>
      <c r="F408" s="139"/>
      <c r="G408" s="117"/>
      <c r="H408" s="117"/>
      <c r="I408" s="117"/>
      <c r="J408" s="117"/>
      <c r="K408" s="117"/>
      <c r="L408" s="117"/>
      <c r="M408" s="117"/>
      <c r="N408" s="117"/>
      <c r="O408" s="117"/>
      <c r="P408" s="117"/>
      <c r="Q408" s="117"/>
      <c r="R408" s="117"/>
      <c r="S408" s="117"/>
      <c r="T408" s="117"/>
      <c r="U408" s="117"/>
      <c r="V408" s="117"/>
      <c r="W408" s="117"/>
      <c r="X408" s="117"/>
      <c r="Y408" s="117"/>
      <c r="Z408" s="117"/>
    </row>
    <row r="409" spans="1:26" ht="12" customHeight="1" x14ac:dyDescent="0.2">
      <c r="A409" s="117"/>
      <c r="B409" s="137"/>
      <c r="C409" s="117"/>
      <c r="D409" s="138"/>
      <c r="E409" s="117"/>
      <c r="F409" s="139"/>
      <c r="G409" s="117"/>
      <c r="H409" s="117"/>
      <c r="I409" s="117"/>
      <c r="J409" s="117"/>
      <c r="K409" s="117"/>
      <c r="L409" s="117"/>
      <c r="M409" s="117"/>
      <c r="N409" s="117"/>
      <c r="O409" s="117"/>
      <c r="P409" s="117"/>
      <c r="Q409" s="117"/>
      <c r="R409" s="117"/>
      <c r="S409" s="117"/>
      <c r="T409" s="117"/>
      <c r="U409" s="117"/>
      <c r="V409" s="117"/>
      <c r="W409" s="117"/>
      <c r="X409" s="117"/>
      <c r="Y409" s="117"/>
      <c r="Z409" s="117"/>
    </row>
    <row r="410" spans="1:26" ht="12" customHeight="1" x14ac:dyDescent="0.2">
      <c r="A410" s="117"/>
      <c r="B410" s="137"/>
      <c r="C410" s="117"/>
      <c r="D410" s="138"/>
      <c r="E410" s="117"/>
      <c r="F410" s="139"/>
      <c r="G410" s="117"/>
      <c r="H410" s="117"/>
      <c r="I410" s="117"/>
      <c r="J410" s="117"/>
      <c r="K410" s="117"/>
      <c r="L410" s="117"/>
      <c r="M410" s="117"/>
      <c r="N410" s="117"/>
      <c r="O410" s="117"/>
      <c r="P410" s="117"/>
      <c r="Q410" s="117"/>
      <c r="R410" s="117"/>
      <c r="S410" s="117"/>
      <c r="T410" s="117"/>
      <c r="U410" s="117"/>
      <c r="V410" s="117"/>
      <c r="W410" s="117"/>
      <c r="X410" s="117"/>
      <c r="Y410" s="117"/>
      <c r="Z410" s="117"/>
    </row>
    <row r="411" spans="1:26" ht="12" customHeight="1" x14ac:dyDescent="0.2">
      <c r="A411" s="117"/>
      <c r="B411" s="137"/>
      <c r="C411" s="117"/>
      <c r="D411" s="138"/>
      <c r="E411" s="117"/>
      <c r="F411" s="139"/>
      <c r="G411" s="117"/>
      <c r="H411" s="117"/>
      <c r="I411" s="117"/>
      <c r="J411" s="117"/>
      <c r="K411" s="117"/>
      <c r="L411" s="117"/>
      <c r="M411" s="117"/>
      <c r="N411" s="117"/>
      <c r="O411" s="117"/>
      <c r="P411" s="117"/>
      <c r="Q411" s="117"/>
      <c r="R411" s="117"/>
      <c r="S411" s="117"/>
      <c r="T411" s="117"/>
      <c r="U411" s="117"/>
      <c r="V411" s="117"/>
      <c r="W411" s="117"/>
      <c r="X411" s="117"/>
      <c r="Y411" s="117"/>
      <c r="Z411" s="117"/>
    </row>
    <row r="412" spans="1:26" ht="12" customHeight="1" x14ac:dyDescent="0.2">
      <c r="A412" s="117"/>
      <c r="B412" s="137"/>
      <c r="C412" s="117"/>
      <c r="D412" s="138"/>
      <c r="E412" s="117"/>
      <c r="F412" s="139"/>
      <c r="G412" s="117"/>
      <c r="H412" s="117"/>
      <c r="I412" s="117"/>
      <c r="J412" s="117"/>
      <c r="K412" s="117"/>
      <c r="L412" s="117"/>
      <c r="M412" s="117"/>
      <c r="N412" s="117"/>
      <c r="O412" s="117"/>
      <c r="P412" s="117"/>
      <c r="Q412" s="117"/>
      <c r="R412" s="117"/>
      <c r="S412" s="117"/>
      <c r="T412" s="117"/>
      <c r="U412" s="117"/>
      <c r="V412" s="117"/>
      <c r="W412" s="117"/>
      <c r="X412" s="117"/>
      <c r="Y412" s="117"/>
      <c r="Z412" s="117"/>
    </row>
    <row r="413" spans="1:26" ht="12" customHeight="1" x14ac:dyDescent="0.2">
      <c r="A413" s="117"/>
      <c r="B413" s="137"/>
      <c r="C413" s="117"/>
      <c r="D413" s="138"/>
      <c r="E413" s="117"/>
      <c r="F413" s="139"/>
      <c r="G413" s="117"/>
      <c r="H413" s="117"/>
      <c r="I413" s="117"/>
      <c r="J413" s="117"/>
      <c r="K413" s="117"/>
      <c r="L413" s="117"/>
      <c r="M413" s="117"/>
      <c r="N413" s="117"/>
      <c r="O413" s="117"/>
      <c r="P413" s="117"/>
      <c r="Q413" s="117"/>
      <c r="R413" s="117"/>
      <c r="S413" s="117"/>
      <c r="T413" s="117"/>
      <c r="U413" s="117"/>
      <c r="V413" s="117"/>
      <c r="W413" s="117"/>
      <c r="X413" s="117"/>
      <c r="Y413" s="117"/>
      <c r="Z413" s="117"/>
    </row>
    <row r="414" spans="1:26" ht="12" customHeight="1" x14ac:dyDescent="0.2">
      <c r="A414" s="117"/>
      <c r="B414" s="137"/>
      <c r="C414" s="117"/>
      <c r="D414" s="138"/>
      <c r="E414" s="117"/>
      <c r="F414" s="139"/>
      <c r="G414" s="117"/>
      <c r="H414" s="117"/>
      <c r="I414" s="117"/>
      <c r="J414" s="117"/>
      <c r="K414" s="117"/>
      <c r="L414" s="117"/>
      <c r="M414" s="117"/>
      <c r="N414" s="117"/>
      <c r="O414" s="117"/>
      <c r="P414" s="117"/>
      <c r="Q414" s="117"/>
      <c r="R414" s="117"/>
      <c r="S414" s="117"/>
      <c r="T414" s="117"/>
      <c r="U414" s="117"/>
      <c r="V414" s="117"/>
      <c r="W414" s="117"/>
      <c r="X414" s="117"/>
      <c r="Y414" s="117"/>
      <c r="Z414" s="117"/>
    </row>
    <row r="415" spans="1:26" ht="12" customHeight="1" x14ac:dyDescent="0.2">
      <c r="A415" s="117"/>
      <c r="B415" s="137"/>
      <c r="C415" s="117"/>
      <c r="D415" s="138"/>
      <c r="E415" s="117"/>
      <c r="F415" s="139"/>
      <c r="G415" s="117"/>
      <c r="H415" s="117"/>
      <c r="I415" s="117"/>
      <c r="J415" s="117"/>
      <c r="K415" s="117"/>
      <c r="L415" s="117"/>
      <c r="M415" s="117"/>
      <c r="N415" s="117"/>
      <c r="O415" s="117"/>
      <c r="P415" s="117"/>
      <c r="Q415" s="117"/>
      <c r="R415" s="117"/>
      <c r="S415" s="117"/>
      <c r="T415" s="117"/>
      <c r="U415" s="117"/>
      <c r="V415" s="117"/>
      <c r="W415" s="117"/>
      <c r="X415" s="117"/>
      <c r="Y415" s="117"/>
      <c r="Z415" s="117"/>
    </row>
    <row r="416" spans="1:26" ht="12" customHeight="1" x14ac:dyDescent="0.2">
      <c r="A416" s="117"/>
      <c r="B416" s="137"/>
      <c r="C416" s="117"/>
      <c r="D416" s="138"/>
      <c r="E416" s="117"/>
      <c r="F416" s="139"/>
      <c r="G416" s="117"/>
      <c r="H416" s="117"/>
      <c r="I416" s="117"/>
      <c r="J416" s="117"/>
      <c r="K416" s="117"/>
      <c r="L416" s="117"/>
      <c r="M416" s="117"/>
      <c r="N416" s="117"/>
      <c r="O416" s="117"/>
      <c r="P416" s="117"/>
      <c r="Q416" s="117"/>
      <c r="R416" s="117"/>
      <c r="S416" s="117"/>
      <c r="T416" s="117"/>
      <c r="U416" s="117"/>
      <c r="V416" s="117"/>
      <c r="W416" s="117"/>
      <c r="X416" s="117"/>
      <c r="Y416" s="117"/>
      <c r="Z416" s="117"/>
    </row>
    <row r="417" spans="1:26" ht="12" customHeight="1" x14ac:dyDescent="0.2">
      <c r="A417" s="117"/>
      <c r="B417" s="137"/>
      <c r="C417" s="117"/>
      <c r="D417" s="138"/>
      <c r="E417" s="117"/>
      <c r="F417" s="139"/>
      <c r="G417" s="117"/>
      <c r="H417" s="117"/>
      <c r="I417" s="117"/>
      <c r="J417" s="117"/>
      <c r="K417" s="117"/>
      <c r="L417" s="117"/>
      <c r="M417" s="117"/>
      <c r="N417" s="117"/>
      <c r="O417" s="117"/>
      <c r="P417" s="117"/>
      <c r="Q417" s="117"/>
      <c r="R417" s="117"/>
      <c r="S417" s="117"/>
      <c r="T417" s="117"/>
      <c r="U417" s="117"/>
      <c r="V417" s="117"/>
      <c r="W417" s="117"/>
      <c r="X417" s="117"/>
      <c r="Y417" s="117"/>
      <c r="Z417" s="117"/>
    </row>
    <row r="418" spans="1:26" ht="12" customHeight="1" x14ac:dyDescent="0.2">
      <c r="A418" s="117"/>
      <c r="B418" s="137"/>
      <c r="C418" s="117"/>
      <c r="D418" s="138"/>
      <c r="E418" s="117"/>
      <c r="F418" s="139"/>
      <c r="G418" s="117"/>
      <c r="H418" s="117"/>
      <c r="I418" s="117"/>
      <c r="J418" s="117"/>
      <c r="K418" s="117"/>
      <c r="L418" s="117"/>
      <c r="M418" s="117"/>
      <c r="N418" s="117"/>
      <c r="O418" s="117"/>
      <c r="P418" s="117"/>
      <c r="Q418" s="117"/>
      <c r="R418" s="117"/>
      <c r="S418" s="117"/>
      <c r="T418" s="117"/>
      <c r="U418" s="117"/>
      <c r="V418" s="117"/>
      <c r="W418" s="117"/>
      <c r="X418" s="117"/>
      <c r="Y418" s="117"/>
      <c r="Z418" s="117"/>
    </row>
    <row r="419" spans="1:26" ht="12" customHeight="1" x14ac:dyDescent="0.2">
      <c r="A419" s="117"/>
      <c r="B419" s="137"/>
      <c r="C419" s="117"/>
      <c r="D419" s="138"/>
      <c r="E419" s="117"/>
      <c r="F419" s="139"/>
      <c r="G419" s="117"/>
      <c r="H419" s="117"/>
      <c r="I419" s="117"/>
      <c r="J419" s="117"/>
      <c r="K419" s="117"/>
      <c r="L419" s="117"/>
      <c r="M419" s="117"/>
      <c r="N419" s="117"/>
      <c r="O419" s="117"/>
      <c r="P419" s="117"/>
      <c r="Q419" s="117"/>
      <c r="R419" s="117"/>
      <c r="S419" s="117"/>
      <c r="T419" s="117"/>
      <c r="U419" s="117"/>
      <c r="V419" s="117"/>
      <c r="W419" s="117"/>
      <c r="X419" s="117"/>
      <c r="Y419" s="117"/>
      <c r="Z419" s="117"/>
    </row>
    <row r="420" spans="1:26" ht="12" customHeight="1" x14ac:dyDescent="0.2">
      <c r="A420" s="117"/>
      <c r="B420" s="137"/>
      <c r="C420" s="117"/>
      <c r="D420" s="138"/>
      <c r="E420" s="117"/>
      <c r="F420" s="139"/>
      <c r="G420" s="117"/>
      <c r="H420" s="117"/>
      <c r="I420" s="117"/>
      <c r="J420" s="117"/>
      <c r="K420" s="117"/>
      <c r="L420" s="117"/>
      <c r="M420" s="117"/>
      <c r="N420" s="117"/>
      <c r="O420" s="117"/>
      <c r="P420" s="117"/>
      <c r="Q420" s="117"/>
      <c r="R420" s="117"/>
      <c r="S420" s="117"/>
      <c r="T420" s="117"/>
      <c r="U420" s="117"/>
      <c r="V420" s="117"/>
      <c r="W420" s="117"/>
      <c r="X420" s="117"/>
      <c r="Y420" s="117"/>
      <c r="Z420" s="117"/>
    </row>
    <row r="421" spans="1:26" ht="12" customHeight="1" x14ac:dyDescent="0.2">
      <c r="A421" s="117"/>
      <c r="B421" s="137"/>
      <c r="C421" s="117"/>
      <c r="D421" s="138"/>
      <c r="E421" s="117"/>
      <c r="F421" s="139"/>
      <c r="G421" s="117"/>
      <c r="H421" s="117"/>
      <c r="I421" s="117"/>
      <c r="J421" s="117"/>
      <c r="K421" s="117"/>
      <c r="L421" s="117"/>
      <c r="M421" s="117"/>
      <c r="N421" s="117"/>
      <c r="O421" s="117"/>
      <c r="P421" s="117"/>
      <c r="Q421" s="117"/>
      <c r="R421" s="117"/>
      <c r="S421" s="117"/>
      <c r="T421" s="117"/>
      <c r="U421" s="117"/>
      <c r="V421" s="117"/>
      <c r="W421" s="117"/>
      <c r="X421" s="117"/>
      <c r="Y421" s="117"/>
      <c r="Z421" s="117"/>
    </row>
    <row r="422" spans="1:26" ht="12" customHeight="1" x14ac:dyDescent="0.2">
      <c r="A422" s="117"/>
      <c r="B422" s="137"/>
      <c r="C422" s="117"/>
      <c r="D422" s="138"/>
      <c r="E422" s="117"/>
      <c r="F422" s="139"/>
      <c r="G422" s="117"/>
      <c r="H422" s="117"/>
      <c r="I422" s="117"/>
      <c r="J422" s="117"/>
      <c r="K422" s="117"/>
      <c r="L422" s="117"/>
      <c r="M422" s="117"/>
      <c r="N422" s="117"/>
      <c r="O422" s="117"/>
      <c r="P422" s="117"/>
      <c r="Q422" s="117"/>
      <c r="R422" s="117"/>
      <c r="S422" s="117"/>
      <c r="T422" s="117"/>
      <c r="U422" s="117"/>
      <c r="V422" s="117"/>
      <c r="W422" s="117"/>
      <c r="X422" s="117"/>
      <c r="Y422" s="117"/>
      <c r="Z422" s="117"/>
    </row>
    <row r="423" spans="1:26" ht="12" customHeight="1" x14ac:dyDescent="0.2">
      <c r="A423" s="117"/>
      <c r="B423" s="137"/>
      <c r="C423" s="117"/>
      <c r="D423" s="138"/>
      <c r="E423" s="117"/>
      <c r="F423" s="139"/>
      <c r="G423" s="117"/>
      <c r="H423" s="117"/>
      <c r="I423" s="117"/>
      <c r="J423" s="117"/>
      <c r="K423" s="117"/>
      <c r="L423" s="117"/>
      <c r="M423" s="117"/>
      <c r="N423" s="117"/>
      <c r="O423" s="117"/>
      <c r="P423" s="117"/>
      <c r="Q423" s="117"/>
      <c r="R423" s="117"/>
      <c r="S423" s="117"/>
      <c r="T423" s="117"/>
      <c r="U423" s="117"/>
      <c r="V423" s="117"/>
      <c r="W423" s="117"/>
      <c r="X423" s="117"/>
      <c r="Y423" s="117"/>
      <c r="Z423" s="117"/>
    </row>
    <row r="424" spans="1:26" ht="12" customHeight="1" x14ac:dyDescent="0.2">
      <c r="A424" s="117"/>
      <c r="B424" s="137"/>
      <c r="C424" s="117"/>
      <c r="D424" s="138"/>
      <c r="E424" s="117"/>
      <c r="F424" s="139"/>
      <c r="G424" s="117"/>
      <c r="H424" s="117"/>
      <c r="I424" s="117"/>
      <c r="J424" s="117"/>
      <c r="K424" s="117"/>
      <c r="L424" s="117"/>
      <c r="M424" s="117"/>
      <c r="N424" s="117"/>
      <c r="O424" s="117"/>
      <c r="P424" s="117"/>
      <c r="Q424" s="117"/>
      <c r="R424" s="117"/>
      <c r="S424" s="117"/>
      <c r="T424" s="117"/>
      <c r="U424" s="117"/>
      <c r="V424" s="117"/>
      <c r="W424" s="117"/>
      <c r="X424" s="117"/>
      <c r="Y424" s="117"/>
      <c r="Z424" s="117"/>
    </row>
    <row r="425" spans="1:26" ht="12" customHeight="1" x14ac:dyDescent="0.2">
      <c r="A425" s="117"/>
      <c r="B425" s="137"/>
      <c r="C425" s="117"/>
      <c r="D425" s="138"/>
      <c r="E425" s="117"/>
      <c r="F425" s="139"/>
      <c r="G425" s="117"/>
      <c r="H425" s="117"/>
      <c r="I425" s="117"/>
      <c r="J425" s="117"/>
      <c r="K425" s="117"/>
      <c r="L425" s="117"/>
      <c r="M425" s="117"/>
      <c r="N425" s="117"/>
      <c r="O425" s="117"/>
      <c r="P425" s="117"/>
      <c r="Q425" s="117"/>
      <c r="R425" s="117"/>
      <c r="S425" s="117"/>
      <c r="T425" s="117"/>
      <c r="U425" s="117"/>
      <c r="V425" s="117"/>
      <c r="W425" s="117"/>
      <c r="X425" s="117"/>
      <c r="Y425" s="117"/>
      <c r="Z425" s="117"/>
    </row>
    <row r="426" spans="1:26" ht="12" customHeight="1" x14ac:dyDescent="0.2">
      <c r="A426" s="117"/>
      <c r="B426" s="137"/>
      <c r="C426" s="117"/>
      <c r="D426" s="138"/>
      <c r="E426" s="117"/>
      <c r="F426" s="139"/>
      <c r="G426" s="117"/>
      <c r="H426" s="117"/>
      <c r="I426" s="117"/>
      <c r="J426" s="117"/>
      <c r="K426" s="117"/>
      <c r="L426" s="117"/>
      <c r="M426" s="117"/>
      <c r="N426" s="117"/>
      <c r="O426" s="117"/>
      <c r="P426" s="117"/>
      <c r="Q426" s="117"/>
      <c r="R426" s="117"/>
      <c r="S426" s="117"/>
      <c r="T426" s="117"/>
      <c r="U426" s="117"/>
      <c r="V426" s="117"/>
      <c r="W426" s="117"/>
      <c r="X426" s="117"/>
      <c r="Y426" s="117"/>
      <c r="Z426" s="117"/>
    </row>
    <row r="427" spans="1:26" ht="12" customHeight="1" x14ac:dyDescent="0.2">
      <c r="A427" s="117"/>
      <c r="B427" s="137"/>
      <c r="C427" s="117"/>
      <c r="D427" s="138"/>
      <c r="E427" s="117"/>
      <c r="F427" s="139"/>
      <c r="G427" s="117"/>
      <c r="H427" s="117"/>
      <c r="I427" s="117"/>
      <c r="J427" s="117"/>
      <c r="K427" s="117"/>
      <c r="L427" s="117"/>
      <c r="M427" s="117"/>
      <c r="N427" s="117"/>
      <c r="O427" s="117"/>
      <c r="P427" s="117"/>
      <c r="Q427" s="117"/>
      <c r="R427" s="117"/>
      <c r="S427" s="117"/>
      <c r="T427" s="117"/>
      <c r="U427" s="117"/>
      <c r="V427" s="117"/>
      <c r="W427" s="117"/>
      <c r="X427" s="117"/>
      <c r="Y427" s="117"/>
      <c r="Z427" s="117"/>
    </row>
    <row r="428" spans="1:26" ht="12" customHeight="1" x14ac:dyDescent="0.2">
      <c r="A428" s="117"/>
      <c r="B428" s="137"/>
      <c r="C428" s="117"/>
      <c r="D428" s="138"/>
      <c r="E428" s="117"/>
      <c r="F428" s="139"/>
      <c r="G428" s="117"/>
      <c r="H428" s="117"/>
      <c r="I428" s="117"/>
      <c r="J428" s="117"/>
      <c r="K428" s="117"/>
      <c r="L428" s="117"/>
      <c r="M428" s="117"/>
      <c r="N428" s="117"/>
      <c r="O428" s="117"/>
      <c r="P428" s="117"/>
      <c r="Q428" s="117"/>
      <c r="R428" s="117"/>
      <c r="S428" s="117"/>
      <c r="T428" s="117"/>
      <c r="U428" s="117"/>
      <c r="V428" s="117"/>
      <c r="W428" s="117"/>
      <c r="X428" s="117"/>
      <c r="Y428" s="117"/>
      <c r="Z428" s="117"/>
    </row>
    <row r="429" spans="1:26" ht="12" customHeight="1" x14ac:dyDescent="0.2">
      <c r="A429" s="117"/>
      <c r="B429" s="137"/>
      <c r="C429" s="117"/>
      <c r="D429" s="138"/>
      <c r="E429" s="117"/>
      <c r="F429" s="139"/>
      <c r="G429" s="117"/>
      <c r="H429" s="117"/>
      <c r="I429" s="117"/>
      <c r="J429" s="117"/>
      <c r="K429" s="117"/>
      <c r="L429" s="117"/>
      <c r="M429" s="117"/>
      <c r="N429" s="117"/>
      <c r="O429" s="117"/>
      <c r="P429" s="117"/>
      <c r="Q429" s="117"/>
      <c r="R429" s="117"/>
      <c r="S429" s="117"/>
      <c r="T429" s="117"/>
      <c r="U429" s="117"/>
      <c r="V429" s="117"/>
      <c r="W429" s="117"/>
      <c r="X429" s="117"/>
      <c r="Y429" s="117"/>
      <c r="Z429" s="117"/>
    </row>
    <row r="430" spans="1:26" ht="12" customHeight="1" x14ac:dyDescent="0.2">
      <c r="A430" s="117"/>
      <c r="B430" s="137"/>
      <c r="C430" s="117"/>
      <c r="D430" s="138"/>
      <c r="E430" s="117"/>
      <c r="F430" s="139"/>
      <c r="G430" s="117"/>
      <c r="H430" s="117"/>
      <c r="I430" s="117"/>
      <c r="J430" s="117"/>
      <c r="K430" s="117"/>
      <c r="L430" s="117"/>
      <c r="M430" s="117"/>
      <c r="N430" s="117"/>
      <c r="O430" s="117"/>
      <c r="P430" s="117"/>
      <c r="Q430" s="117"/>
      <c r="R430" s="117"/>
      <c r="S430" s="117"/>
      <c r="T430" s="117"/>
      <c r="U430" s="117"/>
      <c r="V430" s="117"/>
      <c r="W430" s="117"/>
      <c r="X430" s="117"/>
      <c r="Y430" s="117"/>
      <c r="Z430" s="117"/>
    </row>
    <row r="431" spans="1:26" ht="12" customHeight="1" x14ac:dyDescent="0.2">
      <c r="A431" s="117"/>
      <c r="B431" s="137"/>
      <c r="C431" s="117"/>
      <c r="D431" s="138"/>
      <c r="E431" s="117"/>
      <c r="F431" s="139"/>
      <c r="G431" s="117"/>
      <c r="H431" s="117"/>
      <c r="I431" s="117"/>
      <c r="J431" s="117"/>
      <c r="K431" s="117"/>
      <c r="L431" s="117"/>
      <c r="M431" s="117"/>
      <c r="N431" s="117"/>
      <c r="O431" s="117"/>
      <c r="P431" s="117"/>
      <c r="Q431" s="117"/>
      <c r="R431" s="117"/>
      <c r="S431" s="117"/>
      <c r="T431" s="117"/>
      <c r="U431" s="117"/>
      <c r="V431" s="117"/>
      <c r="W431" s="117"/>
      <c r="X431" s="117"/>
      <c r="Y431" s="117"/>
      <c r="Z431" s="117"/>
    </row>
    <row r="432" spans="1:26" ht="12" customHeight="1" x14ac:dyDescent="0.2">
      <c r="A432" s="117"/>
      <c r="B432" s="137"/>
      <c r="C432" s="117"/>
      <c r="D432" s="138"/>
      <c r="E432" s="117"/>
      <c r="F432" s="139"/>
      <c r="G432" s="117"/>
      <c r="H432" s="117"/>
      <c r="I432" s="117"/>
      <c r="J432" s="117"/>
      <c r="K432" s="117"/>
      <c r="L432" s="117"/>
      <c r="M432" s="117"/>
      <c r="N432" s="117"/>
      <c r="O432" s="117"/>
      <c r="P432" s="117"/>
      <c r="Q432" s="117"/>
      <c r="R432" s="117"/>
      <c r="S432" s="117"/>
      <c r="T432" s="117"/>
      <c r="U432" s="117"/>
      <c r="V432" s="117"/>
      <c r="W432" s="117"/>
      <c r="X432" s="117"/>
      <c r="Y432" s="117"/>
      <c r="Z432" s="117"/>
    </row>
    <row r="433" spans="1:26" ht="12" customHeight="1" x14ac:dyDescent="0.2">
      <c r="A433" s="117"/>
      <c r="B433" s="137"/>
      <c r="C433" s="117"/>
      <c r="D433" s="138"/>
      <c r="E433" s="117"/>
      <c r="F433" s="139"/>
      <c r="G433" s="117"/>
      <c r="H433" s="117"/>
      <c r="I433" s="117"/>
      <c r="J433" s="117"/>
      <c r="K433" s="117"/>
      <c r="L433" s="117"/>
      <c r="M433" s="117"/>
      <c r="N433" s="117"/>
      <c r="O433" s="117"/>
      <c r="P433" s="117"/>
      <c r="Q433" s="117"/>
      <c r="R433" s="117"/>
      <c r="S433" s="117"/>
      <c r="T433" s="117"/>
      <c r="U433" s="117"/>
      <c r="V433" s="117"/>
      <c r="W433" s="117"/>
      <c r="X433" s="117"/>
      <c r="Y433" s="117"/>
      <c r="Z433" s="117"/>
    </row>
    <row r="434" spans="1:26" ht="12" customHeight="1" x14ac:dyDescent="0.2">
      <c r="A434" s="117"/>
      <c r="B434" s="137"/>
      <c r="C434" s="117"/>
      <c r="D434" s="138"/>
      <c r="E434" s="117"/>
      <c r="F434" s="139"/>
      <c r="G434" s="117"/>
      <c r="H434" s="117"/>
      <c r="I434" s="117"/>
      <c r="J434" s="117"/>
      <c r="K434" s="117"/>
      <c r="L434" s="117"/>
      <c r="M434" s="117"/>
      <c r="N434" s="117"/>
      <c r="O434" s="117"/>
      <c r="P434" s="117"/>
      <c r="Q434" s="117"/>
      <c r="R434" s="117"/>
      <c r="S434" s="117"/>
      <c r="T434" s="117"/>
      <c r="U434" s="117"/>
      <c r="V434" s="117"/>
      <c r="W434" s="117"/>
      <c r="X434" s="117"/>
      <c r="Y434" s="117"/>
      <c r="Z434" s="117"/>
    </row>
    <row r="435" spans="1:26" ht="12" customHeight="1" x14ac:dyDescent="0.2">
      <c r="A435" s="117"/>
      <c r="B435" s="137"/>
      <c r="C435" s="117"/>
      <c r="D435" s="138"/>
      <c r="E435" s="117"/>
      <c r="F435" s="139"/>
      <c r="G435" s="117"/>
      <c r="H435" s="117"/>
      <c r="I435" s="117"/>
      <c r="J435" s="117"/>
      <c r="K435" s="117"/>
      <c r="L435" s="117"/>
      <c r="M435" s="117"/>
      <c r="N435" s="117"/>
      <c r="O435" s="117"/>
      <c r="P435" s="117"/>
      <c r="Q435" s="117"/>
      <c r="R435" s="117"/>
      <c r="S435" s="117"/>
      <c r="T435" s="117"/>
      <c r="U435" s="117"/>
      <c r="V435" s="117"/>
      <c r="W435" s="117"/>
      <c r="X435" s="117"/>
      <c r="Y435" s="117"/>
      <c r="Z435" s="117"/>
    </row>
    <row r="436" spans="1:26" ht="12" customHeight="1" x14ac:dyDescent="0.2">
      <c r="A436" s="117"/>
      <c r="B436" s="137"/>
      <c r="C436" s="117"/>
      <c r="D436" s="138"/>
      <c r="E436" s="117"/>
      <c r="F436" s="139"/>
      <c r="G436" s="117"/>
      <c r="H436" s="117"/>
      <c r="I436" s="117"/>
      <c r="J436" s="117"/>
      <c r="K436" s="117"/>
      <c r="L436" s="117"/>
      <c r="M436" s="117"/>
      <c r="N436" s="117"/>
      <c r="O436" s="117"/>
      <c r="P436" s="117"/>
      <c r="Q436" s="117"/>
      <c r="R436" s="117"/>
      <c r="S436" s="117"/>
      <c r="T436" s="117"/>
      <c r="U436" s="117"/>
      <c r="V436" s="117"/>
      <c r="W436" s="117"/>
      <c r="X436" s="117"/>
      <c r="Y436" s="117"/>
      <c r="Z436" s="117"/>
    </row>
    <row r="437" spans="1:26" ht="12" customHeight="1" x14ac:dyDescent="0.2">
      <c r="A437" s="117"/>
      <c r="B437" s="137"/>
      <c r="C437" s="117"/>
      <c r="D437" s="138"/>
      <c r="E437" s="117"/>
      <c r="F437" s="139"/>
      <c r="G437" s="117"/>
      <c r="H437" s="117"/>
      <c r="I437" s="117"/>
      <c r="J437" s="117"/>
      <c r="K437" s="117"/>
      <c r="L437" s="117"/>
      <c r="M437" s="117"/>
      <c r="N437" s="117"/>
      <c r="O437" s="117"/>
      <c r="P437" s="117"/>
      <c r="Q437" s="117"/>
      <c r="R437" s="117"/>
      <c r="S437" s="117"/>
      <c r="T437" s="117"/>
      <c r="U437" s="117"/>
      <c r="V437" s="117"/>
      <c r="W437" s="117"/>
      <c r="X437" s="117"/>
      <c r="Y437" s="117"/>
      <c r="Z437" s="117"/>
    </row>
    <row r="438" spans="1:26" ht="12" customHeight="1" x14ac:dyDescent="0.2">
      <c r="A438" s="117"/>
      <c r="B438" s="137"/>
      <c r="C438" s="117"/>
      <c r="D438" s="138"/>
      <c r="E438" s="117"/>
      <c r="F438" s="139"/>
      <c r="G438" s="117"/>
      <c r="H438" s="117"/>
      <c r="I438" s="117"/>
      <c r="J438" s="117"/>
      <c r="K438" s="117"/>
      <c r="L438" s="117"/>
      <c r="M438" s="117"/>
      <c r="N438" s="117"/>
      <c r="O438" s="117"/>
      <c r="P438" s="117"/>
      <c r="Q438" s="117"/>
      <c r="R438" s="117"/>
      <c r="S438" s="117"/>
      <c r="T438" s="117"/>
      <c r="U438" s="117"/>
      <c r="V438" s="117"/>
      <c r="W438" s="117"/>
      <c r="X438" s="117"/>
      <c r="Y438" s="117"/>
      <c r="Z438" s="117"/>
    </row>
    <row r="439" spans="1:26" ht="12" customHeight="1" x14ac:dyDescent="0.2">
      <c r="A439" s="117"/>
      <c r="B439" s="137"/>
      <c r="C439" s="117"/>
      <c r="D439" s="138"/>
      <c r="E439" s="117"/>
      <c r="F439" s="139"/>
      <c r="G439" s="117"/>
      <c r="H439" s="117"/>
      <c r="I439" s="117"/>
      <c r="J439" s="117"/>
      <c r="K439" s="117"/>
      <c r="L439" s="117"/>
      <c r="M439" s="117"/>
      <c r="N439" s="117"/>
      <c r="O439" s="117"/>
      <c r="P439" s="117"/>
      <c r="Q439" s="117"/>
      <c r="R439" s="117"/>
      <c r="S439" s="117"/>
      <c r="T439" s="117"/>
      <c r="U439" s="117"/>
      <c r="V439" s="117"/>
      <c r="W439" s="117"/>
      <c r="X439" s="117"/>
      <c r="Y439" s="117"/>
      <c r="Z439" s="117"/>
    </row>
    <row r="440" spans="1:26" ht="12" customHeight="1" x14ac:dyDescent="0.2">
      <c r="A440" s="117"/>
      <c r="B440" s="137"/>
      <c r="C440" s="117"/>
      <c r="D440" s="138"/>
      <c r="E440" s="117"/>
      <c r="F440" s="139"/>
      <c r="G440" s="117"/>
      <c r="H440" s="117"/>
      <c r="I440" s="117"/>
      <c r="J440" s="117"/>
      <c r="K440" s="117"/>
      <c r="L440" s="117"/>
      <c r="M440" s="117"/>
      <c r="N440" s="117"/>
      <c r="O440" s="117"/>
      <c r="P440" s="117"/>
      <c r="Q440" s="117"/>
      <c r="R440" s="117"/>
      <c r="S440" s="117"/>
      <c r="T440" s="117"/>
      <c r="U440" s="117"/>
      <c r="V440" s="117"/>
      <c r="W440" s="117"/>
      <c r="X440" s="117"/>
      <c r="Y440" s="117"/>
      <c r="Z440" s="117"/>
    </row>
    <row r="441" spans="1:26" ht="12" customHeight="1" x14ac:dyDescent="0.2">
      <c r="A441" s="117"/>
      <c r="B441" s="137"/>
      <c r="C441" s="117"/>
      <c r="D441" s="138"/>
      <c r="E441" s="117"/>
      <c r="F441" s="139"/>
      <c r="G441" s="117"/>
      <c r="H441" s="117"/>
      <c r="I441" s="117"/>
      <c r="J441" s="117"/>
      <c r="K441" s="117"/>
      <c r="L441" s="117"/>
      <c r="M441" s="117"/>
      <c r="N441" s="117"/>
      <c r="O441" s="117"/>
      <c r="P441" s="117"/>
      <c r="Q441" s="117"/>
      <c r="R441" s="117"/>
      <c r="S441" s="117"/>
      <c r="T441" s="117"/>
      <c r="U441" s="117"/>
      <c r="V441" s="117"/>
      <c r="W441" s="117"/>
      <c r="X441" s="117"/>
      <c r="Y441" s="117"/>
      <c r="Z441" s="117"/>
    </row>
    <row r="442" spans="1:26" ht="12" customHeight="1" x14ac:dyDescent="0.2">
      <c r="A442" s="117"/>
      <c r="B442" s="137"/>
      <c r="C442" s="117"/>
      <c r="D442" s="138"/>
      <c r="E442" s="117"/>
      <c r="F442" s="139"/>
      <c r="G442" s="117"/>
      <c r="H442" s="117"/>
      <c r="I442" s="117"/>
      <c r="J442" s="117"/>
      <c r="K442" s="117"/>
      <c r="L442" s="117"/>
      <c r="M442" s="117"/>
      <c r="N442" s="117"/>
      <c r="O442" s="117"/>
      <c r="P442" s="117"/>
      <c r="Q442" s="117"/>
      <c r="R442" s="117"/>
      <c r="S442" s="117"/>
      <c r="T442" s="117"/>
      <c r="U442" s="117"/>
      <c r="V442" s="117"/>
      <c r="W442" s="117"/>
      <c r="X442" s="117"/>
      <c r="Y442" s="117"/>
      <c r="Z442" s="117"/>
    </row>
    <row r="443" spans="1:26" ht="12" customHeight="1" x14ac:dyDescent="0.2">
      <c r="A443" s="117"/>
      <c r="B443" s="137"/>
      <c r="C443" s="117"/>
      <c r="D443" s="138"/>
      <c r="E443" s="117"/>
      <c r="F443" s="139"/>
      <c r="G443" s="117"/>
      <c r="H443" s="117"/>
      <c r="I443" s="117"/>
      <c r="J443" s="117"/>
      <c r="K443" s="117"/>
      <c r="L443" s="117"/>
      <c r="M443" s="117"/>
      <c r="N443" s="117"/>
      <c r="O443" s="117"/>
      <c r="P443" s="117"/>
      <c r="Q443" s="117"/>
      <c r="R443" s="117"/>
      <c r="S443" s="117"/>
      <c r="T443" s="117"/>
      <c r="U443" s="117"/>
      <c r="V443" s="117"/>
      <c r="W443" s="117"/>
      <c r="X443" s="117"/>
      <c r="Y443" s="117"/>
      <c r="Z443" s="117"/>
    </row>
    <row r="444" spans="1:26" ht="12" customHeight="1" x14ac:dyDescent="0.2">
      <c r="A444" s="117"/>
      <c r="B444" s="137"/>
      <c r="C444" s="117"/>
      <c r="D444" s="138"/>
      <c r="E444" s="117"/>
      <c r="F444" s="139"/>
      <c r="G444" s="117"/>
      <c r="H444" s="117"/>
      <c r="I444" s="117"/>
      <c r="J444" s="117"/>
      <c r="K444" s="117"/>
      <c r="L444" s="117"/>
      <c r="M444" s="117"/>
      <c r="N444" s="117"/>
      <c r="O444" s="117"/>
      <c r="P444" s="117"/>
      <c r="Q444" s="117"/>
      <c r="R444" s="117"/>
      <c r="S444" s="117"/>
      <c r="T444" s="117"/>
      <c r="U444" s="117"/>
      <c r="V444" s="117"/>
      <c r="W444" s="117"/>
      <c r="X444" s="117"/>
      <c r="Y444" s="117"/>
      <c r="Z444" s="117"/>
    </row>
    <row r="445" spans="1:26" ht="12" customHeight="1" x14ac:dyDescent="0.2">
      <c r="A445" s="117"/>
      <c r="B445" s="137"/>
      <c r="C445" s="117"/>
      <c r="D445" s="138"/>
      <c r="E445" s="117"/>
      <c r="F445" s="139"/>
      <c r="G445" s="117"/>
      <c r="H445" s="117"/>
      <c r="I445" s="117"/>
      <c r="J445" s="117"/>
      <c r="K445" s="117"/>
      <c r="L445" s="117"/>
      <c r="M445" s="117"/>
      <c r="N445" s="117"/>
      <c r="O445" s="117"/>
      <c r="P445" s="117"/>
      <c r="Q445" s="117"/>
      <c r="R445" s="117"/>
      <c r="S445" s="117"/>
      <c r="T445" s="117"/>
      <c r="U445" s="117"/>
      <c r="V445" s="117"/>
      <c r="W445" s="117"/>
      <c r="X445" s="117"/>
      <c r="Y445" s="117"/>
      <c r="Z445" s="117"/>
    </row>
    <row r="446" spans="1:26" ht="12" customHeight="1" x14ac:dyDescent="0.2">
      <c r="A446" s="117"/>
      <c r="B446" s="137"/>
      <c r="C446" s="117"/>
      <c r="D446" s="138"/>
      <c r="E446" s="117"/>
      <c r="F446" s="139"/>
      <c r="G446" s="117"/>
      <c r="H446" s="117"/>
      <c r="I446" s="117"/>
      <c r="J446" s="117"/>
      <c r="K446" s="117"/>
      <c r="L446" s="117"/>
      <c r="M446" s="117"/>
      <c r="N446" s="117"/>
      <c r="O446" s="117"/>
      <c r="P446" s="117"/>
      <c r="Q446" s="117"/>
      <c r="R446" s="117"/>
      <c r="S446" s="117"/>
      <c r="T446" s="117"/>
      <c r="U446" s="117"/>
      <c r="V446" s="117"/>
      <c r="W446" s="117"/>
      <c r="X446" s="117"/>
      <c r="Y446" s="117"/>
      <c r="Z446" s="117"/>
    </row>
    <row r="447" spans="1:26" ht="12" customHeight="1" x14ac:dyDescent="0.2">
      <c r="A447" s="117"/>
      <c r="B447" s="137"/>
      <c r="C447" s="117"/>
      <c r="D447" s="138"/>
      <c r="E447" s="117"/>
      <c r="F447" s="139"/>
      <c r="G447" s="117"/>
      <c r="H447" s="117"/>
      <c r="I447" s="117"/>
      <c r="J447" s="117"/>
      <c r="K447" s="117"/>
      <c r="L447" s="117"/>
      <c r="M447" s="117"/>
      <c r="N447" s="117"/>
      <c r="O447" s="117"/>
      <c r="P447" s="117"/>
      <c r="Q447" s="117"/>
      <c r="R447" s="117"/>
      <c r="S447" s="117"/>
      <c r="T447" s="117"/>
      <c r="U447" s="117"/>
      <c r="V447" s="117"/>
      <c r="W447" s="117"/>
      <c r="X447" s="117"/>
      <c r="Y447" s="117"/>
      <c r="Z447" s="117"/>
    </row>
    <row r="448" spans="1:26" ht="12" customHeight="1" x14ac:dyDescent="0.2">
      <c r="A448" s="117"/>
      <c r="B448" s="137"/>
      <c r="C448" s="117"/>
      <c r="D448" s="138"/>
      <c r="E448" s="117"/>
      <c r="F448" s="139"/>
      <c r="G448" s="117"/>
      <c r="H448" s="117"/>
      <c r="I448" s="117"/>
      <c r="J448" s="117"/>
      <c r="K448" s="117"/>
      <c r="L448" s="117"/>
      <c r="M448" s="117"/>
      <c r="N448" s="117"/>
      <c r="O448" s="117"/>
      <c r="P448" s="117"/>
      <c r="Q448" s="117"/>
      <c r="R448" s="117"/>
      <c r="S448" s="117"/>
      <c r="T448" s="117"/>
      <c r="U448" s="117"/>
      <c r="V448" s="117"/>
      <c r="W448" s="117"/>
      <c r="X448" s="117"/>
      <c r="Y448" s="117"/>
      <c r="Z448" s="117"/>
    </row>
    <row r="449" spans="1:26" ht="12" customHeight="1" x14ac:dyDescent="0.2">
      <c r="A449" s="117"/>
      <c r="B449" s="137"/>
      <c r="C449" s="117"/>
      <c r="D449" s="138"/>
      <c r="E449" s="117"/>
      <c r="F449" s="139"/>
      <c r="G449" s="117"/>
      <c r="H449" s="117"/>
      <c r="I449" s="117"/>
      <c r="J449" s="117"/>
      <c r="K449" s="117"/>
      <c r="L449" s="117"/>
      <c r="M449" s="117"/>
      <c r="N449" s="117"/>
      <c r="O449" s="117"/>
      <c r="P449" s="117"/>
      <c r="Q449" s="117"/>
      <c r="R449" s="117"/>
      <c r="S449" s="117"/>
      <c r="T449" s="117"/>
      <c r="U449" s="117"/>
      <c r="V449" s="117"/>
      <c r="W449" s="117"/>
      <c r="X449" s="117"/>
      <c r="Y449" s="117"/>
      <c r="Z449" s="117"/>
    </row>
    <row r="450" spans="1:26" ht="12" customHeight="1" x14ac:dyDescent="0.2">
      <c r="A450" s="117"/>
      <c r="B450" s="137"/>
      <c r="C450" s="117"/>
      <c r="D450" s="138"/>
      <c r="E450" s="117"/>
      <c r="F450" s="139"/>
      <c r="G450" s="117"/>
      <c r="H450" s="117"/>
      <c r="I450" s="117"/>
      <c r="J450" s="117"/>
      <c r="K450" s="117"/>
      <c r="L450" s="117"/>
      <c r="M450" s="117"/>
      <c r="N450" s="117"/>
      <c r="O450" s="117"/>
      <c r="P450" s="117"/>
      <c r="Q450" s="117"/>
      <c r="R450" s="117"/>
      <c r="S450" s="117"/>
      <c r="T450" s="117"/>
      <c r="U450" s="117"/>
      <c r="V450" s="117"/>
      <c r="W450" s="117"/>
      <c r="X450" s="117"/>
      <c r="Y450" s="117"/>
      <c r="Z450" s="117"/>
    </row>
    <row r="451" spans="1:26" ht="12" customHeight="1" x14ac:dyDescent="0.2">
      <c r="A451" s="117"/>
      <c r="B451" s="137"/>
      <c r="C451" s="117"/>
      <c r="D451" s="138"/>
      <c r="E451" s="117"/>
      <c r="F451" s="139"/>
      <c r="G451" s="117"/>
      <c r="H451" s="117"/>
      <c r="I451" s="117"/>
      <c r="J451" s="117"/>
      <c r="K451" s="117"/>
      <c r="L451" s="117"/>
      <c r="M451" s="117"/>
      <c r="N451" s="117"/>
      <c r="O451" s="117"/>
      <c r="P451" s="117"/>
      <c r="Q451" s="117"/>
      <c r="R451" s="117"/>
      <c r="S451" s="117"/>
      <c r="T451" s="117"/>
      <c r="U451" s="117"/>
      <c r="V451" s="117"/>
      <c r="W451" s="117"/>
      <c r="X451" s="117"/>
      <c r="Y451" s="117"/>
      <c r="Z451" s="117"/>
    </row>
    <row r="452" spans="1:26" ht="12" customHeight="1" x14ac:dyDescent="0.2">
      <c r="A452" s="117"/>
      <c r="B452" s="137"/>
      <c r="C452" s="117"/>
      <c r="D452" s="138"/>
      <c r="E452" s="117"/>
      <c r="F452" s="139"/>
      <c r="G452" s="117"/>
      <c r="H452" s="117"/>
      <c r="I452" s="117"/>
      <c r="J452" s="117"/>
      <c r="K452" s="117"/>
      <c r="L452" s="117"/>
      <c r="M452" s="117"/>
      <c r="N452" s="117"/>
      <c r="O452" s="117"/>
      <c r="P452" s="117"/>
      <c r="Q452" s="117"/>
      <c r="R452" s="117"/>
      <c r="S452" s="117"/>
      <c r="T452" s="117"/>
      <c r="U452" s="117"/>
      <c r="V452" s="117"/>
      <c r="W452" s="117"/>
      <c r="X452" s="117"/>
      <c r="Y452" s="117"/>
      <c r="Z452" s="117"/>
    </row>
    <row r="453" spans="1:26" ht="12" customHeight="1" x14ac:dyDescent="0.2">
      <c r="A453" s="117"/>
      <c r="B453" s="137"/>
      <c r="C453" s="117"/>
      <c r="D453" s="138"/>
      <c r="E453" s="117"/>
      <c r="F453" s="139"/>
      <c r="G453" s="117"/>
      <c r="H453" s="117"/>
      <c r="I453" s="117"/>
      <c r="J453" s="117"/>
      <c r="K453" s="117"/>
      <c r="L453" s="117"/>
      <c r="M453" s="117"/>
      <c r="N453" s="117"/>
      <c r="O453" s="117"/>
      <c r="P453" s="117"/>
      <c r="Q453" s="117"/>
      <c r="R453" s="117"/>
      <c r="S453" s="117"/>
      <c r="T453" s="117"/>
      <c r="U453" s="117"/>
      <c r="V453" s="117"/>
      <c r="W453" s="117"/>
      <c r="X453" s="117"/>
      <c r="Y453" s="117"/>
      <c r="Z453" s="117"/>
    </row>
    <row r="454" spans="1:26" ht="12" customHeight="1" x14ac:dyDescent="0.2">
      <c r="A454" s="117"/>
      <c r="B454" s="137"/>
      <c r="C454" s="117"/>
      <c r="D454" s="138"/>
      <c r="E454" s="117"/>
      <c r="F454" s="139"/>
      <c r="G454" s="117"/>
      <c r="H454" s="117"/>
      <c r="I454" s="117"/>
      <c r="J454" s="117"/>
      <c r="K454" s="117"/>
      <c r="L454" s="117"/>
      <c r="M454" s="117"/>
      <c r="N454" s="117"/>
      <c r="O454" s="117"/>
      <c r="P454" s="117"/>
      <c r="Q454" s="117"/>
      <c r="R454" s="117"/>
      <c r="S454" s="117"/>
      <c r="T454" s="117"/>
      <c r="U454" s="117"/>
      <c r="V454" s="117"/>
      <c r="W454" s="117"/>
      <c r="X454" s="117"/>
      <c r="Y454" s="117"/>
      <c r="Z454" s="117"/>
    </row>
    <row r="455" spans="1:26" ht="12" customHeight="1" x14ac:dyDescent="0.2">
      <c r="A455" s="117"/>
      <c r="B455" s="137"/>
      <c r="C455" s="117"/>
      <c r="D455" s="138"/>
      <c r="E455" s="117"/>
      <c r="F455" s="139"/>
      <c r="G455" s="117"/>
      <c r="H455" s="117"/>
      <c r="I455" s="117"/>
      <c r="J455" s="117"/>
      <c r="K455" s="117"/>
      <c r="L455" s="117"/>
      <c r="M455" s="117"/>
      <c r="N455" s="117"/>
      <c r="O455" s="117"/>
      <c r="P455" s="117"/>
      <c r="Q455" s="117"/>
      <c r="R455" s="117"/>
      <c r="S455" s="117"/>
      <c r="T455" s="117"/>
      <c r="U455" s="117"/>
      <c r="V455" s="117"/>
      <c r="W455" s="117"/>
      <c r="X455" s="117"/>
      <c r="Y455" s="117"/>
      <c r="Z455" s="117"/>
    </row>
    <row r="456" spans="1:26" ht="12" customHeight="1" x14ac:dyDescent="0.2">
      <c r="A456" s="117"/>
      <c r="B456" s="137"/>
      <c r="C456" s="117"/>
      <c r="D456" s="138"/>
      <c r="E456" s="117"/>
      <c r="F456" s="139"/>
      <c r="G456" s="117"/>
      <c r="H456" s="117"/>
      <c r="I456" s="117"/>
      <c r="J456" s="117"/>
      <c r="K456" s="117"/>
      <c r="L456" s="117"/>
      <c r="M456" s="117"/>
      <c r="N456" s="117"/>
      <c r="O456" s="117"/>
      <c r="P456" s="117"/>
      <c r="Q456" s="117"/>
      <c r="R456" s="117"/>
      <c r="S456" s="117"/>
      <c r="T456" s="117"/>
      <c r="U456" s="117"/>
      <c r="V456" s="117"/>
      <c r="W456" s="117"/>
      <c r="X456" s="117"/>
      <c r="Y456" s="117"/>
      <c r="Z456" s="117"/>
    </row>
    <row r="457" spans="1:26" ht="12" customHeight="1" x14ac:dyDescent="0.2">
      <c r="A457" s="117"/>
      <c r="B457" s="137"/>
      <c r="C457" s="117"/>
      <c r="D457" s="138"/>
      <c r="E457" s="117"/>
      <c r="F457" s="139"/>
      <c r="G457" s="117"/>
      <c r="H457" s="117"/>
      <c r="I457" s="117"/>
      <c r="J457" s="117"/>
      <c r="K457" s="117"/>
      <c r="L457" s="117"/>
      <c r="M457" s="117"/>
      <c r="N457" s="117"/>
      <c r="O457" s="117"/>
      <c r="P457" s="117"/>
      <c r="Q457" s="117"/>
      <c r="R457" s="117"/>
      <c r="S457" s="117"/>
      <c r="T457" s="117"/>
      <c r="U457" s="117"/>
      <c r="V457" s="117"/>
      <c r="W457" s="117"/>
      <c r="X457" s="117"/>
      <c r="Y457" s="117"/>
      <c r="Z457" s="117"/>
    </row>
    <row r="458" spans="1:26" ht="12" customHeight="1" x14ac:dyDescent="0.2">
      <c r="A458" s="117"/>
      <c r="B458" s="137"/>
      <c r="C458" s="117"/>
      <c r="D458" s="138"/>
      <c r="E458" s="117"/>
      <c r="F458" s="139"/>
      <c r="G458" s="117"/>
      <c r="H458" s="117"/>
      <c r="I458" s="117"/>
      <c r="J458" s="117"/>
      <c r="K458" s="117"/>
      <c r="L458" s="117"/>
      <c r="M458" s="117"/>
      <c r="N458" s="117"/>
      <c r="O458" s="117"/>
      <c r="P458" s="117"/>
      <c r="Q458" s="117"/>
      <c r="R458" s="117"/>
      <c r="S458" s="117"/>
      <c r="T458" s="117"/>
      <c r="U458" s="117"/>
      <c r="V458" s="117"/>
      <c r="W458" s="117"/>
      <c r="X458" s="117"/>
      <c r="Y458" s="117"/>
      <c r="Z458" s="117"/>
    </row>
    <row r="459" spans="1:26" ht="12" customHeight="1" x14ac:dyDescent="0.2">
      <c r="A459" s="117"/>
      <c r="B459" s="137"/>
      <c r="C459" s="117"/>
      <c r="D459" s="138"/>
      <c r="E459" s="117"/>
      <c r="F459" s="139"/>
      <c r="G459" s="117"/>
      <c r="H459" s="117"/>
      <c r="I459" s="117"/>
      <c r="J459" s="117"/>
      <c r="K459" s="117"/>
      <c r="L459" s="117"/>
      <c r="M459" s="117"/>
      <c r="N459" s="117"/>
      <c r="O459" s="117"/>
      <c r="P459" s="117"/>
      <c r="Q459" s="117"/>
      <c r="R459" s="117"/>
      <c r="S459" s="117"/>
      <c r="T459" s="117"/>
      <c r="U459" s="117"/>
      <c r="V459" s="117"/>
      <c r="W459" s="117"/>
      <c r="X459" s="117"/>
      <c r="Y459" s="117"/>
      <c r="Z459" s="117"/>
    </row>
    <row r="460" spans="1:26" ht="12" customHeight="1" x14ac:dyDescent="0.2">
      <c r="A460" s="117"/>
      <c r="B460" s="137"/>
      <c r="C460" s="117"/>
      <c r="D460" s="138"/>
      <c r="E460" s="117"/>
      <c r="F460" s="139"/>
      <c r="G460" s="117"/>
      <c r="H460" s="117"/>
      <c r="I460" s="117"/>
      <c r="J460" s="117"/>
      <c r="K460" s="117"/>
      <c r="L460" s="117"/>
      <c r="M460" s="117"/>
      <c r="N460" s="117"/>
      <c r="O460" s="117"/>
      <c r="P460" s="117"/>
      <c r="Q460" s="117"/>
      <c r="R460" s="117"/>
      <c r="S460" s="117"/>
      <c r="T460" s="117"/>
      <c r="U460" s="117"/>
      <c r="V460" s="117"/>
      <c r="W460" s="117"/>
      <c r="X460" s="117"/>
      <c r="Y460" s="117"/>
      <c r="Z460" s="117"/>
    </row>
    <row r="461" spans="1:26" ht="12" customHeight="1" x14ac:dyDescent="0.2">
      <c r="A461" s="117"/>
      <c r="B461" s="137"/>
      <c r="C461" s="117"/>
      <c r="D461" s="138"/>
      <c r="E461" s="117"/>
      <c r="F461" s="139"/>
      <c r="G461" s="117"/>
      <c r="H461" s="117"/>
      <c r="I461" s="117"/>
      <c r="J461" s="117"/>
      <c r="K461" s="117"/>
      <c r="L461" s="117"/>
      <c r="M461" s="117"/>
      <c r="N461" s="117"/>
      <c r="O461" s="117"/>
      <c r="P461" s="117"/>
      <c r="Q461" s="117"/>
      <c r="R461" s="117"/>
      <c r="S461" s="117"/>
      <c r="T461" s="117"/>
      <c r="U461" s="117"/>
      <c r="V461" s="117"/>
      <c r="W461" s="117"/>
      <c r="X461" s="117"/>
      <c r="Y461" s="117"/>
      <c r="Z461" s="117"/>
    </row>
    <row r="462" spans="1:26" ht="12" customHeight="1" x14ac:dyDescent="0.2">
      <c r="A462" s="117"/>
      <c r="B462" s="137"/>
      <c r="C462" s="117"/>
      <c r="D462" s="138"/>
      <c r="E462" s="117"/>
      <c r="F462" s="139"/>
      <c r="G462" s="117"/>
      <c r="H462" s="117"/>
      <c r="I462" s="117"/>
      <c r="J462" s="117"/>
      <c r="K462" s="117"/>
      <c r="L462" s="117"/>
      <c r="M462" s="117"/>
      <c r="N462" s="117"/>
      <c r="O462" s="117"/>
      <c r="P462" s="117"/>
      <c r="Q462" s="117"/>
      <c r="R462" s="117"/>
      <c r="S462" s="117"/>
      <c r="T462" s="117"/>
      <c r="U462" s="117"/>
      <c r="V462" s="117"/>
      <c r="W462" s="117"/>
      <c r="X462" s="117"/>
      <c r="Y462" s="117"/>
      <c r="Z462" s="117"/>
    </row>
    <row r="463" spans="1:26" ht="12" customHeight="1" x14ac:dyDescent="0.2">
      <c r="A463" s="117"/>
      <c r="B463" s="137"/>
      <c r="C463" s="117"/>
      <c r="D463" s="138"/>
      <c r="E463" s="117"/>
      <c r="F463" s="139"/>
      <c r="G463" s="117"/>
      <c r="H463" s="117"/>
      <c r="I463" s="117"/>
      <c r="J463" s="117"/>
      <c r="K463" s="117"/>
      <c r="L463" s="117"/>
      <c r="M463" s="117"/>
      <c r="N463" s="117"/>
      <c r="O463" s="117"/>
      <c r="P463" s="117"/>
      <c r="Q463" s="117"/>
      <c r="R463" s="117"/>
      <c r="S463" s="117"/>
      <c r="T463" s="117"/>
      <c r="U463" s="117"/>
      <c r="V463" s="117"/>
      <c r="W463" s="117"/>
      <c r="X463" s="117"/>
      <c r="Y463" s="117"/>
      <c r="Z463" s="117"/>
    </row>
    <row r="464" spans="1:26" ht="12" customHeight="1" x14ac:dyDescent="0.2">
      <c r="A464" s="117"/>
      <c r="B464" s="137"/>
      <c r="C464" s="117"/>
      <c r="D464" s="138"/>
      <c r="E464" s="117"/>
      <c r="F464" s="139"/>
      <c r="G464" s="117"/>
      <c r="H464" s="117"/>
      <c r="I464" s="117"/>
      <c r="J464" s="117"/>
      <c r="K464" s="117"/>
      <c r="L464" s="117"/>
      <c r="M464" s="117"/>
      <c r="N464" s="117"/>
      <c r="O464" s="117"/>
      <c r="P464" s="117"/>
      <c r="Q464" s="117"/>
      <c r="R464" s="117"/>
      <c r="S464" s="117"/>
      <c r="T464" s="117"/>
      <c r="U464" s="117"/>
      <c r="V464" s="117"/>
      <c r="W464" s="117"/>
      <c r="X464" s="117"/>
      <c r="Y464" s="117"/>
      <c r="Z464" s="117"/>
    </row>
    <row r="465" spans="1:26" ht="12" customHeight="1" x14ac:dyDescent="0.2">
      <c r="A465" s="117"/>
      <c r="B465" s="137"/>
      <c r="C465" s="117"/>
      <c r="D465" s="138"/>
      <c r="E465" s="117"/>
      <c r="F465" s="139"/>
      <c r="G465" s="117"/>
      <c r="H465" s="117"/>
      <c r="I465" s="117"/>
      <c r="J465" s="117"/>
      <c r="K465" s="117"/>
      <c r="L465" s="117"/>
      <c r="M465" s="117"/>
      <c r="N465" s="117"/>
      <c r="O465" s="117"/>
      <c r="P465" s="117"/>
      <c r="Q465" s="117"/>
      <c r="R465" s="117"/>
      <c r="S465" s="117"/>
      <c r="T465" s="117"/>
      <c r="U465" s="117"/>
      <c r="V465" s="117"/>
      <c r="W465" s="117"/>
      <c r="X465" s="117"/>
      <c r="Y465" s="117"/>
      <c r="Z465" s="117"/>
    </row>
    <row r="466" spans="1:26" ht="12" customHeight="1" x14ac:dyDescent="0.2">
      <c r="A466" s="117"/>
      <c r="B466" s="137"/>
      <c r="C466" s="117"/>
      <c r="D466" s="138"/>
      <c r="E466" s="117"/>
      <c r="F466" s="139"/>
      <c r="G466" s="117"/>
      <c r="H466" s="117"/>
      <c r="I466" s="117"/>
      <c r="J466" s="117"/>
      <c r="K466" s="117"/>
      <c r="L466" s="117"/>
      <c r="M466" s="117"/>
      <c r="N466" s="117"/>
      <c r="O466" s="117"/>
      <c r="P466" s="117"/>
      <c r="Q466" s="117"/>
      <c r="R466" s="117"/>
      <c r="S466" s="117"/>
      <c r="T466" s="117"/>
      <c r="U466" s="117"/>
      <c r="V466" s="117"/>
      <c r="W466" s="117"/>
      <c r="X466" s="117"/>
      <c r="Y466" s="117"/>
      <c r="Z466" s="117"/>
    </row>
    <row r="467" spans="1:26" ht="12" customHeight="1" x14ac:dyDescent="0.2">
      <c r="A467" s="117"/>
      <c r="B467" s="137"/>
      <c r="C467" s="117"/>
      <c r="D467" s="138"/>
      <c r="E467" s="117"/>
      <c r="F467" s="139"/>
      <c r="G467" s="117"/>
      <c r="H467" s="117"/>
      <c r="I467" s="117"/>
      <c r="J467" s="117"/>
      <c r="K467" s="117"/>
      <c r="L467" s="117"/>
      <c r="M467" s="117"/>
      <c r="N467" s="117"/>
      <c r="O467" s="117"/>
      <c r="P467" s="117"/>
      <c r="Q467" s="117"/>
      <c r="R467" s="117"/>
      <c r="S467" s="117"/>
      <c r="T467" s="117"/>
      <c r="U467" s="117"/>
      <c r="V467" s="117"/>
      <c r="W467" s="117"/>
      <c r="X467" s="117"/>
      <c r="Y467" s="117"/>
      <c r="Z467" s="117"/>
    </row>
    <row r="468" spans="1:26" ht="12" customHeight="1" x14ac:dyDescent="0.2">
      <c r="A468" s="117"/>
      <c r="B468" s="137"/>
      <c r="C468" s="117"/>
      <c r="D468" s="138"/>
      <c r="E468" s="117"/>
      <c r="F468" s="139"/>
      <c r="G468" s="117"/>
      <c r="H468" s="117"/>
      <c r="I468" s="117"/>
      <c r="J468" s="117"/>
      <c r="K468" s="117"/>
      <c r="L468" s="117"/>
      <c r="M468" s="117"/>
      <c r="N468" s="117"/>
      <c r="O468" s="117"/>
      <c r="P468" s="117"/>
      <c r="Q468" s="117"/>
      <c r="R468" s="117"/>
      <c r="S468" s="117"/>
      <c r="T468" s="117"/>
      <c r="U468" s="117"/>
      <c r="V468" s="117"/>
      <c r="W468" s="117"/>
      <c r="X468" s="117"/>
      <c r="Y468" s="117"/>
      <c r="Z468" s="117"/>
    </row>
    <row r="469" spans="1:26" ht="12" customHeight="1" x14ac:dyDescent="0.2">
      <c r="A469" s="117"/>
      <c r="B469" s="137"/>
      <c r="C469" s="117"/>
      <c r="D469" s="138"/>
      <c r="E469" s="117"/>
      <c r="F469" s="139"/>
      <c r="G469" s="117"/>
      <c r="H469" s="117"/>
      <c r="I469" s="117"/>
      <c r="J469" s="117"/>
      <c r="K469" s="117"/>
      <c r="L469" s="117"/>
      <c r="M469" s="117"/>
      <c r="N469" s="117"/>
      <c r="O469" s="117"/>
      <c r="P469" s="117"/>
      <c r="Q469" s="117"/>
      <c r="R469" s="117"/>
      <c r="S469" s="117"/>
      <c r="T469" s="117"/>
      <c r="U469" s="117"/>
      <c r="V469" s="117"/>
      <c r="W469" s="117"/>
      <c r="X469" s="117"/>
      <c r="Y469" s="117"/>
      <c r="Z469" s="117"/>
    </row>
    <row r="470" spans="1:26" ht="12" customHeight="1" x14ac:dyDescent="0.2">
      <c r="A470" s="117"/>
      <c r="B470" s="137"/>
      <c r="C470" s="117"/>
      <c r="D470" s="138"/>
      <c r="E470" s="117"/>
      <c r="F470" s="139"/>
      <c r="G470" s="117"/>
      <c r="H470" s="117"/>
      <c r="I470" s="117"/>
      <c r="J470" s="117"/>
      <c r="K470" s="117"/>
      <c r="L470" s="117"/>
      <c r="M470" s="117"/>
      <c r="N470" s="117"/>
      <c r="O470" s="117"/>
      <c r="P470" s="117"/>
      <c r="Q470" s="117"/>
      <c r="R470" s="117"/>
      <c r="S470" s="117"/>
      <c r="T470" s="117"/>
      <c r="U470" s="117"/>
      <c r="V470" s="117"/>
      <c r="W470" s="117"/>
      <c r="X470" s="117"/>
      <c r="Y470" s="117"/>
      <c r="Z470" s="117"/>
    </row>
    <row r="471" spans="1:26" ht="12" customHeight="1" x14ac:dyDescent="0.2">
      <c r="A471" s="117"/>
      <c r="B471" s="137"/>
      <c r="C471" s="117"/>
      <c r="D471" s="138"/>
      <c r="E471" s="117"/>
      <c r="F471" s="139"/>
      <c r="G471" s="117"/>
      <c r="H471" s="117"/>
      <c r="I471" s="117"/>
      <c r="J471" s="117"/>
      <c r="K471" s="117"/>
      <c r="L471" s="117"/>
      <c r="M471" s="117"/>
      <c r="N471" s="117"/>
      <c r="O471" s="117"/>
      <c r="P471" s="117"/>
      <c r="Q471" s="117"/>
      <c r="R471" s="117"/>
      <c r="S471" s="117"/>
      <c r="T471" s="117"/>
      <c r="U471" s="117"/>
      <c r="V471" s="117"/>
      <c r="W471" s="117"/>
      <c r="X471" s="117"/>
      <c r="Y471" s="117"/>
      <c r="Z471" s="117"/>
    </row>
    <row r="472" spans="1:26" ht="12" customHeight="1" x14ac:dyDescent="0.2">
      <c r="A472" s="117"/>
      <c r="B472" s="137"/>
      <c r="C472" s="117"/>
      <c r="D472" s="138"/>
      <c r="E472" s="117"/>
      <c r="F472" s="139"/>
      <c r="G472" s="117"/>
      <c r="H472" s="117"/>
      <c r="I472" s="117"/>
      <c r="J472" s="117"/>
      <c r="K472" s="117"/>
      <c r="L472" s="117"/>
      <c r="M472" s="117"/>
      <c r="N472" s="117"/>
      <c r="O472" s="117"/>
      <c r="P472" s="117"/>
      <c r="Q472" s="117"/>
      <c r="R472" s="117"/>
      <c r="S472" s="117"/>
      <c r="T472" s="117"/>
      <c r="U472" s="117"/>
      <c r="V472" s="117"/>
      <c r="W472" s="117"/>
      <c r="X472" s="117"/>
      <c r="Y472" s="117"/>
      <c r="Z472" s="117"/>
    </row>
    <row r="473" spans="1:26" ht="12" customHeight="1" x14ac:dyDescent="0.2">
      <c r="A473" s="117"/>
      <c r="B473" s="137"/>
      <c r="C473" s="117"/>
      <c r="D473" s="138"/>
      <c r="E473" s="117"/>
      <c r="F473" s="139"/>
      <c r="G473" s="117"/>
      <c r="H473" s="117"/>
      <c r="I473" s="117"/>
      <c r="J473" s="117"/>
      <c r="K473" s="117"/>
      <c r="L473" s="117"/>
      <c r="M473" s="117"/>
      <c r="N473" s="117"/>
      <c r="O473" s="117"/>
      <c r="P473" s="117"/>
      <c r="Q473" s="117"/>
      <c r="R473" s="117"/>
      <c r="S473" s="117"/>
      <c r="T473" s="117"/>
      <c r="U473" s="117"/>
      <c r="V473" s="117"/>
      <c r="W473" s="117"/>
      <c r="X473" s="117"/>
      <c r="Y473" s="117"/>
      <c r="Z473" s="117"/>
    </row>
    <row r="474" spans="1:26" ht="12" customHeight="1" x14ac:dyDescent="0.2">
      <c r="A474" s="117"/>
      <c r="B474" s="137"/>
      <c r="C474" s="117"/>
      <c r="D474" s="138"/>
      <c r="E474" s="117"/>
      <c r="F474" s="139"/>
      <c r="G474" s="117"/>
      <c r="H474" s="117"/>
      <c r="I474" s="117"/>
      <c r="J474" s="117"/>
      <c r="K474" s="117"/>
      <c r="L474" s="117"/>
      <c r="M474" s="117"/>
      <c r="N474" s="117"/>
      <c r="O474" s="117"/>
      <c r="P474" s="117"/>
      <c r="Q474" s="117"/>
      <c r="R474" s="117"/>
      <c r="S474" s="117"/>
      <c r="T474" s="117"/>
      <c r="U474" s="117"/>
      <c r="V474" s="117"/>
      <c r="W474" s="117"/>
      <c r="X474" s="117"/>
      <c r="Y474" s="117"/>
      <c r="Z474" s="117"/>
    </row>
    <row r="475" spans="1:26" ht="12" customHeight="1" x14ac:dyDescent="0.2">
      <c r="A475" s="117"/>
      <c r="B475" s="137"/>
      <c r="C475" s="117"/>
      <c r="D475" s="138"/>
      <c r="E475" s="117"/>
      <c r="F475" s="139"/>
      <c r="G475" s="117"/>
      <c r="H475" s="117"/>
      <c r="I475" s="117"/>
      <c r="J475" s="117"/>
      <c r="K475" s="117"/>
      <c r="L475" s="117"/>
      <c r="M475" s="117"/>
      <c r="N475" s="117"/>
      <c r="O475" s="117"/>
      <c r="P475" s="117"/>
      <c r="Q475" s="117"/>
      <c r="R475" s="117"/>
      <c r="S475" s="117"/>
      <c r="T475" s="117"/>
      <c r="U475" s="117"/>
      <c r="V475" s="117"/>
      <c r="W475" s="117"/>
      <c r="X475" s="117"/>
      <c r="Y475" s="117"/>
      <c r="Z475" s="117"/>
    </row>
    <row r="476" spans="1:26" ht="12" customHeight="1" x14ac:dyDescent="0.2">
      <c r="A476" s="117"/>
      <c r="B476" s="137"/>
      <c r="C476" s="117"/>
      <c r="D476" s="138"/>
      <c r="E476" s="117"/>
      <c r="F476" s="139"/>
      <c r="G476" s="117"/>
      <c r="H476" s="117"/>
      <c r="I476" s="117"/>
      <c r="J476" s="117"/>
      <c r="K476" s="117"/>
      <c r="L476" s="117"/>
      <c r="M476" s="117"/>
      <c r="N476" s="117"/>
      <c r="O476" s="117"/>
      <c r="P476" s="117"/>
      <c r="Q476" s="117"/>
      <c r="R476" s="117"/>
      <c r="S476" s="117"/>
      <c r="T476" s="117"/>
      <c r="U476" s="117"/>
      <c r="V476" s="117"/>
      <c r="W476" s="117"/>
      <c r="X476" s="117"/>
      <c r="Y476" s="117"/>
      <c r="Z476" s="117"/>
    </row>
    <row r="477" spans="1:26" ht="12" customHeight="1" x14ac:dyDescent="0.2">
      <c r="A477" s="117"/>
      <c r="B477" s="137"/>
      <c r="C477" s="117"/>
      <c r="D477" s="138"/>
      <c r="E477" s="117"/>
      <c r="F477" s="139"/>
      <c r="G477" s="117"/>
      <c r="H477" s="117"/>
      <c r="I477" s="117"/>
      <c r="J477" s="117"/>
      <c r="K477" s="117"/>
      <c r="L477" s="117"/>
      <c r="M477" s="117"/>
      <c r="N477" s="117"/>
      <c r="O477" s="117"/>
      <c r="P477" s="117"/>
      <c r="Q477" s="117"/>
      <c r="R477" s="117"/>
      <c r="S477" s="117"/>
      <c r="T477" s="117"/>
      <c r="U477" s="117"/>
      <c r="V477" s="117"/>
      <c r="W477" s="117"/>
      <c r="X477" s="117"/>
      <c r="Y477" s="117"/>
      <c r="Z477" s="117"/>
    </row>
    <row r="478" spans="1:26" ht="12" customHeight="1" x14ac:dyDescent="0.2">
      <c r="A478" s="117"/>
      <c r="B478" s="137"/>
      <c r="C478" s="117"/>
      <c r="D478" s="138"/>
      <c r="E478" s="117"/>
      <c r="F478" s="139"/>
      <c r="G478" s="117"/>
      <c r="H478" s="117"/>
      <c r="I478" s="117"/>
      <c r="J478" s="117"/>
      <c r="K478" s="117"/>
      <c r="L478" s="117"/>
      <c r="M478" s="117"/>
      <c r="N478" s="117"/>
      <c r="O478" s="117"/>
      <c r="P478" s="117"/>
      <c r="Q478" s="117"/>
      <c r="R478" s="117"/>
      <c r="S478" s="117"/>
      <c r="T478" s="117"/>
      <c r="U478" s="117"/>
      <c r="V478" s="117"/>
      <c r="W478" s="117"/>
      <c r="X478" s="117"/>
      <c r="Y478" s="117"/>
      <c r="Z478" s="117"/>
    </row>
    <row r="479" spans="1:26" ht="12" customHeight="1" x14ac:dyDescent="0.2">
      <c r="A479" s="117"/>
      <c r="B479" s="137"/>
      <c r="C479" s="117"/>
      <c r="D479" s="138"/>
      <c r="E479" s="117"/>
      <c r="F479" s="139"/>
      <c r="G479" s="117"/>
      <c r="H479" s="117"/>
      <c r="I479" s="117"/>
      <c r="J479" s="117"/>
      <c r="K479" s="117"/>
      <c r="L479" s="117"/>
      <c r="M479" s="117"/>
      <c r="N479" s="117"/>
      <c r="O479" s="117"/>
      <c r="P479" s="117"/>
      <c r="Q479" s="117"/>
      <c r="R479" s="117"/>
      <c r="S479" s="117"/>
      <c r="T479" s="117"/>
      <c r="U479" s="117"/>
      <c r="V479" s="117"/>
      <c r="W479" s="117"/>
      <c r="X479" s="117"/>
      <c r="Y479" s="117"/>
      <c r="Z479" s="117"/>
    </row>
    <row r="480" spans="1:26" ht="12" customHeight="1" x14ac:dyDescent="0.2">
      <c r="A480" s="117"/>
      <c r="B480" s="137"/>
      <c r="C480" s="117"/>
      <c r="D480" s="138"/>
      <c r="E480" s="117"/>
      <c r="F480" s="139"/>
      <c r="G480" s="117"/>
      <c r="H480" s="117"/>
      <c r="I480" s="117"/>
      <c r="J480" s="117"/>
      <c r="K480" s="117"/>
      <c r="L480" s="117"/>
      <c r="M480" s="117"/>
      <c r="N480" s="117"/>
      <c r="O480" s="117"/>
      <c r="P480" s="117"/>
      <c r="Q480" s="117"/>
      <c r="R480" s="117"/>
      <c r="S480" s="117"/>
      <c r="T480" s="117"/>
      <c r="U480" s="117"/>
      <c r="V480" s="117"/>
      <c r="W480" s="117"/>
      <c r="X480" s="117"/>
      <c r="Y480" s="117"/>
      <c r="Z480" s="117"/>
    </row>
    <row r="481" spans="1:26" ht="12" customHeight="1" x14ac:dyDescent="0.2">
      <c r="A481" s="117"/>
      <c r="B481" s="137"/>
      <c r="C481" s="117"/>
      <c r="D481" s="138"/>
      <c r="E481" s="117"/>
      <c r="F481" s="139"/>
      <c r="G481" s="117"/>
      <c r="H481" s="117"/>
      <c r="I481" s="117"/>
      <c r="J481" s="117"/>
      <c r="K481" s="117"/>
      <c r="L481" s="117"/>
      <c r="M481" s="117"/>
      <c r="N481" s="117"/>
      <c r="O481" s="117"/>
      <c r="P481" s="117"/>
      <c r="Q481" s="117"/>
      <c r="R481" s="117"/>
      <c r="S481" s="117"/>
      <c r="T481" s="117"/>
      <c r="U481" s="117"/>
      <c r="V481" s="117"/>
      <c r="W481" s="117"/>
      <c r="X481" s="117"/>
      <c r="Y481" s="117"/>
      <c r="Z481" s="117"/>
    </row>
    <row r="482" spans="1:26" ht="12" customHeight="1" x14ac:dyDescent="0.2">
      <c r="A482" s="117"/>
      <c r="B482" s="137"/>
      <c r="C482" s="117"/>
      <c r="D482" s="138"/>
      <c r="E482" s="117"/>
      <c r="F482" s="139"/>
      <c r="G482" s="117"/>
      <c r="H482" s="117"/>
      <c r="I482" s="117"/>
      <c r="J482" s="117"/>
      <c r="K482" s="117"/>
      <c r="L482" s="117"/>
      <c r="M482" s="117"/>
      <c r="N482" s="117"/>
      <c r="O482" s="117"/>
      <c r="P482" s="117"/>
      <c r="Q482" s="117"/>
      <c r="R482" s="117"/>
      <c r="S482" s="117"/>
      <c r="T482" s="117"/>
      <c r="U482" s="117"/>
      <c r="V482" s="117"/>
      <c r="W482" s="117"/>
      <c r="X482" s="117"/>
      <c r="Y482" s="117"/>
      <c r="Z482" s="117"/>
    </row>
    <row r="483" spans="1:26" ht="12" customHeight="1" x14ac:dyDescent="0.2">
      <c r="A483" s="117"/>
      <c r="B483" s="137"/>
      <c r="C483" s="117"/>
      <c r="D483" s="138"/>
      <c r="E483" s="117"/>
      <c r="F483" s="139"/>
      <c r="G483" s="117"/>
      <c r="H483" s="117"/>
      <c r="I483" s="117"/>
      <c r="J483" s="117"/>
      <c r="K483" s="117"/>
      <c r="L483" s="117"/>
      <c r="M483" s="117"/>
      <c r="N483" s="117"/>
      <c r="O483" s="117"/>
      <c r="P483" s="117"/>
      <c r="Q483" s="117"/>
      <c r="R483" s="117"/>
      <c r="S483" s="117"/>
      <c r="T483" s="117"/>
      <c r="U483" s="117"/>
      <c r="V483" s="117"/>
      <c r="W483" s="117"/>
      <c r="X483" s="117"/>
      <c r="Y483" s="117"/>
      <c r="Z483" s="117"/>
    </row>
    <row r="484" spans="1:26" ht="12" customHeight="1" x14ac:dyDescent="0.2">
      <c r="A484" s="117"/>
      <c r="B484" s="137"/>
      <c r="C484" s="117"/>
      <c r="D484" s="138"/>
      <c r="E484" s="117"/>
      <c r="F484" s="139"/>
      <c r="G484" s="117"/>
      <c r="H484" s="117"/>
      <c r="I484" s="117"/>
      <c r="J484" s="117"/>
      <c r="K484" s="117"/>
      <c r="L484" s="117"/>
      <c r="M484" s="117"/>
      <c r="N484" s="117"/>
      <c r="O484" s="117"/>
      <c r="P484" s="117"/>
      <c r="Q484" s="117"/>
      <c r="R484" s="117"/>
      <c r="S484" s="117"/>
      <c r="T484" s="117"/>
      <c r="U484" s="117"/>
      <c r="V484" s="117"/>
      <c r="W484" s="117"/>
      <c r="X484" s="117"/>
      <c r="Y484" s="117"/>
      <c r="Z484" s="117"/>
    </row>
    <row r="485" spans="1:26" ht="12" customHeight="1" x14ac:dyDescent="0.2">
      <c r="A485" s="117"/>
      <c r="B485" s="137"/>
      <c r="C485" s="117"/>
      <c r="D485" s="138"/>
      <c r="E485" s="117"/>
      <c r="F485" s="139"/>
      <c r="G485" s="117"/>
      <c r="H485" s="117"/>
      <c r="I485" s="117"/>
      <c r="J485" s="117"/>
      <c r="K485" s="117"/>
      <c r="L485" s="117"/>
      <c r="M485" s="117"/>
      <c r="N485" s="117"/>
      <c r="O485" s="117"/>
      <c r="P485" s="117"/>
      <c r="Q485" s="117"/>
      <c r="R485" s="117"/>
      <c r="S485" s="117"/>
      <c r="T485" s="117"/>
      <c r="U485" s="117"/>
      <c r="V485" s="117"/>
      <c r="W485" s="117"/>
      <c r="X485" s="117"/>
      <c r="Y485" s="117"/>
      <c r="Z485" s="117"/>
    </row>
    <row r="486" spans="1:26" ht="12" customHeight="1" x14ac:dyDescent="0.2">
      <c r="A486" s="117"/>
      <c r="B486" s="137"/>
      <c r="C486" s="117"/>
      <c r="D486" s="138"/>
      <c r="E486" s="117"/>
      <c r="F486" s="139"/>
      <c r="G486" s="117"/>
      <c r="H486" s="117"/>
      <c r="I486" s="117"/>
      <c r="J486" s="117"/>
      <c r="K486" s="117"/>
      <c r="L486" s="117"/>
      <c r="M486" s="117"/>
      <c r="N486" s="117"/>
      <c r="O486" s="117"/>
      <c r="P486" s="117"/>
      <c r="Q486" s="117"/>
      <c r="R486" s="117"/>
      <c r="S486" s="117"/>
      <c r="T486" s="117"/>
      <c r="U486" s="117"/>
      <c r="V486" s="117"/>
      <c r="W486" s="117"/>
      <c r="X486" s="117"/>
      <c r="Y486" s="117"/>
      <c r="Z486" s="117"/>
    </row>
    <row r="487" spans="1:26" ht="12" customHeight="1" x14ac:dyDescent="0.2">
      <c r="A487" s="117"/>
      <c r="B487" s="137"/>
      <c r="C487" s="117"/>
      <c r="D487" s="138"/>
      <c r="E487" s="117"/>
      <c r="F487" s="139"/>
      <c r="G487" s="117"/>
      <c r="H487" s="117"/>
      <c r="I487" s="117"/>
      <c r="J487" s="117"/>
      <c r="K487" s="117"/>
      <c r="L487" s="117"/>
      <c r="M487" s="117"/>
      <c r="N487" s="117"/>
      <c r="O487" s="117"/>
      <c r="P487" s="117"/>
      <c r="Q487" s="117"/>
      <c r="R487" s="117"/>
      <c r="S487" s="117"/>
      <c r="T487" s="117"/>
      <c r="U487" s="117"/>
      <c r="V487" s="117"/>
      <c r="W487" s="117"/>
      <c r="X487" s="117"/>
      <c r="Y487" s="117"/>
      <c r="Z487" s="117"/>
    </row>
    <row r="488" spans="1:26" ht="12" customHeight="1" x14ac:dyDescent="0.2">
      <c r="A488" s="117"/>
      <c r="B488" s="137"/>
      <c r="C488" s="117"/>
      <c r="D488" s="138"/>
      <c r="E488" s="117"/>
      <c r="F488" s="139"/>
      <c r="G488" s="117"/>
      <c r="H488" s="117"/>
      <c r="I488" s="117"/>
      <c r="J488" s="117"/>
      <c r="K488" s="117"/>
      <c r="L488" s="117"/>
      <c r="M488" s="117"/>
      <c r="N488" s="117"/>
      <c r="O488" s="117"/>
      <c r="P488" s="117"/>
      <c r="Q488" s="117"/>
      <c r="R488" s="117"/>
      <c r="S488" s="117"/>
      <c r="T488" s="117"/>
      <c r="U488" s="117"/>
      <c r="V488" s="117"/>
      <c r="W488" s="117"/>
      <c r="X488" s="117"/>
      <c r="Y488" s="117"/>
      <c r="Z488" s="117"/>
    </row>
    <row r="489" spans="1:26" ht="12" customHeight="1" x14ac:dyDescent="0.2">
      <c r="A489" s="117"/>
      <c r="B489" s="137"/>
      <c r="C489" s="117"/>
      <c r="D489" s="138"/>
      <c r="E489" s="117"/>
      <c r="F489" s="139"/>
      <c r="G489" s="117"/>
      <c r="H489" s="117"/>
      <c r="I489" s="117"/>
      <c r="J489" s="117"/>
      <c r="K489" s="117"/>
      <c r="L489" s="117"/>
      <c r="M489" s="117"/>
      <c r="N489" s="117"/>
      <c r="O489" s="117"/>
      <c r="P489" s="117"/>
      <c r="Q489" s="117"/>
      <c r="R489" s="117"/>
      <c r="S489" s="117"/>
      <c r="T489" s="117"/>
      <c r="U489" s="117"/>
      <c r="V489" s="117"/>
      <c r="W489" s="117"/>
      <c r="X489" s="117"/>
      <c r="Y489" s="117"/>
      <c r="Z489" s="117"/>
    </row>
    <row r="490" spans="1:26" ht="12" customHeight="1" x14ac:dyDescent="0.2">
      <c r="A490" s="117"/>
      <c r="B490" s="137"/>
      <c r="C490" s="117"/>
      <c r="D490" s="138"/>
      <c r="E490" s="117"/>
      <c r="F490" s="139"/>
      <c r="G490" s="117"/>
      <c r="H490" s="117"/>
      <c r="I490" s="117"/>
      <c r="J490" s="117"/>
      <c r="K490" s="117"/>
      <c r="L490" s="117"/>
      <c r="M490" s="117"/>
      <c r="N490" s="117"/>
      <c r="O490" s="117"/>
      <c r="P490" s="117"/>
      <c r="Q490" s="117"/>
      <c r="R490" s="117"/>
      <c r="S490" s="117"/>
      <c r="T490" s="117"/>
      <c r="U490" s="117"/>
      <c r="V490" s="117"/>
      <c r="W490" s="117"/>
      <c r="X490" s="117"/>
      <c r="Y490" s="117"/>
      <c r="Z490" s="117"/>
    </row>
    <row r="491" spans="1:26" ht="12" customHeight="1" x14ac:dyDescent="0.2">
      <c r="A491" s="117"/>
      <c r="B491" s="137"/>
      <c r="C491" s="117"/>
      <c r="D491" s="138"/>
      <c r="E491" s="117"/>
      <c r="F491" s="139"/>
      <c r="G491" s="117"/>
      <c r="H491" s="117"/>
      <c r="I491" s="117"/>
      <c r="J491" s="117"/>
      <c r="K491" s="117"/>
      <c r="L491" s="117"/>
      <c r="M491" s="117"/>
      <c r="N491" s="117"/>
      <c r="O491" s="117"/>
      <c r="P491" s="117"/>
      <c r="Q491" s="117"/>
      <c r="R491" s="117"/>
      <c r="S491" s="117"/>
      <c r="T491" s="117"/>
      <c r="U491" s="117"/>
      <c r="V491" s="117"/>
      <c r="W491" s="117"/>
      <c r="X491" s="117"/>
      <c r="Y491" s="117"/>
      <c r="Z491" s="117"/>
    </row>
    <row r="492" spans="1:26" ht="12" customHeight="1" x14ac:dyDescent="0.2">
      <c r="A492" s="117"/>
      <c r="B492" s="137"/>
      <c r="C492" s="117"/>
      <c r="D492" s="138"/>
      <c r="E492" s="117"/>
      <c r="F492" s="139"/>
      <c r="G492" s="117"/>
      <c r="H492" s="117"/>
      <c r="I492" s="117"/>
      <c r="J492" s="117"/>
      <c r="K492" s="117"/>
      <c r="L492" s="117"/>
      <c r="M492" s="117"/>
      <c r="N492" s="117"/>
      <c r="O492" s="117"/>
      <c r="P492" s="117"/>
      <c r="Q492" s="117"/>
      <c r="R492" s="117"/>
      <c r="S492" s="117"/>
      <c r="T492" s="117"/>
      <c r="U492" s="117"/>
      <c r="V492" s="117"/>
      <c r="W492" s="117"/>
      <c r="X492" s="117"/>
      <c r="Y492" s="117"/>
      <c r="Z492" s="117"/>
    </row>
    <row r="493" spans="1:26" ht="12" customHeight="1" x14ac:dyDescent="0.2">
      <c r="A493" s="117"/>
      <c r="B493" s="137"/>
      <c r="C493" s="117"/>
      <c r="D493" s="138"/>
      <c r="E493" s="117"/>
      <c r="F493" s="139"/>
      <c r="G493" s="117"/>
      <c r="H493" s="117"/>
      <c r="I493" s="117"/>
      <c r="J493" s="117"/>
      <c r="K493" s="117"/>
      <c r="L493" s="117"/>
      <c r="M493" s="117"/>
      <c r="N493" s="117"/>
      <c r="O493" s="117"/>
      <c r="P493" s="117"/>
      <c r="Q493" s="117"/>
      <c r="R493" s="117"/>
      <c r="S493" s="117"/>
      <c r="T493" s="117"/>
      <c r="U493" s="117"/>
      <c r="V493" s="117"/>
      <c r="W493" s="117"/>
      <c r="X493" s="117"/>
      <c r="Y493" s="117"/>
      <c r="Z493" s="117"/>
    </row>
    <row r="494" spans="1:26" ht="12" customHeight="1" x14ac:dyDescent="0.2">
      <c r="A494" s="117"/>
      <c r="B494" s="137"/>
      <c r="C494" s="117"/>
      <c r="D494" s="138"/>
      <c r="E494" s="117"/>
      <c r="F494" s="139"/>
      <c r="G494" s="117"/>
      <c r="H494" s="117"/>
      <c r="I494" s="117"/>
      <c r="J494" s="117"/>
      <c r="K494" s="117"/>
      <c r="L494" s="117"/>
      <c r="M494" s="117"/>
      <c r="N494" s="117"/>
      <c r="O494" s="117"/>
      <c r="P494" s="117"/>
      <c r="Q494" s="117"/>
      <c r="R494" s="117"/>
      <c r="S494" s="117"/>
      <c r="T494" s="117"/>
      <c r="U494" s="117"/>
      <c r="V494" s="117"/>
      <c r="W494" s="117"/>
      <c r="X494" s="117"/>
      <c r="Y494" s="117"/>
      <c r="Z494" s="117"/>
    </row>
    <row r="495" spans="1:26" ht="12" customHeight="1" x14ac:dyDescent="0.2">
      <c r="A495" s="117"/>
      <c r="B495" s="137"/>
      <c r="C495" s="117"/>
      <c r="D495" s="138"/>
      <c r="E495" s="117"/>
      <c r="F495" s="139"/>
      <c r="G495" s="117"/>
      <c r="H495" s="117"/>
      <c r="I495" s="117"/>
      <c r="J495" s="117"/>
      <c r="K495" s="117"/>
      <c r="L495" s="117"/>
      <c r="M495" s="117"/>
      <c r="N495" s="117"/>
      <c r="O495" s="117"/>
      <c r="P495" s="117"/>
      <c r="Q495" s="117"/>
      <c r="R495" s="117"/>
      <c r="S495" s="117"/>
      <c r="T495" s="117"/>
      <c r="U495" s="117"/>
      <c r="V495" s="117"/>
      <c r="W495" s="117"/>
      <c r="X495" s="117"/>
      <c r="Y495" s="117"/>
      <c r="Z495" s="117"/>
    </row>
    <row r="496" spans="1:26" ht="12" customHeight="1" x14ac:dyDescent="0.2">
      <c r="A496" s="117"/>
      <c r="B496" s="137"/>
      <c r="C496" s="117"/>
      <c r="D496" s="138"/>
      <c r="E496" s="117"/>
      <c r="F496" s="139"/>
      <c r="G496" s="117"/>
      <c r="H496" s="117"/>
      <c r="I496" s="117"/>
      <c r="J496" s="117"/>
      <c r="K496" s="117"/>
      <c r="L496" s="117"/>
      <c r="M496" s="117"/>
      <c r="N496" s="117"/>
      <c r="O496" s="117"/>
      <c r="P496" s="117"/>
      <c r="Q496" s="117"/>
      <c r="R496" s="117"/>
      <c r="S496" s="117"/>
      <c r="T496" s="117"/>
      <c r="U496" s="117"/>
      <c r="V496" s="117"/>
      <c r="W496" s="117"/>
      <c r="X496" s="117"/>
      <c r="Y496" s="117"/>
      <c r="Z496" s="117"/>
    </row>
    <row r="497" spans="1:26" ht="12" customHeight="1" x14ac:dyDescent="0.2">
      <c r="A497" s="117"/>
      <c r="B497" s="137"/>
      <c r="C497" s="117"/>
      <c r="D497" s="138"/>
      <c r="E497" s="117"/>
      <c r="F497" s="139"/>
      <c r="G497" s="117"/>
      <c r="H497" s="117"/>
      <c r="I497" s="117"/>
      <c r="J497" s="117"/>
      <c r="K497" s="117"/>
      <c r="L497" s="117"/>
      <c r="M497" s="117"/>
      <c r="N497" s="117"/>
      <c r="O497" s="117"/>
      <c r="P497" s="117"/>
      <c r="Q497" s="117"/>
      <c r="R497" s="117"/>
      <c r="S497" s="117"/>
      <c r="T497" s="117"/>
      <c r="U497" s="117"/>
      <c r="V497" s="117"/>
      <c r="W497" s="117"/>
      <c r="X497" s="117"/>
      <c r="Y497" s="117"/>
      <c r="Z497" s="117"/>
    </row>
    <row r="498" spans="1:26" ht="12" customHeight="1" x14ac:dyDescent="0.2">
      <c r="A498" s="117"/>
      <c r="B498" s="137"/>
      <c r="C498" s="117"/>
      <c r="D498" s="138"/>
      <c r="E498" s="117"/>
      <c r="F498" s="139"/>
      <c r="G498" s="117"/>
      <c r="H498" s="117"/>
      <c r="I498" s="117"/>
      <c r="J498" s="117"/>
      <c r="K498" s="117"/>
      <c r="L498" s="117"/>
      <c r="M498" s="117"/>
      <c r="N498" s="117"/>
      <c r="O498" s="117"/>
      <c r="P498" s="117"/>
      <c r="Q498" s="117"/>
      <c r="R498" s="117"/>
      <c r="S498" s="117"/>
      <c r="T498" s="117"/>
      <c r="U498" s="117"/>
      <c r="V498" s="117"/>
      <c r="W498" s="117"/>
      <c r="X498" s="117"/>
      <c r="Y498" s="117"/>
      <c r="Z498" s="117"/>
    </row>
    <row r="499" spans="1:26" ht="12" customHeight="1" x14ac:dyDescent="0.2">
      <c r="A499" s="117"/>
      <c r="B499" s="137"/>
      <c r="C499" s="117"/>
      <c r="D499" s="138"/>
      <c r="E499" s="117"/>
      <c r="F499" s="139"/>
      <c r="G499" s="117"/>
      <c r="H499" s="117"/>
      <c r="I499" s="117"/>
      <c r="J499" s="117"/>
      <c r="K499" s="117"/>
      <c r="L499" s="117"/>
      <c r="M499" s="117"/>
      <c r="N499" s="117"/>
      <c r="O499" s="117"/>
      <c r="P499" s="117"/>
      <c r="Q499" s="117"/>
      <c r="R499" s="117"/>
      <c r="S499" s="117"/>
      <c r="T499" s="117"/>
      <c r="U499" s="117"/>
      <c r="V499" s="117"/>
      <c r="W499" s="117"/>
      <c r="X499" s="117"/>
      <c r="Y499" s="117"/>
      <c r="Z499" s="117"/>
    </row>
    <row r="500" spans="1:26" ht="12" customHeight="1" x14ac:dyDescent="0.2">
      <c r="A500" s="117"/>
      <c r="B500" s="137"/>
      <c r="C500" s="117"/>
      <c r="D500" s="138"/>
      <c r="E500" s="117"/>
      <c r="F500" s="139"/>
      <c r="G500" s="117"/>
      <c r="H500" s="117"/>
      <c r="I500" s="117"/>
      <c r="J500" s="117"/>
      <c r="K500" s="117"/>
      <c r="L500" s="117"/>
      <c r="M500" s="117"/>
      <c r="N500" s="117"/>
      <c r="O500" s="117"/>
      <c r="P500" s="117"/>
      <c r="Q500" s="117"/>
      <c r="R500" s="117"/>
      <c r="S500" s="117"/>
      <c r="T500" s="117"/>
      <c r="U500" s="117"/>
      <c r="V500" s="117"/>
      <c r="W500" s="117"/>
      <c r="X500" s="117"/>
      <c r="Y500" s="117"/>
      <c r="Z500" s="117"/>
    </row>
    <row r="501" spans="1:26" ht="12" customHeight="1" x14ac:dyDescent="0.2">
      <c r="A501" s="117"/>
      <c r="B501" s="137"/>
      <c r="C501" s="117"/>
      <c r="D501" s="138"/>
      <c r="E501" s="117"/>
      <c r="F501" s="139"/>
      <c r="G501" s="117"/>
      <c r="H501" s="117"/>
      <c r="I501" s="117"/>
      <c r="J501" s="117"/>
      <c r="K501" s="117"/>
      <c r="L501" s="117"/>
      <c r="M501" s="117"/>
      <c r="N501" s="117"/>
      <c r="O501" s="117"/>
      <c r="P501" s="117"/>
      <c r="Q501" s="117"/>
      <c r="R501" s="117"/>
      <c r="S501" s="117"/>
      <c r="T501" s="117"/>
      <c r="U501" s="117"/>
      <c r="V501" s="117"/>
      <c r="W501" s="117"/>
      <c r="X501" s="117"/>
      <c r="Y501" s="117"/>
      <c r="Z501" s="117"/>
    </row>
    <row r="502" spans="1:26" ht="12" customHeight="1" x14ac:dyDescent="0.2">
      <c r="A502" s="117"/>
      <c r="B502" s="137"/>
      <c r="C502" s="117"/>
      <c r="D502" s="138"/>
      <c r="E502" s="117"/>
      <c r="F502" s="139"/>
      <c r="G502" s="117"/>
      <c r="H502" s="117"/>
      <c r="I502" s="117"/>
      <c r="J502" s="117"/>
      <c r="K502" s="117"/>
      <c r="L502" s="117"/>
      <c r="M502" s="117"/>
      <c r="N502" s="117"/>
      <c r="O502" s="117"/>
      <c r="P502" s="117"/>
      <c r="Q502" s="117"/>
      <c r="R502" s="117"/>
      <c r="S502" s="117"/>
      <c r="T502" s="117"/>
      <c r="U502" s="117"/>
      <c r="V502" s="117"/>
      <c r="W502" s="117"/>
      <c r="X502" s="117"/>
      <c r="Y502" s="117"/>
      <c r="Z502" s="117"/>
    </row>
    <row r="503" spans="1:26" ht="12" customHeight="1" x14ac:dyDescent="0.2">
      <c r="A503" s="117"/>
      <c r="B503" s="137"/>
      <c r="C503" s="117"/>
      <c r="D503" s="138"/>
      <c r="E503" s="117"/>
      <c r="F503" s="139"/>
      <c r="G503" s="117"/>
      <c r="H503" s="117"/>
      <c r="I503" s="117"/>
      <c r="J503" s="117"/>
      <c r="K503" s="117"/>
      <c r="L503" s="117"/>
      <c r="M503" s="117"/>
      <c r="N503" s="117"/>
      <c r="O503" s="117"/>
      <c r="P503" s="117"/>
      <c r="Q503" s="117"/>
      <c r="R503" s="117"/>
      <c r="S503" s="117"/>
      <c r="T503" s="117"/>
      <c r="U503" s="117"/>
      <c r="V503" s="117"/>
      <c r="W503" s="117"/>
      <c r="X503" s="117"/>
      <c r="Y503" s="117"/>
      <c r="Z503" s="117"/>
    </row>
    <row r="504" spans="1:26" ht="12" customHeight="1" x14ac:dyDescent="0.2">
      <c r="A504" s="117"/>
      <c r="B504" s="137"/>
      <c r="C504" s="117"/>
      <c r="D504" s="138"/>
      <c r="E504" s="117"/>
      <c r="F504" s="139"/>
      <c r="G504" s="117"/>
      <c r="H504" s="117"/>
      <c r="I504" s="117"/>
      <c r="J504" s="117"/>
      <c r="K504" s="117"/>
      <c r="L504" s="117"/>
      <c r="M504" s="117"/>
      <c r="N504" s="117"/>
      <c r="O504" s="117"/>
      <c r="P504" s="117"/>
      <c r="Q504" s="117"/>
      <c r="R504" s="117"/>
      <c r="S504" s="117"/>
      <c r="T504" s="117"/>
      <c r="U504" s="117"/>
      <c r="V504" s="117"/>
      <c r="W504" s="117"/>
      <c r="X504" s="117"/>
      <c r="Y504" s="117"/>
      <c r="Z504" s="117"/>
    </row>
    <row r="505" spans="1:26" ht="12" customHeight="1" x14ac:dyDescent="0.2">
      <c r="A505" s="117"/>
      <c r="B505" s="137"/>
      <c r="C505" s="117"/>
      <c r="D505" s="138"/>
      <c r="E505" s="117"/>
      <c r="F505" s="139"/>
      <c r="G505" s="117"/>
      <c r="H505" s="117"/>
      <c r="I505" s="117"/>
      <c r="J505" s="117"/>
      <c r="K505" s="117"/>
      <c r="L505" s="117"/>
      <c r="M505" s="117"/>
      <c r="N505" s="117"/>
      <c r="O505" s="117"/>
      <c r="P505" s="117"/>
      <c r="Q505" s="117"/>
      <c r="R505" s="117"/>
      <c r="S505" s="117"/>
      <c r="T505" s="117"/>
      <c r="U505" s="117"/>
      <c r="V505" s="117"/>
      <c r="W505" s="117"/>
      <c r="X505" s="117"/>
      <c r="Y505" s="117"/>
      <c r="Z505" s="117"/>
    </row>
    <row r="506" spans="1:26" ht="12" customHeight="1" x14ac:dyDescent="0.2">
      <c r="A506" s="117"/>
      <c r="B506" s="137"/>
      <c r="C506" s="117"/>
      <c r="D506" s="138"/>
      <c r="E506" s="117"/>
      <c r="F506" s="139"/>
      <c r="G506" s="117"/>
      <c r="H506" s="117"/>
      <c r="I506" s="117"/>
      <c r="J506" s="117"/>
      <c r="K506" s="117"/>
      <c r="L506" s="117"/>
      <c r="M506" s="117"/>
      <c r="N506" s="117"/>
      <c r="O506" s="117"/>
      <c r="P506" s="117"/>
      <c r="Q506" s="117"/>
      <c r="R506" s="117"/>
      <c r="S506" s="117"/>
      <c r="T506" s="117"/>
      <c r="U506" s="117"/>
      <c r="V506" s="117"/>
      <c r="W506" s="117"/>
      <c r="X506" s="117"/>
      <c r="Y506" s="117"/>
      <c r="Z506" s="117"/>
    </row>
    <row r="507" spans="1:26" ht="12" customHeight="1" x14ac:dyDescent="0.2">
      <c r="A507" s="117"/>
      <c r="B507" s="137"/>
      <c r="C507" s="117"/>
      <c r="D507" s="138"/>
      <c r="E507" s="117"/>
      <c r="F507" s="139"/>
      <c r="G507" s="117"/>
      <c r="H507" s="117"/>
      <c r="I507" s="117"/>
      <c r="J507" s="117"/>
      <c r="K507" s="117"/>
      <c r="L507" s="117"/>
      <c r="M507" s="117"/>
      <c r="N507" s="117"/>
      <c r="O507" s="117"/>
      <c r="P507" s="117"/>
      <c r="Q507" s="117"/>
      <c r="R507" s="117"/>
      <c r="S507" s="117"/>
      <c r="T507" s="117"/>
      <c r="U507" s="117"/>
      <c r="V507" s="117"/>
      <c r="W507" s="117"/>
      <c r="X507" s="117"/>
      <c r="Y507" s="117"/>
      <c r="Z507" s="117"/>
    </row>
    <row r="508" spans="1:26" ht="12" customHeight="1" x14ac:dyDescent="0.2">
      <c r="A508" s="117"/>
      <c r="B508" s="137"/>
      <c r="C508" s="117"/>
      <c r="D508" s="138"/>
      <c r="E508" s="117"/>
      <c r="F508" s="139"/>
      <c r="G508" s="117"/>
      <c r="H508" s="117"/>
      <c r="I508" s="117"/>
      <c r="J508" s="117"/>
      <c r="K508" s="117"/>
      <c r="L508" s="117"/>
      <c r="M508" s="117"/>
      <c r="N508" s="117"/>
      <c r="O508" s="117"/>
      <c r="P508" s="117"/>
      <c r="Q508" s="117"/>
      <c r="R508" s="117"/>
      <c r="S508" s="117"/>
      <c r="T508" s="117"/>
      <c r="U508" s="117"/>
      <c r="V508" s="117"/>
      <c r="W508" s="117"/>
      <c r="X508" s="117"/>
      <c r="Y508" s="117"/>
      <c r="Z508" s="117"/>
    </row>
    <row r="509" spans="1:26" ht="12" customHeight="1" x14ac:dyDescent="0.2">
      <c r="A509" s="117"/>
      <c r="B509" s="137"/>
      <c r="C509" s="117"/>
      <c r="D509" s="138"/>
      <c r="E509" s="117"/>
      <c r="F509" s="139"/>
      <c r="G509" s="117"/>
      <c r="H509" s="117"/>
      <c r="I509" s="117"/>
      <c r="J509" s="117"/>
      <c r="K509" s="117"/>
      <c r="L509" s="117"/>
      <c r="M509" s="117"/>
      <c r="N509" s="117"/>
      <c r="O509" s="117"/>
      <c r="P509" s="117"/>
      <c r="Q509" s="117"/>
      <c r="R509" s="117"/>
      <c r="S509" s="117"/>
      <c r="T509" s="117"/>
      <c r="U509" s="117"/>
      <c r="V509" s="117"/>
      <c r="W509" s="117"/>
      <c r="X509" s="117"/>
      <c r="Y509" s="117"/>
      <c r="Z509" s="117"/>
    </row>
    <row r="510" spans="1:26" ht="12" customHeight="1" x14ac:dyDescent="0.2">
      <c r="A510" s="117"/>
      <c r="B510" s="137"/>
      <c r="C510" s="117"/>
      <c r="D510" s="138"/>
      <c r="E510" s="117"/>
      <c r="F510" s="139"/>
      <c r="G510" s="117"/>
      <c r="H510" s="117"/>
      <c r="I510" s="117"/>
      <c r="J510" s="117"/>
      <c r="K510" s="117"/>
      <c r="L510" s="117"/>
      <c r="M510" s="117"/>
      <c r="N510" s="117"/>
      <c r="O510" s="117"/>
      <c r="P510" s="117"/>
      <c r="Q510" s="117"/>
      <c r="R510" s="117"/>
      <c r="S510" s="117"/>
      <c r="T510" s="117"/>
      <c r="U510" s="117"/>
      <c r="V510" s="117"/>
      <c r="W510" s="117"/>
      <c r="X510" s="117"/>
      <c r="Y510" s="117"/>
      <c r="Z510" s="117"/>
    </row>
    <row r="511" spans="1:26" ht="12" customHeight="1" x14ac:dyDescent="0.2">
      <c r="A511" s="117"/>
      <c r="B511" s="137"/>
      <c r="C511" s="117"/>
      <c r="D511" s="138"/>
      <c r="E511" s="117"/>
      <c r="F511" s="139"/>
      <c r="G511" s="117"/>
      <c r="H511" s="117"/>
      <c r="I511" s="117"/>
      <c r="J511" s="117"/>
      <c r="K511" s="117"/>
      <c r="L511" s="117"/>
      <c r="M511" s="117"/>
      <c r="N511" s="117"/>
      <c r="O511" s="117"/>
      <c r="P511" s="117"/>
      <c r="Q511" s="117"/>
      <c r="R511" s="117"/>
      <c r="S511" s="117"/>
      <c r="T511" s="117"/>
      <c r="U511" s="117"/>
      <c r="V511" s="117"/>
      <c r="W511" s="117"/>
      <c r="X511" s="117"/>
      <c r="Y511" s="117"/>
      <c r="Z511" s="117"/>
    </row>
    <row r="512" spans="1:26" ht="12" customHeight="1" x14ac:dyDescent="0.2">
      <c r="A512" s="117"/>
      <c r="B512" s="137"/>
      <c r="C512" s="117"/>
      <c r="D512" s="138"/>
      <c r="E512" s="117"/>
      <c r="F512" s="139"/>
      <c r="G512" s="117"/>
      <c r="H512" s="117"/>
      <c r="I512" s="117"/>
      <c r="J512" s="117"/>
      <c r="K512" s="117"/>
      <c r="L512" s="117"/>
      <c r="M512" s="117"/>
      <c r="N512" s="117"/>
      <c r="O512" s="117"/>
      <c r="P512" s="117"/>
      <c r="Q512" s="117"/>
      <c r="R512" s="117"/>
      <c r="S512" s="117"/>
      <c r="T512" s="117"/>
      <c r="U512" s="117"/>
      <c r="V512" s="117"/>
      <c r="W512" s="117"/>
      <c r="X512" s="117"/>
      <c r="Y512" s="117"/>
      <c r="Z512" s="117"/>
    </row>
    <row r="513" spans="1:26" ht="12" customHeight="1" x14ac:dyDescent="0.2">
      <c r="A513" s="117"/>
      <c r="B513" s="137"/>
      <c r="C513" s="117"/>
      <c r="D513" s="138"/>
      <c r="E513" s="117"/>
      <c r="F513" s="139"/>
      <c r="G513" s="117"/>
      <c r="H513" s="117"/>
      <c r="I513" s="117"/>
      <c r="J513" s="117"/>
      <c r="K513" s="117"/>
      <c r="L513" s="117"/>
      <c r="M513" s="117"/>
      <c r="N513" s="117"/>
      <c r="O513" s="117"/>
      <c r="P513" s="117"/>
      <c r="Q513" s="117"/>
      <c r="R513" s="117"/>
      <c r="S513" s="117"/>
      <c r="T513" s="117"/>
      <c r="U513" s="117"/>
      <c r="V513" s="117"/>
      <c r="W513" s="117"/>
      <c r="X513" s="117"/>
      <c r="Y513" s="117"/>
      <c r="Z513" s="117"/>
    </row>
    <row r="514" spans="1:26" ht="12" customHeight="1" x14ac:dyDescent="0.2">
      <c r="A514" s="117"/>
      <c r="B514" s="137"/>
      <c r="C514" s="117"/>
      <c r="D514" s="138"/>
      <c r="E514" s="117"/>
      <c r="F514" s="139"/>
      <c r="G514" s="117"/>
      <c r="H514" s="117"/>
      <c r="I514" s="117"/>
      <c r="J514" s="117"/>
      <c r="K514" s="117"/>
      <c r="L514" s="117"/>
      <c r="M514" s="117"/>
      <c r="N514" s="117"/>
      <c r="O514" s="117"/>
      <c r="P514" s="117"/>
      <c r="Q514" s="117"/>
      <c r="R514" s="117"/>
      <c r="S514" s="117"/>
      <c r="T514" s="117"/>
      <c r="U514" s="117"/>
      <c r="V514" s="117"/>
      <c r="W514" s="117"/>
      <c r="X514" s="117"/>
      <c r="Y514" s="117"/>
      <c r="Z514" s="117"/>
    </row>
    <row r="515" spans="1:26" ht="12" customHeight="1" x14ac:dyDescent="0.2">
      <c r="A515" s="117"/>
      <c r="B515" s="137"/>
      <c r="C515" s="117"/>
      <c r="D515" s="138"/>
      <c r="E515" s="117"/>
      <c r="F515" s="139"/>
      <c r="G515" s="117"/>
      <c r="H515" s="117"/>
      <c r="I515" s="117"/>
      <c r="J515" s="117"/>
      <c r="K515" s="117"/>
      <c r="L515" s="117"/>
      <c r="M515" s="117"/>
      <c r="N515" s="117"/>
      <c r="O515" s="117"/>
      <c r="P515" s="117"/>
      <c r="Q515" s="117"/>
      <c r="R515" s="117"/>
      <c r="S515" s="117"/>
      <c r="T515" s="117"/>
      <c r="U515" s="117"/>
      <c r="V515" s="117"/>
      <c r="W515" s="117"/>
      <c r="X515" s="117"/>
      <c r="Y515" s="117"/>
      <c r="Z515" s="117"/>
    </row>
    <row r="516" spans="1:26" ht="12" customHeight="1" x14ac:dyDescent="0.2">
      <c r="A516" s="117"/>
      <c r="B516" s="137"/>
      <c r="C516" s="117"/>
      <c r="D516" s="138"/>
      <c r="E516" s="117"/>
      <c r="F516" s="139"/>
      <c r="G516" s="117"/>
      <c r="H516" s="117"/>
      <c r="I516" s="117"/>
      <c r="J516" s="117"/>
      <c r="K516" s="117"/>
      <c r="L516" s="117"/>
      <c r="M516" s="117"/>
      <c r="N516" s="117"/>
      <c r="O516" s="117"/>
      <c r="P516" s="117"/>
      <c r="Q516" s="117"/>
      <c r="R516" s="117"/>
      <c r="S516" s="117"/>
      <c r="T516" s="117"/>
      <c r="U516" s="117"/>
      <c r="V516" s="117"/>
      <c r="W516" s="117"/>
      <c r="X516" s="117"/>
      <c r="Y516" s="117"/>
      <c r="Z516" s="117"/>
    </row>
    <row r="517" spans="1:26" ht="12" customHeight="1" x14ac:dyDescent="0.2">
      <c r="A517" s="117"/>
      <c r="B517" s="137"/>
      <c r="C517" s="117"/>
      <c r="D517" s="138"/>
      <c r="E517" s="117"/>
      <c r="F517" s="139"/>
      <c r="G517" s="117"/>
      <c r="H517" s="117"/>
      <c r="I517" s="117"/>
      <c r="J517" s="117"/>
      <c r="K517" s="117"/>
      <c r="L517" s="117"/>
      <c r="M517" s="117"/>
      <c r="N517" s="117"/>
      <c r="O517" s="117"/>
      <c r="P517" s="117"/>
      <c r="Q517" s="117"/>
      <c r="R517" s="117"/>
      <c r="S517" s="117"/>
      <c r="T517" s="117"/>
      <c r="U517" s="117"/>
      <c r="V517" s="117"/>
      <c r="W517" s="117"/>
      <c r="X517" s="117"/>
      <c r="Y517" s="117"/>
      <c r="Z517" s="117"/>
    </row>
    <row r="518" spans="1:26" ht="12" customHeight="1" x14ac:dyDescent="0.2">
      <c r="A518" s="117"/>
      <c r="B518" s="137"/>
      <c r="C518" s="117"/>
      <c r="D518" s="138"/>
      <c r="E518" s="117"/>
      <c r="F518" s="139"/>
      <c r="G518" s="117"/>
      <c r="H518" s="117"/>
      <c r="I518" s="117"/>
      <c r="J518" s="117"/>
      <c r="K518" s="117"/>
      <c r="L518" s="117"/>
      <c r="M518" s="117"/>
      <c r="N518" s="117"/>
      <c r="O518" s="117"/>
      <c r="P518" s="117"/>
      <c r="Q518" s="117"/>
      <c r="R518" s="117"/>
      <c r="S518" s="117"/>
      <c r="T518" s="117"/>
      <c r="U518" s="117"/>
      <c r="V518" s="117"/>
      <c r="W518" s="117"/>
      <c r="X518" s="117"/>
      <c r="Y518" s="117"/>
      <c r="Z518" s="117"/>
    </row>
    <row r="519" spans="1:26" ht="12" customHeight="1" x14ac:dyDescent="0.2">
      <c r="A519" s="117"/>
      <c r="B519" s="137"/>
      <c r="C519" s="117"/>
      <c r="D519" s="138"/>
      <c r="E519" s="117"/>
      <c r="F519" s="139"/>
      <c r="G519" s="117"/>
      <c r="H519" s="117"/>
      <c r="I519" s="117"/>
      <c r="J519" s="117"/>
      <c r="K519" s="117"/>
      <c r="L519" s="117"/>
      <c r="M519" s="117"/>
      <c r="N519" s="117"/>
      <c r="O519" s="117"/>
      <c r="P519" s="117"/>
      <c r="Q519" s="117"/>
      <c r="R519" s="117"/>
      <c r="S519" s="117"/>
      <c r="T519" s="117"/>
      <c r="U519" s="117"/>
      <c r="V519" s="117"/>
      <c r="W519" s="117"/>
      <c r="X519" s="117"/>
      <c r="Y519" s="117"/>
      <c r="Z519" s="117"/>
    </row>
    <row r="520" spans="1:26" ht="12" customHeight="1" x14ac:dyDescent="0.2">
      <c r="A520" s="117"/>
      <c r="B520" s="137"/>
      <c r="C520" s="117"/>
      <c r="D520" s="138"/>
      <c r="E520" s="117"/>
      <c r="F520" s="139"/>
      <c r="G520" s="117"/>
      <c r="H520" s="117"/>
      <c r="I520" s="117"/>
      <c r="J520" s="117"/>
      <c r="K520" s="117"/>
      <c r="L520" s="117"/>
      <c r="M520" s="117"/>
      <c r="N520" s="117"/>
      <c r="O520" s="117"/>
      <c r="P520" s="117"/>
      <c r="Q520" s="117"/>
      <c r="R520" s="117"/>
      <c r="S520" s="117"/>
      <c r="T520" s="117"/>
      <c r="U520" s="117"/>
      <c r="V520" s="117"/>
      <c r="W520" s="117"/>
      <c r="X520" s="117"/>
      <c r="Y520" s="117"/>
      <c r="Z520" s="117"/>
    </row>
    <row r="521" spans="1:26" ht="12" customHeight="1" x14ac:dyDescent="0.2">
      <c r="A521" s="117"/>
      <c r="B521" s="137"/>
      <c r="C521" s="117"/>
      <c r="D521" s="138"/>
      <c r="E521" s="117"/>
      <c r="F521" s="139"/>
      <c r="G521" s="117"/>
      <c r="H521" s="117"/>
      <c r="I521" s="117"/>
      <c r="J521" s="117"/>
      <c r="K521" s="117"/>
      <c r="L521" s="117"/>
      <c r="M521" s="117"/>
      <c r="N521" s="117"/>
      <c r="O521" s="117"/>
      <c r="P521" s="117"/>
      <c r="Q521" s="117"/>
      <c r="R521" s="117"/>
      <c r="S521" s="117"/>
      <c r="T521" s="117"/>
      <c r="U521" s="117"/>
      <c r="V521" s="117"/>
      <c r="W521" s="117"/>
      <c r="X521" s="117"/>
      <c r="Y521" s="117"/>
      <c r="Z521" s="117"/>
    </row>
    <row r="522" spans="1:26" ht="12" customHeight="1" x14ac:dyDescent="0.2">
      <c r="A522" s="117"/>
      <c r="B522" s="137"/>
      <c r="C522" s="117"/>
      <c r="D522" s="138"/>
      <c r="E522" s="117"/>
      <c r="F522" s="139"/>
      <c r="G522" s="117"/>
      <c r="H522" s="117"/>
      <c r="I522" s="117"/>
      <c r="J522" s="117"/>
      <c r="K522" s="117"/>
      <c r="L522" s="117"/>
      <c r="M522" s="117"/>
      <c r="N522" s="117"/>
      <c r="O522" s="117"/>
      <c r="P522" s="117"/>
      <c r="Q522" s="117"/>
      <c r="R522" s="117"/>
      <c r="S522" s="117"/>
      <c r="T522" s="117"/>
      <c r="U522" s="117"/>
      <c r="V522" s="117"/>
      <c r="W522" s="117"/>
      <c r="X522" s="117"/>
      <c r="Y522" s="117"/>
      <c r="Z522" s="117"/>
    </row>
    <row r="523" spans="1:26" ht="12" customHeight="1" x14ac:dyDescent="0.2">
      <c r="A523" s="117"/>
      <c r="B523" s="137"/>
      <c r="C523" s="117"/>
      <c r="D523" s="138"/>
      <c r="E523" s="117"/>
      <c r="F523" s="139"/>
      <c r="G523" s="117"/>
      <c r="H523" s="117"/>
      <c r="I523" s="117"/>
      <c r="J523" s="117"/>
      <c r="K523" s="117"/>
      <c r="L523" s="117"/>
      <c r="M523" s="117"/>
      <c r="N523" s="117"/>
      <c r="O523" s="117"/>
      <c r="P523" s="117"/>
      <c r="Q523" s="117"/>
      <c r="R523" s="117"/>
      <c r="S523" s="117"/>
      <c r="T523" s="117"/>
      <c r="U523" s="117"/>
      <c r="V523" s="117"/>
      <c r="W523" s="117"/>
      <c r="X523" s="117"/>
      <c r="Y523" s="117"/>
      <c r="Z523" s="117"/>
    </row>
    <row r="524" spans="1:26" ht="12" customHeight="1" x14ac:dyDescent="0.2">
      <c r="A524" s="117"/>
      <c r="B524" s="137"/>
      <c r="C524" s="117"/>
      <c r="D524" s="138"/>
      <c r="E524" s="117"/>
      <c r="F524" s="139"/>
      <c r="G524" s="117"/>
      <c r="H524" s="117"/>
      <c r="I524" s="117"/>
      <c r="J524" s="117"/>
      <c r="K524" s="117"/>
      <c r="L524" s="117"/>
      <c r="M524" s="117"/>
      <c r="N524" s="117"/>
      <c r="O524" s="117"/>
      <c r="P524" s="117"/>
      <c r="Q524" s="117"/>
      <c r="R524" s="117"/>
      <c r="S524" s="117"/>
      <c r="T524" s="117"/>
      <c r="U524" s="117"/>
      <c r="V524" s="117"/>
      <c r="W524" s="117"/>
      <c r="X524" s="117"/>
      <c r="Y524" s="117"/>
      <c r="Z524" s="117"/>
    </row>
    <row r="525" spans="1:26" ht="12" customHeight="1" x14ac:dyDescent="0.2">
      <c r="A525" s="117"/>
      <c r="B525" s="137"/>
      <c r="C525" s="117"/>
      <c r="D525" s="138"/>
      <c r="E525" s="117"/>
      <c r="F525" s="139"/>
      <c r="G525" s="117"/>
      <c r="H525" s="117"/>
      <c r="I525" s="117"/>
      <c r="J525" s="117"/>
      <c r="K525" s="117"/>
      <c r="L525" s="117"/>
      <c r="M525" s="117"/>
      <c r="N525" s="117"/>
      <c r="O525" s="117"/>
      <c r="P525" s="117"/>
      <c r="Q525" s="117"/>
      <c r="R525" s="117"/>
      <c r="S525" s="117"/>
      <c r="T525" s="117"/>
      <c r="U525" s="117"/>
      <c r="V525" s="117"/>
      <c r="W525" s="117"/>
      <c r="X525" s="117"/>
      <c r="Y525" s="117"/>
      <c r="Z525" s="117"/>
    </row>
    <row r="526" spans="1:26" ht="12" customHeight="1" x14ac:dyDescent="0.2">
      <c r="A526" s="117"/>
      <c r="B526" s="137"/>
      <c r="C526" s="117"/>
      <c r="D526" s="138"/>
      <c r="E526" s="117"/>
      <c r="F526" s="139"/>
      <c r="G526" s="117"/>
      <c r="H526" s="117"/>
      <c r="I526" s="117"/>
      <c r="J526" s="117"/>
      <c r="K526" s="117"/>
      <c r="L526" s="117"/>
      <c r="M526" s="117"/>
      <c r="N526" s="117"/>
      <c r="O526" s="117"/>
      <c r="P526" s="117"/>
      <c r="Q526" s="117"/>
      <c r="R526" s="117"/>
      <c r="S526" s="117"/>
      <c r="T526" s="117"/>
      <c r="U526" s="117"/>
      <c r="V526" s="117"/>
      <c r="W526" s="117"/>
      <c r="X526" s="117"/>
      <c r="Y526" s="117"/>
      <c r="Z526" s="117"/>
    </row>
    <row r="527" spans="1:26" ht="12" customHeight="1" x14ac:dyDescent="0.2">
      <c r="A527" s="117"/>
      <c r="B527" s="137"/>
      <c r="C527" s="117"/>
      <c r="D527" s="138"/>
      <c r="E527" s="117"/>
      <c r="F527" s="139"/>
      <c r="G527" s="117"/>
      <c r="H527" s="117"/>
      <c r="I527" s="117"/>
      <c r="J527" s="117"/>
      <c r="K527" s="117"/>
      <c r="L527" s="117"/>
      <c r="M527" s="117"/>
      <c r="N527" s="117"/>
      <c r="O527" s="117"/>
      <c r="P527" s="117"/>
      <c r="Q527" s="117"/>
      <c r="R527" s="117"/>
      <c r="S527" s="117"/>
      <c r="T527" s="117"/>
      <c r="U527" s="117"/>
      <c r="V527" s="117"/>
      <c r="W527" s="117"/>
      <c r="X527" s="117"/>
      <c r="Y527" s="117"/>
      <c r="Z527" s="117"/>
    </row>
    <row r="528" spans="1:26" ht="12" customHeight="1" x14ac:dyDescent="0.2">
      <c r="A528" s="117"/>
      <c r="B528" s="137"/>
      <c r="C528" s="117"/>
      <c r="D528" s="138"/>
      <c r="E528" s="117"/>
      <c r="F528" s="139"/>
      <c r="G528" s="117"/>
      <c r="H528" s="117"/>
      <c r="I528" s="117"/>
      <c r="J528" s="117"/>
      <c r="K528" s="117"/>
      <c r="L528" s="117"/>
      <c r="M528" s="117"/>
      <c r="N528" s="117"/>
      <c r="O528" s="117"/>
      <c r="P528" s="117"/>
      <c r="Q528" s="117"/>
      <c r="R528" s="117"/>
      <c r="S528" s="117"/>
      <c r="T528" s="117"/>
      <c r="U528" s="117"/>
      <c r="V528" s="117"/>
      <c r="W528" s="117"/>
      <c r="X528" s="117"/>
      <c r="Y528" s="117"/>
      <c r="Z528" s="117"/>
    </row>
    <row r="529" spans="1:26" ht="12" customHeight="1" x14ac:dyDescent="0.2">
      <c r="A529" s="117"/>
      <c r="B529" s="137"/>
      <c r="C529" s="117"/>
      <c r="D529" s="138"/>
      <c r="E529" s="117"/>
      <c r="F529" s="139"/>
      <c r="G529" s="117"/>
      <c r="H529" s="117"/>
      <c r="I529" s="117"/>
      <c r="J529" s="117"/>
      <c r="K529" s="117"/>
      <c r="L529" s="117"/>
      <c r="M529" s="117"/>
      <c r="N529" s="117"/>
      <c r="O529" s="117"/>
      <c r="P529" s="117"/>
      <c r="Q529" s="117"/>
      <c r="R529" s="117"/>
      <c r="S529" s="117"/>
      <c r="T529" s="117"/>
      <c r="U529" s="117"/>
      <c r="V529" s="117"/>
      <c r="W529" s="117"/>
      <c r="X529" s="117"/>
      <c r="Y529" s="117"/>
      <c r="Z529" s="117"/>
    </row>
    <row r="530" spans="1:26" ht="12" customHeight="1" x14ac:dyDescent="0.2">
      <c r="A530" s="117"/>
      <c r="B530" s="137"/>
      <c r="C530" s="117"/>
      <c r="D530" s="138"/>
      <c r="E530" s="117"/>
      <c r="F530" s="139"/>
      <c r="G530" s="117"/>
      <c r="H530" s="117"/>
      <c r="I530" s="117"/>
      <c r="J530" s="117"/>
      <c r="K530" s="117"/>
      <c r="L530" s="117"/>
      <c r="M530" s="117"/>
      <c r="N530" s="117"/>
      <c r="O530" s="117"/>
      <c r="P530" s="117"/>
      <c r="Q530" s="117"/>
      <c r="R530" s="117"/>
      <c r="S530" s="117"/>
      <c r="T530" s="117"/>
      <c r="U530" s="117"/>
      <c r="V530" s="117"/>
      <c r="W530" s="117"/>
      <c r="X530" s="117"/>
      <c r="Y530" s="117"/>
      <c r="Z530" s="117"/>
    </row>
    <row r="531" spans="1:26" ht="12" customHeight="1" x14ac:dyDescent="0.2">
      <c r="A531" s="117"/>
      <c r="B531" s="137"/>
      <c r="C531" s="117"/>
      <c r="D531" s="138"/>
      <c r="E531" s="117"/>
      <c r="F531" s="139"/>
      <c r="G531" s="117"/>
      <c r="H531" s="117"/>
      <c r="I531" s="117"/>
      <c r="J531" s="117"/>
      <c r="K531" s="117"/>
      <c r="L531" s="117"/>
      <c r="M531" s="117"/>
      <c r="N531" s="117"/>
      <c r="O531" s="117"/>
      <c r="P531" s="117"/>
      <c r="Q531" s="117"/>
      <c r="R531" s="117"/>
      <c r="S531" s="117"/>
      <c r="T531" s="117"/>
      <c r="U531" s="117"/>
      <c r="V531" s="117"/>
      <c r="W531" s="117"/>
      <c r="X531" s="117"/>
      <c r="Y531" s="117"/>
      <c r="Z531" s="117"/>
    </row>
    <row r="532" spans="1:26" ht="12" customHeight="1" x14ac:dyDescent="0.2">
      <c r="A532" s="117"/>
      <c r="B532" s="137"/>
      <c r="C532" s="117"/>
      <c r="D532" s="138"/>
      <c r="E532" s="117"/>
      <c r="F532" s="139"/>
      <c r="G532" s="117"/>
      <c r="H532" s="117"/>
      <c r="I532" s="117"/>
      <c r="J532" s="117"/>
      <c r="K532" s="117"/>
      <c r="L532" s="117"/>
      <c r="M532" s="117"/>
      <c r="N532" s="117"/>
      <c r="O532" s="117"/>
      <c r="P532" s="117"/>
      <c r="Q532" s="117"/>
      <c r="R532" s="117"/>
      <c r="S532" s="117"/>
      <c r="T532" s="117"/>
      <c r="U532" s="117"/>
      <c r="V532" s="117"/>
      <c r="W532" s="117"/>
      <c r="X532" s="117"/>
      <c r="Y532" s="117"/>
      <c r="Z532" s="117"/>
    </row>
    <row r="533" spans="1:26" ht="12" customHeight="1" x14ac:dyDescent="0.2">
      <c r="A533" s="117"/>
      <c r="B533" s="137"/>
      <c r="C533" s="117"/>
      <c r="D533" s="138"/>
      <c r="E533" s="117"/>
      <c r="F533" s="139"/>
      <c r="G533" s="117"/>
      <c r="H533" s="117"/>
      <c r="I533" s="117"/>
      <c r="J533" s="117"/>
      <c r="K533" s="117"/>
      <c r="L533" s="117"/>
      <c r="M533" s="117"/>
      <c r="N533" s="117"/>
      <c r="O533" s="117"/>
      <c r="P533" s="117"/>
      <c r="Q533" s="117"/>
      <c r="R533" s="117"/>
      <c r="S533" s="117"/>
      <c r="T533" s="117"/>
      <c r="U533" s="117"/>
      <c r="V533" s="117"/>
      <c r="W533" s="117"/>
      <c r="X533" s="117"/>
      <c r="Y533" s="117"/>
      <c r="Z533" s="117"/>
    </row>
    <row r="534" spans="1:26" ht="12" customHeight="1" x14ac:dyDescent="0.2">
      <c r="A534" s="117"/>
      <c r="B534" s="137"/>
      <c r="C534" s="117"/>
      <c r="D534" s="138"/>
      <c r="E534" s="117"/>
      <c r="F534" s="139"/>
      <c r="G534" s="117"/>
      <c r="H534" s="117"/>
      <c r="I534" s="117"/>
      <c r="J534" s="117"/>
      <c r="K534" s="117"/>
      <c r="L534" s="117"/>
      <c r="M534" s="117"/>
      <c r="N534" s="117"/>
      <c r="O534" s="117"/>
      <c r="P534" s="117"/>
      <c r="Q534" s="117"/>
      <c r="R534" s="117"/>
      <c r="S534" s="117"/>
      <c r="T534" s="117"/>
      <c r="U534" s="117"/>
      <c r="V534" s="117"/>
      <c r="W534" s="117"/>
      <c r="X534" s="117"/>
      <c r="Y534" s="117"/>
      <c r="Z534" s="117"/>
    </row>
    <row r="535" spans="1:26" ht="12" customHeight="1" x14ac:dyDescent="0.2">
      <c r="A535" s="117"/>
      <c r="B535" s="137"/>
      <c r="C535" s="117"/>
      <c r="D535" s="138"/>
      <c r="E535" s="117"/>
      <c r="F535" s="139"/>
      <c r="G535" s="117"/>
      <c r="H535" s="117"/>
      <c r="I535" s="117"/>
      <c r="J535" s="117"/>
      <c r="K535" s="117"/>
      <c r="L535" s="117"/>
      <c r="M535" s="117"/>
      <c r="N535" s="117"/>
      <c r="O535" s="117"/>
      <c r="P535" s="117"/>
      <c r="Q535" s="117"/>
      <c r="R535" s="117"/>
      <c r="S535" s="117"/>
      <c r="T535" s="117"/>
      <c r="U535" s="117"/>
      <c r="V535" s="117"/>
      <c r="W535" s="117"/>
      <c r="X535" s="117"/>
      <c r="Y535" s="117"/>
      <c r="Z535" s="117"/>
    </row>
    <row r="536" spans="1:26" ht="12" customHeight="1" x14ac:dyDescent="0.2">
      <c r="A536" s="117"/>
      <c r="B536" s="137"/>
      <c r="C536" s="117"/>
      <c r="D536" s="138"/>
      <c r="E536" s="117"/>
      <c r="F536" s="139"/>
      <c r="G536" s="117"/>
      <c r="H536" s="117"/>
      <c r="I536" s="117"/>
      <c r="J536" s="117"/>
      <c r="K536" s="117"/>
      <c r="L536" s="117"/>
      <c r="M536" s="117"/>
      <c r="N536" s="117"/>
      <c r="O536" s="117"/>
      <c r="P536" s="117"/>
      <c r="Q536" s="117"/>
      <c r="R536" s="117"/>
      <c r="S536" s="117"/>
      <c r="T536" s="117"/>
      <c r="U536" s="117"/>
      <c r="V536" s="117"/>
      <c r="W536" s="117"/>
      <c r="X536" s="117"/>
      <c r="Y536" s="117"/>
      <c r="Z536" s="117"/>
    </row>
    <row r="537" spans="1:26" ht="12" customHeight="1" x14ac:dyDescent="0.2">
      <c r="A537" s="117"/>
      <c r="B537" s="137"/>
      <c r="C537" s="117"/>
      <c r="D537" s="138"/>
      <c r="E537" s="117"/>
      <c r="F537" s="139"/>
      <c r="G537" s="117"/>
      <c r="H537" s="117"/>
      <c r="I537" s="117"/>
      <c r="J537" s="117"/>
      <c r="K537" s="117"/>
      <c r="L537" s="117"/>
      <c r="M537" s="117"/>
      <c r="N537" s="117"/>
      <c r="O537" s="117"/>
      <c r="P537" s="117"/>
      <c r="Q537" s="117"/>
      <c r="R537" s="117"/>
      <c r="S537" s="117"/>
      <c r="T537" s="117"/>
      <c r="U537" s="117"/>
      <c r="V537" s="117"/>
      <c r="W537" s="117"/>
      <c r="X537" s="117"/>
      <c r="Y537" s="117"/>
      <c r="Z537" s="117"/>
    </row>
    <row r="538" spans="1:26" ht="12" customHeight="1" x14ac:dyDescent="0.2">
      <c r="A538" s="117"/>
      <c r="B538" s="137"/>
      <c r="C538" s="117"/>
      <c r="D538" s="138"/>
      <c r="E538" s="117"/>
      <c r="F538" s="139"/>
      <c r="G538" s="117"/>
      <c r="H538" s="117"/>
      <c r="I538" s="117"/>
      <c r="J538" s="117"/>
      <c r="K538" s="117"/>
      <c r="L538" s="117"/>
      <c r="M538" s="117"/>
      <c r="N538" s="117"/>
      <c r="O538" s="117"/>
      <c r="P538" s="117"/>
      <c r="Q538" s="117"/>
      <c r="R538" s="117"/>
      <c r="S538" s="117"/>
      <c r="T538" s="117"/>
      <c r="U538" s="117"/>
      <c r="V538" s="117"/>
      <c r="W538" s="117"/>
      <c r="X538" s="117"/>
      <c r="Y538" s="117"/>
      <c r="Z538" s="117"/>
    </row>
    <row r="539" spans="1:26" ht="12" customHeight="1" x14ac:dyDescent="0.2">
      <c r="A539" s="117"/>
      <c r="B539" s="137"/>
      <c r="C539" s="117"/>
      <c r="D539" s="138"/>
      <c r="E539" s="117"/>
      <c r="F539" s="139"/>
      <c r="G539" s="117"/>
      <c r="H539" s="117"/>
      <c r="I539" s="117"/>
      <c r="J539" s="117"/>
      <c r="K539" s="117"/>
      <c r="L539" s="117"/>
      <c r="M539" s="117"/>
      <c r="N539" s="117"/>
      <c r="O539" s="117"/>
      <c r="P539" s="117"/>
      <c r="Q539" s="117"/>
      <c r="R539" s="117"/>
      <c r="S539" s="117"/>
      <c r="T539" s="117"/>
      <c r="U539" s="117"/>
      <c r="V539" s="117"/>
      <c r="W539" s="117"/>
      <c r="X539" s="117"/>
      <c r="Y539" s="117"/>
      <c r="Z539" s="117"/>
    </row>
    <row r="540" spans="1:26" ht="12" customHeight="1" x14ac:dyDescent="0.2">
      <c r="A540" s="117"/>
      <c r="B540" s="137"/>
      <c r="C540" s="117"/>
      <c r="D540" s="138"/>
      <c r="E540" s="117"/>
      <c r="F540" s="139"/>
      <c r="G540" s="117"/>
      <c r="H540" s="117"/>
      <c r="I540" s="117"/>
      <c r="J540" s="117"/>
      <c r="K540" s="117"/>
      <c r="L540" s="117"/>
      <c r="M540" s="117"/>
      <c r="N540" s="117"/>
      <c r="O540" s="117"/>
      <c r="P540" s="117"/>
      <c r="Q540" s="117"/>
      <c r="R540" s="117"/>
      <c r="S540" s="117"/>
      <c r="T540" s="117"/>
      <c r="U540" s="117"/>
      <c r="V540" s="117"/>
      <c r="W540" s="117"/>
      <c r="X540" s="117"/>
      <c r="Y540" s="117"/>
      <c r="Z540" s="117"/>
    </row>
    <row r="541" spans="1:26" ht="12" customHeight="1" x14ac:dyDescent="0.2">
      <c r="A541" s="117"/>
      <c r="B541" s="137"/>
      <c r="C541" s="117"/>
      <c r="D541" s="138"/>
      <c r="E541" s="117"/>
      <c r="F541" s="139"/>
      <c r="G541" s="117"/>
      <c r="H541" s="117"/>
      <c r="I541" s="117"/>
      <c r="J541" s="117"/>
      <c r="K541" s="117"/>
      <c r="L541" s="117"/>
      <c r="M541" s="117"/>
      <c r="N541" s="117"/>
      <c r="O541" s="117"/>
      <c r="P541" s="117"/>
      <c r="Q541" s="117"/>
      <c r="R541" s="117"/>
      <c r="S541" s="117"/>
      <c r="T541" s="117"/>
      <c r="U541" s="117"/>
      <c r="V541" s="117"/>
      <c r="W541" s="117"/>
      <c r="X541" s="117"/>
      <c r="Y541" s="117"/>
      <c r="Z541" s="117"/>
    </row>
    <row r="542" spans="1:26" ht="12" customHeight="1" x14ac:dyDescent="0.2">
      <c r="A542" s="117"/>
      <c r="B542" s="137"/>
      <c r="C542" s="117"/>
      <c r="D542" s="138"/>
      <c r="E542" s="117"/>
      <c r="F542" s="139"/>
      <c r="G542" s="117"/>
      <c r="H542" s="117"/>
      <c r="I542" s="117"/>
      <c r="J542" s="117"/>
      <c r="K542" s="117"/>
      <c r="L542" s="117"/>
      <c r="M542" s="117"/>
      <c r="N542" s="117"/>
      <c r="O542" s="117"/>
      <c r="P542" s="117"/>
      <c r="Q542" s="117"/>
      <c r="R542" s="117"/>
      <c r="S542" s="117"/>
      <c r="T542" s="117"/>
      <c r="U542" s="117"/>
      <c r="V542" s="117"/>
      <c r="W542" s="117"/>
      <c r="X542" s="117"/>
      <c r="Y542" s="117"/>
      <c r="Z542" s="117"/>
    </row>
    <row r="543" spans="1:26" ht="12" customHeight="1" x14ac:dyDescent="0.2">
      <c r="A543" s="117"/>
      <c r="B543" s="137"/>
      <c r="C543" s="117"/>
      <c r="D543" s="138"/>
      <c r="E543" s="117"/>
      <c r="F543" s="139"/>
      <c r="G543" s="117"/>
      <c r="H543" s="117"/>
      <c r="I543" s="117"/>
      <c r="J543" s="117"/>
      <c r="K543" s="117"/>
      <c r="L543" s="117"/>
      <c r="M543" s="117"/>
      <c r="N543" s="117"/>
      <c r="O543" s="117"/>
      <c r="P543" s="117"/>
      <c r="Q543" s="117"/>
      <c r="R543" s="117"/>
      <c r="S543" s="117"/>
      <c r="T543" s="117"/>
      <c r="U543" s="117"/>
      <c r="V543" s="117"/>
      <c r="W543" s="117"/>
      <c r="X543" s="117"/>
      <c r="Y543" s="117"/>
      <c r="Z543" s="117"/>
    </row>
    <row r="544" spans="1:26" ht="12" customHeight="1" x14ac:dyDescent="0.2">
      <c r="A544" s="117"/>
      <c r="B544" s="137"/>
      <c r="C544" s="117"/>
      <c r="D544" s="138"/>
      <c r="E544" s="117"/>
      <c r="F544" s="139"/>
      <c r="G544" s="117"/>
      <c r="H544" s="117"/>
      <c r="I544" s="117"/>
      <c r="J544" s="117"/>
      <c r="K544" s="117"/>
      <c r="L544" s="117"/>
      <c r="M544" s="117"/>
      <c r="N544" s="117"/>
      <c r="O544" s="117"/>
      <c r="P544" s="117"/>
      <c r="Q544" s="117"/>
      <c r="R544" s="117"/>
      <c r="S544" s="117"/>
      <c r="T544" s="117"/>
      <c r="U544" s="117"/>
      <c r="V544" s="117"/>
      <c r="W544" s="117"/>
      <c r="X544" s="117"/>
      <c r="Y544" s="117"/>
      <c r="Z544" s="117"/>
    </row>
    <row r="545" spans="1:26" ht="12" customHeight="1" x14ac:dyDescent="0.2">
      <c r="A545" s="117"/>
      <c r="B545" s="137"/>
      <c r="C545" s="117"/>
      <c r="D545" s="138"/>
      <c r="E545" s="117"/>
      <c r="F545" s="139"/>
      <c r="G545" s="117"/>
      <c r="H545" s="117"/>
      <c r="I545" s="117"/>
      <c r="J545" s="117"/>
      <c r="K545" s="117"/>
      <c r="L545" s="117"/>
      <c r="M545" s="117"/>
      <c r="N545" s="117"/>
      <c r="O545" s="117"/>
      <c r="P545" s="117"/>
      <c r="Q545" s="117"/>
      <c r="R545" s="117"/>
      <c r="S545" s="117"/>
      <c r="T545" s="117"/>
      <c r="U545" s="117"/>
      <c r="V545" s="117"/>
      <c r="W545" s="117"/>
      <c r="X545" s="117"/>
      <c r="Y545" s="117"/>
      <c r="Z545" s="117"/>
    </row>
    <row r="546" spans="1:26" ht="12" customHeight="1" x14ac:dyDescent="0.2">
      <c r="A546" s="117"/>
      <c r="B546" s="137"/>
      <c r="C546" s="117"/>
      <c r="D546" s="138"/>
      <c r="E546" s="117"/>
      <c r="F546" s="139"/>
      <c r="G546" s="117"/>
      <c r="H546" s="117"/>
      <c r="I546" s="117"/>
      <c r="J546" s="117"/>
      <c r="K546" s="117"/>
      <c r="L546" s="117"/>
      <c r="M546" s="117"/>
      <c r="N546" s="117"/>
      <c r="O546" s="117"/>
      <c r="P546" s="117"/>
      <c r="Q546" s="117"/>
      <c r="R546" s="117"/>
      <c r="S546" s="117"/>
      <c r="T546" s="117"/>
      <c r="U546" s="117"/>
      <c r="V546" s="117"/>
      <c r="W546" s="117"/>
      <c r="X546" s="117"/>
      <c r="Y546" s="117"/>
      <c r="Z546" s="117"/>
    </row>
    <row r="547" spans="1:26" ht="12" customHeight="1" x14ac:dyDescent="0.2">
      <c r="A547" s="117"/>
      <c r="B547" s="137"/>
      <c r="C547" s="117"/>
      <c r="D547" s="138"/>
      <c r="E547" s="117"/>
      <c r="F547" s="139"/>
      <c r="G547" s="117"/>
      <c r="H547" s="117"/>
      <c r="I547" s="117"/>
      <c r="J547" s="117"/>
      <c r="K547" s="117"/>
      <c r="L547" s="117"/>
      <c r="M547" s="117"/>
      <c r="N547" s="117"/>
      <c r="O547" s="117"/>
      <c r="P547" s="117"/>
      <c r="Q547" s="117"/>
      <c r="R547" s="117"/>
      <c r="S547" s="117"/>
      <c r="T547" s="117"/>
      <c r="U547" s="117"/>
      <c r="V547" s="117"/>
      <c r="W547" s="117"/>
      <c r="X547" s="117"/>
      <c r="Y547" s="117"/>
      <c r="Z547" s="117"/>
    </row>
    <row r="548" spans="1:26" ht="12" customHeight="1" x14ac:dyDescent="0.2">
      <c r="A548" s="117"/>
      <c r="B548" s="137"/>
      <c r="C548" s="117"/>
      <c r="D548" s="138"/>
      <c r="E548" s="117"/>
      <c r="F548" s="139"/>
      <c r="G548" s="117"/>
      <c r="H548" s="117"/>
      <c r="I548" s="117"/>
      <c r="J548" s="117"/>
      <c r="K548" s="117"/>
      <c r="L548" s="117"/>
      <c r="M548" s="117"/>
      <c r="N548" s="117"/>
      <c r="O548" s="117"/>
      <c r="P548" s="117"/>
      <c r="Q548" s="117"/>
      <c r="R548" s="117"/>
      <c r="S548" s="117"/>
      <c r="T548" s="117"/>
      <c r="U548" s="117"/>
      <c r="V548" s="117"/>
      <c r="W548" s="117"/>
      <c r="X548" s="117"/>
      <c r="Y548" s="117"/>
      <c r="Z548" s="117"/>
    </row>
    <row r="549" spans="1:26" ht="12" customHeight="1" x14ac:dyDescent="0.2">
      <c r="A549" s="117"/>
      <c r="B549" s="137"/>
      <c r="C549" s="117"/>
      <c r="D549" s="138"/>
      <c r="E549" s="117"/>
      <c r="F549" s="139"/>
      <c r="G549" s="117"/>
      <c r="H549" s="117"/>
      <c r="I549" s="117"/>
      <c r="J549" s="117"/>
      <c r="K549" s="117"/>
      <c r="L549" s="117"/>
      <c r="M549" s="117"/>
      <c r="N549" s="117"/>
      <c r="O549" s="117"/>
      <c r="P549" s="117"/>
      <c r="Q549" s="117"/>
      <c r="R549" s="117"/>
      <c r="S549" s="117"/>
      <c r="T549" s="117"/>
      <c r="U549" s="117"/>
      <c r="V549" s="117"/>
      <c r="W549" s="117"/>
      <c r="X549" s="117"/>
      <c r="Y549" s="117"/>
      <c r="Z549" s="117"/>
    </row>
    <row r="550" spans="1:26" ht="12" customHeight="1" x14ac:dyDescent="0.2">
      <c r="A550" s="117"/>
      <c r="B550" s="137"/>
      <c r="C550" s="117"/>
      <c r="D550" s="138"/>
      <c r="E550" s="117"/>
      <c r="F550" s="139"/>
      <c r="G550" s="117"/>
      <c r="H550" s="117"/>
      <c r="I550" s="117"/>
      <c r="J550" s="117"/>
      <c r="K550" s="117"/>
      <c r="L550" s="117"/>
      <c r="M550" s="117"/>
      <c r="N550" s="117"/>
      <c r="O550" s="117"/>
      <c r="P550" s="117"/>
      <c r="Q550" s="117"/>
      <c r="R550" s="117"/>
      <c r="S550" s="117"/>
      <c r="T550" s="117"/>
      <c r="U550" s="117"/>
      <c r="V550" s="117"/>
      <c r="W550" s="117"/>
      <c r="X550" s="117"/>
      <c r="Y550" s="117"/>
      <c r="Z550" s="117"/>
    </row>
    <row r="551" spans="1:26" ht="12" customHeight="1" x14ac:dyDescent="0.2">
      <c r="A551" s="117"/>
      <c r="B551" s="137"/>
      <c r="C551" s="117"/>
      <c r="D551" s="138"/>
      <c r="E551" s="117"/>
      <c r="F551" s="139"/>
      <c r="G551" s="117"/>
      <c r="H551" s="117"/>
      <c r="I551" s="117"/>
      <c r="J551" s="117"/>
      <c r="K551" s="117"/>
      <c r="L551" s="117"/>
      <c r="M551" s="117"/>
      <c r="N551" s="117"/>
      <c r="O551" s="117"/>
      <c r="P551" s="117"/>
      <c r="Q551" s="117"/>
      <c r="R551" s="117"/>
      <c r="S551" s="117"/>
      <c r="T551" s="117"/>
      <c r="U551" s="117"/>
      <c r="V551" s="117"/>
      <c r="W551" s="117"/>
      <c r="X551" s="117"/>
      <c r="Y551" s="117"/>
      <c r="Z551" s="117"/>
    </row>
    <row r="552" spans="1:26" ht="12" customHeight="1" x14ac:dyDescent="0.2">
      <c r="A552" s="117"/>
      <c r="B552" s="137"/>
      <c r="C552" s="117"/>
      <c r="D552" s="138"/>
      <c r="E552" s="117"/>
      <c r="F552" s="139"/>
      <c r="G552" s="117"/>
      <c r="H552" s="117"/>
      <c r="I552" s="117"/>
      <c r="J552" s="117"/>
      <c r="K552" s="117"/>
      <c r="L552" s="117"/>
      <c r="M552" s="117"/>
      <c r="N552" s="117"/>
      <c r="O552" s="117"/>
      <c r="P552" s="117"/>
      <c r="Q552" s="117"/>
      <c r="R552" s="117"/>
      <c r="S552" s="117"/>
      <c r="T552" s="117"/>
      <c r="U552" s="117"/>
      <c r="V552" s="117"/>
      <c r="W552" s="117"/>
      <c r="X552" s="117"/>
      <c r="Y552" s="117"/>
      <c r="Z552" s="117"/>
    </row>
    <row r="553" spans="1:26" ht="12" customHeight="1" x14ac:dyDescent="0.2">
      <c r="A553" s="117"/>
      <c r="B553" s="137"/>
      <c r="C553" s="117"/>
      <c r="D553" s="138"/>
      <c r="E553" s="117"/>
      <c r="F553" s="139"/>
      <c r="G553" s="117"/>
      <c r="H553" s="117"/>
      <c r="I553" s="117"/>
      <c r="J553" s="117"/>
      <c r="K553" s="117"/>
      <c r="L553" s="117"/>
      <c r="M553" s="117"/>
      <c r="N553" s="117"/>
      <c r="O553" s="117"/>
      <c r="P553" s="117"/>
      <c r="Q553" s="117"/>
      <c r="R553" s="117"/>
      <c r="S553" s="117"/>
      <c r="T553" s="117"/>
      <c r="U553" s="117"/>
      <c r="V553" s="117"/>
      <c r="W553" s="117"/>
      <c r="X553" s="117"/>
      <c r="Y553" s="117"/>
      <c r="Z553" s="117"/>
    </row>
    <row r="554" spans="1:26" ht="12" customHeight="1" x14ac:dyDescent="0.2">
      <c r="A554" s="117"/>
      <c r="B554" s="137"/>
      <c r="C554" s="117"/>
      <c r="D554" s="138"/>
      <c r="E554" s="117"/>
      <c r="F554" s="139"/>
      <c r="G554" s="117"/>
      <c r="H554" s="117"/>
      <c r="I554" s="117"/>
      <c r="J554" s="117"/>
      <c r="K554" s="117"/>
      <c r="L554" s="117"/>
      <c r="M554" s="117"/>
      <c r="N554" s="117"/>
      <c r="O554" s="117"/>
      <c r="P554" s="117"/>
      <c r="Q554" s="117"/>
      <c r="R554" s="117"/>
      <c r="S554" s="117"/>
      <c r="T554" s="117"/>
      <c r="U554" s="117"/>
      <c r="V554" s="117"/>
      <c r="W554" s="117"/>
      <c r="X554" s="117"/>
      <c r="Y554" s="117"/>
      <c r="Z554" s="117"/>
    </row>
    <row r="555" spans="1:26" ht="12" customHeight="1" x14ac:dyDescent="0.2">
      <c r="A555" s="117"/>
      <c r="B555" s="137"/>
      <c r="C555" s="117"/>
      <c r="D555" s="138"/>
      <c r="E555" s="117"/>
      <c r="F555" s="139"/>
      <c r="G555" s="117"/>
      <c r="H555" s="117"/>
      <c r="I555" s="117"/>
      <c r="J555" s="117"/>
      <c r="K555" s="117"/>
      <c r="L555" s="117"/>
      <c r="M555" s="117"/>
      <c r="N555" s="117"/>
      <c r="O555" s="117"/>
      <c r="P555" s="117"/>
      <c r="Q555" s="117"/>
      <c r="R555" s="117"/>
      <c r="S555" s="117"/>
      <c r="T555" s="117"/>
      <c r="U555" s="117"/>
      <c r="V555" s="117"/>
      <c r="W555" s="117"/>
      <c r="X555" s="117"/>
      <c r="Y555" s="117"/>
      <c r="Z555" s="117"/>
    </row>
    <row r="556" spans="1:26" ht="12" customHeight="1" x14ac:dyDescent="0.2">
      <c r="A556" s="117"/>
      <c r="B556" s="137"/>
      <c r="C556" s="117"/>
      <c r="D556" s="138"/>
      <c r="E556" s="117"/>
      <c r="F556" s="139"/>
      <c r="G556" s="117"/>
      <c r="H556" s="117"/>
      <c r="I556" s="117"/>
      <c r="J556" s="117"/>
      <c r="K556" s="117"/>
      <c r="L556" s="117"/>
      <c r="M556" s="117"/>
      <c r="N556" s="117"/>
      <c r="O556" s="117"/>
      <c r="P556" s="117"/>
      <c r="Q556" s="117"/>
      <c r="R556" s="117"/>
      <c r="S556" s="117"/>
      <c r="T556" s="117"/>
      <c r="U556" s="117"/>
      <c r="V556" s="117"/>
      <c r="W556" s="117"/>
      <c r="X556" s="117"/>
      <c r="Y556" s="117"/>
      <c r="Z556" s="117"/>
    </row>
    <row r="557" spans="1:26" ht="12" customHeight="1" x14ac:dyDescent="0.2">
      <c r="A557" s="117"/>
      <c r="B557" s="137"/>
      <c r="C557" s="117"/>
      <c r="D557" s="138"/>
      <c r="E557" s="117"/>
      <c r="F557" s="139"/>
      <c r="G557" s="117"/>
      <c r="H557" s="117"/>
      <c r="I557" s="117"/>
      <c r="J557" s="117"/>
      <c r="K557" s="117"/>
      <c r="L557" s="117"/>
      <c r="M557" s="117"/>
      <c r="N557" s="117"/>
      <c r="O557" s="117"/>
      <c r="P557" s="117"/>
      <c r="Q557" s="117"/>
      <c r="R557" s="117"/>
      <c r="S557" s="117"/>
      <c r="T557" s="117"/>
      <c r="U557" s="117"/>
      <c r="V557" s="117"/>
      <c r="W557" s="117"/>
      <c r="X557" s="117"/>
      <c r="Y557" s="117"/>
      <c r="Z557" s="117"/>
    </row>
    <row r="558" spans="1:26" ht="12" customHeight="1" x14ac:dyDescent="0.2">
      <c r="A558" s="117"/>
      <c r="B558" s="137"/>
      <c r="C558" s="117"/>
      <c r="D558" s="138"/>
      <c r="E558" s="117"/>
      <c r="F558" s="139"/>
      <c r="G558" s="117"/>
      <c r="H558" s="117"/>
      <c r="I558" s="117"/>
      <c r="J558" s="117"/>
      <c r="K558" s="117"/>
      <c r="L558" s="117"/>
      <c r="M558" s="117"/>
      <c r="N558" s="117"/>
      <c r="O558" s="117"/>
      <c r="P558" s="117"/>
      <c r="Q558" s="117"/>
      <c r="R558" s="117"/>
      <c r="S558" s="117"/>
      <c r="T558" s="117"/>
      <c r="U558" s="117"/>
      <c r="V558" s="117"/>
      <c r="W558" s="117"/>
      <c r="X558" s="117"/>
      <c r="Y558" s="117"/>
      <c r="Z558" s="117"/>
    </row>
    <row r="559" spans="1:26" ht="12" customHeight="1" x14ac:dyDescent="0.2">
      <c r="A559" s="117"/>
      <c r="B559" s="137"/>
      <c r="C559" s="117"/>
      <c r="D559" s="138"/>
      <c r="E559" s="117"/>
      <c r="F559" s="139"/>
      <c r="G559" s="117"/>
      <c r="H559" s="117"/>
      <c r="I559" s="117"/>
      <c r="J559" s="117"/>
      <c r="K559" s="117"/>
      <c r="L559" s="117"/>
      <c r="M559" s="117"/>
      <c r="N559" s="117"/>
      <c r="O559" s="117"/>
      <c r="P559" s="117"/>
      <c r="Q559" s="117"/>
      <c r="R559" s="117"/>
      <c r="S559" s="117"/>
      <c r="T559" s="117"/>
      <c r="U559" s="117"/>
      <c r="V559" s="117"/>
      <c r="W559" s="117"/>
      <c r="X559" s="117"/>
      <c r="Y559" s="117"/>
      <c r="Z559" s="117"/>
    </row>
    <row r="560" spans="1:26" ht="12" customHeight="1" x14ac:dyDescent="0.2">
      <c r="A560" s="117"/>
      <c r="B560" s="137"/>
      <c r="C560" s="117"/>
      <c r="D560" s="138"/>
      <c r="E560" s="117"/>
      <c r="F560" s="139"/>
      <c r="G560" s="117"/>
      <c r="H560" s="117"/>
      <c r="I560" s="117"/>
      <c r="J560" s="117"/>
      <c r="K560" s="117"/>
      <c r="L560" s="117"/>
      <c r="M560" s="117"/>
      <c r="N560" s="117"/>
      <c r="O560" s="117"/>
      <c r="P560" s="117"/>
      <c r="Q560" s="117"/>
      <c r="R560" s="117"/>
      <c r="S560" s="117"/>
      <c r="T560" s="117"/>
      <c r="U560" s="117"/>
      <c r="V560" s="117"/>
      <c r="W560" s="117"/>
      <c r="X560" s="117"/>
      <c r="Y560" s="117"/>
      <c r="Z560" s="117"/>
    </row>
    <row r="561" spans="1:26" ht="12" customHeight="1" x14ac:dyDescent="0.2">
      <c r="A561" s="117"/>
      <c r="B561" s="137"/>
      <c r="C561" s="117"/>
      <c r="D561" s="138"/>
      <c r="E561" s="117"/>
      <c r="F561" s="139"/>
      <c r="G561" s="117"/>
      <c r="H561" s="117"/>
      <c r="I561" s="117"/>
      <c r="J561" s="117"/>
      <c r="K561" s="117"/>
      <c r="L561" s="117"/>
      <c r="M561" s="117"/>
      <c r="N561" s="117"/>
      <c r="O561" s="117"/>
      <c r="P561" s="117"/>
      <c r="Q561" s="117"/>
      <c r="R561" s="117"/>
      <c r="S561" s="117"/>
      <c r="T561" s="117"/>
      <c r="U561" s="117"/>
      <c r="V561" s="117"/>
      <c r="W561" s="117"/>
      <c r="X561" s="117"/>
      <c r="Y561" s="117"/>
      <c r="Z561" s="117"/>
    </row>
    <row r="562" spans="1:26" ht="12" customHeight="1" x14ac:dyDescent="0.2">
      <c r="A562" s="117"/>
      <c r="B562" s="137"/>
      <c r="C562" s="117"/>
      <c r="D562" s="138"/>
      <c r="E562" s="117"/>
      <c r="F562" s="139"/>
      <c r="G562" s="117"/>
      <c r="H562" s="117"/>
      <c r="I562" s="117"/>
      <c r="J562" s="117"/>
      <c r="K562" s="117"/>
      <c r="L562" s="117"/>
      <c r="M562" s="117"/>
      <c r="N562" s="117"/>
      <c r="O562" s="117"/>
      <c r="P562" s="117"/>
      <c r="Q562" s="117"/>
      <c r="R562" s="117"/>
      <c r="S562" s="117"/>
      <c r="T562" s="117"/>
      <c r="U562" s="117"/>
      <c r="V562" s="117"/>
      <c r="W562" s="117"/>
      <c r="X562" s="117"/>
      <c r="Y562" s="117"/>
      <c r="Z562" s="117"/>
    </row>
    <row r="563" spans="1:26" ht="12" customHeight="1" x14ac:dyDescent="0.2">
      <c r="A563" s="117"/>
      <c r="B563" s="137"/>
      <c r="C563" s="117"/>
      <c r="D563" s="138"/>
      <c r="E563" s="117"/>
      <c r="F563" s="139"/>
      <c r="G563" s="117"/>
      <c r="H563" s="117"/>
      <c r="I563" s="117"/>
      <c r="J563" s="117"/>
      <c r="K563" s="117"/>
      <c r="L563" s="117"/>
      <c r="M563" s="117"/>
      <c r="N563" s="117"/>
      <c r="O563" s="117"/>
      <c r="P563" s="117"/>
      <c r="Q563" s="117"/>
      <c r="R563" s="117"/>
      <c r="S563" s="117"/>
      <c r="T563" s="117"/>
      <c r="U563" s="117"/>
      <c r="V563" s="117"/>
      <c r="W563" s="117"/>
      <c r="X563" s="117"/>
      <c r="Y563" s="117"/>
      <c r="Z563" s="117"/>
    </row>
    <row r="564" spans="1:26" ht="12" customHeight="1" x14ac:dyDescent="0.2">
      <c r="A564" s="117"/>
      <c r="B564" s="137"/>
      <c r="C564" s="117"/>
      <c r="D564" s="138"/>
      <c r="E564" s="117"/>
      <c r="F564" s="139"/>
      <c r="G564" s="117"/>
      <c r="H564" s="117"/>
      <c r="I564" s="117"/>
      <c r="J564" s="117"/>
      <c r="K564" s="117"/>
      <c r="L564" s="117"/>
      <c r="M564" s="117"/>
      <c r="N564" s="117"/>
      <c r="O564" s="117"/>
      <c r="P564" s="117"/>
      <c r="Q564" s="117"/>
      <c r="R564" s="117"/>
      <c r="S564" s="117"/>
      <c r="T564" s="117"/>
      <c r="U564" s="117"/>
      <c r="V564" s="117"/>
      <c r="W564" s="117"/>
      <c r="X564" s="117"/>
      <c r="Y564" s="117"/>
      <c r="Z564" s="117"/>
    </row>
    <row r="565" spans="1:26" ht="12" customHeight="1" x14ac:dyDescent="0.2">
      <c r="A565" s="117"/>
      <c r="B565" s="137"/>
      <c r="C565" s="117"/>
      <c r="D565" s="138"/>
      <c r="E565" s="117"/>
      <c r="F565" s="139"/>
      <c r="G565" s="117"/>
      <c r="H565" s="117"/>
      <c r="I565" s="117"/>
      <c r="J565" s="117"/>
      <c r="K565" s="117"/>
      <c r="L565" s="117"/>
      <c r="M565" s="117"/>
      <c r="N565" s="117"/>
      <c r="O565" s="117"/>
      <c r="P565" s="117"/>
      <c r="Q565" s="117"/>
      <c r="R565" s="117"/>
      <c r="S565" s="117"/>
      <c r="T565" s="117"/>
      <c r="U565" s="117"/>
      <c r="V565" s="117"/>
      <c r="W565" s="117"/>
      <c r="X565" s="117"/>
      <c r="Y565" s="117"/>
      <c r="Z565" s="117"/>
    </row>
    <row r="566" spans="1:26" ht="12" customHeight="1" x14ac:dyDescent="0.2">
      <c r="A566" s="117"/>
      <c r="B566" s="137"/>
      <c r="C566" s="117"/>
      <c r="D566" s="138"/>
      <c r="E566" s="117"/>
      <c r="F566" s="139"/>
      <c r="G566" s="117"/>
      <c r="H566" s="117"/>
      <c r="I566" s="117"/>
      <c r="J566" s="117"/>
      <c r="K566" s="117"/>
      <c r="L566" s="117"/>
      <c r="M566" s="117"/>
      <c r="N566" s="117"/>
      <c r="O566" s="117"/>
      <c r="P566" s="117"/>
      <c r="Q566" s="117"/>
      <c r="R566" s="117"/>
      <c r="S566" s="117"/>
      <c r="T566" s="117"/>
      <c r="U566" s="117"/>
      <c r="V566" s="117"/>
      <c r="W566" s="117"/>
      <c r="X566" s="117"/>
      <c r="Y566" s="117"/>
      <c r="Z566" s="117"/>
    </row>
    <row r="567" spans="1:26" ht="12" customHeight="1" x14ac:dyDescent="0.2">
      <c r="A567" s="117"/>
      <c r="B567" s="137"/>
      <c r="C567" s="117"/>
      <c r="D567" s="138"/>
      <c r="E567" s="117"/>
      <c r="F567" s="139"/>
      <c r="G567" s="117"/>
      <c r="H567" s="117"/>
      <c r="I567" s="117"/>
      <c r="J567" s="117"/>
      <c r="K567" s="117"/>
      <c r="L567" s="117"/>
      <c r="M567" s="117"/>
      <c r="N567" s="117"/>
      <c r="O567" s="117"/>
      <c r="P567" s="117"/>
      <c r="Q567" s="117"/>
      <c r="R567" s="117"/>
      <c r="S567" s="117"/>
      <c r="T567" s="117"/>
      <c r="U567" s="117"/>
      <c r="V567" s="117"/>
      <c r="W567" s="117"/>
      <c r="X567" s="117"/>
      <c r="Y567" s="117"/>
      <c r="Z567" s="117"/>
    </row>
    <row r="568" spans="1:26" ht="12" customHeight="1" x14ac:dyDescent="0.2">
      <c r="A568" s="117"/>
      <c r="B568" s="137"/>
      <c r="C568" s="117"/>
      <c r="D568" s="138"/>
      <c r="E568" s="117"/>
      <c r="F568" s="139"/>
      <c r="G568" s="117"/>
      <c r="H568" s="117"/>
      <c r="I568" s="117"/>
      <c r="J568" s="117"/>
      <c r="K568" s="117"/>
      <c r="L568" s="117"/>
      <c r="M568" s="117"/>
      <c r="N568" s="117"/>
      <c r="O568" s="117"/>
      <c r="P568" s="117"/>
      <c r="Q568" s="117"/>
      <c r="R568" s="117"/>
      <c r="S568" s="117"/>
      <c r="T568" s="117"/>
      <c r="U568" s="117"/>
      <c r="V568" s="117"/>
      <c r="W568" s="117"/>
      <c r="X568" s="117"/>
      <c r="Y568" s="117"/>
      <c r="Z568" s="117"/>
    </row>
    <row r="569" spans="1:26" ht="12" customHeight="1" x14ac:dyDescent="0.2">
      <c r="A569" s="117"/>
      <c r="B569" s="137"/>
      <c r="C569" s="117"/>
      <c r="D569" s="138"/>
      <c r="E569" s="117"/>
      <c r="F569" s="139"/>
      <c r="G569" s="117"/>
      <c r="H569" s="117"/>
      <c r="I569" s="117"/>
      <c r="J569" s="117"/>
      <c r="K569" s="117"/>
      <c r="L569" s="117"/>
      <c r="M569" s="117"/>
      <c r="N569" s="117"/>
      <c r="O569" s="117"/>
      <c r="P569" s="117"/>
      <c r="Q569" s="117"/>
      <c r="R569" s="117"/>
      <c r="S569" s="117"/>
      <c r="T569" s="117"/>
      <c r="U569" s="117"/>
      <c r="V569" s="117"/>
      <c r="W569" s="117"/>
      <c r="X569" s="117"/>
      <c r="Y569" s="117"/>
      <c r="Z569" s="117"/>
    </row>
    <row r="570" spans="1:26" ht="12" customHeight="1" x14ac:dyDescent="0.2">
      <c r="A570" s="117"/>
      <c r="B570" s="137"/>
      <c r="C570" s="117"/>
      <c r="D570" s="138"/>
      <c r="E570" s="117"/>
      <c r="F570" s="139"/>
      <c r="G570" s="117"/>
      <c r="H570" s="117"/>
      <c r="I570" s="117"/>
      <c r="J570" s="117"/>
      <c r="K570" s="117"/>
      <c r="L570" s="117"/>
      <c r="M570" s="117"/>
      <c r="N570" s="117"/>
      <c r="O570" s="117"/>
      <c r="P570" s="117"/>
      <c r="Q570" s="117"/>
      <c r="R570" s="117"/>
      <c r="S570" s="117"/>
      <c r="T570" s="117"/>
      <c r="U570" s="117"/>
      <c r="V570" s="117"/>
      <c r="W570" s="117"/>
      <c r="X570" s="117"/>
      <c r="Y570" s="117"/>
      <c r="Z570" s="117"/>
    </row>
    <row r="571" spans="1:26" ht="12" customHeight="1" x14ac:dyDescent="0.2">
      <c r="A571" s="117"/>
      <c r="B571" s="137"/>
      <c r="C571" s="117"/>
      <c r="D571" s="138"/>
      <c r="E571" s="117"/>
      <c r="F571" s="139"/>
      <c r="G571" s="117"/>
      <c r="H571" s="117"/>
      <c r="I571" s="117"/>
      <c r="J571" s="117"/>
      <c r="K571" s="117"/>
      <c r="L571" s="117"/>
      <c r="M571" s="117"/>
      <c r="N571" s="117"/>
      <c r="O571" s="117"/>
      <c r="P571" s="117"/>
      <c r="Q571" s="117"/>
      <c r="R571" s="117"/>
      <c r="S571" s="117"/>
      <c r="T571" s="117"/>
      <c r="U571" s="117"/>
      <c r="V571" s="117"/>
      <c r="W571" s="117"/>
      <c r="X571" s="117"/>
      <c r="Y571" s="117"/>
      <c r="Z571" s="117"/>
    </row>
    <row r="572" spans="1:26" ht="12" customHeight="1" x14ac:dyDescent="0.2">
      <c r="A572" s="117"/>
      <c r="B572" s="137"/>
      <c r="C572" s="117"/>
      <c r="D572" s="138"/>
      <c r="E572" s="117"/>
      <c r="F572" s="139"/>
      <c r="G572" s="117"/>
      <c r="H572" s="117"/>
      <c r="I572" s="117"/>
      <c r="J572" s="117"/>
      <c r="K572" s="117"/>
      <c r="L572" s="117"/>
      <c r="M572" s="117"/>
      <c r="N572" s="117"/>
      <c r="O572" s="117"/>
      <c r="P572" s="117"/>
      <c r="Q572" s="117"/>
      <c r="R572" s="117"/>
      <c r="S572" s="117"/>
      <c r="T572" s="117"/>
      <c r="U572" s="117"/>
      <c r="V572" s="117"/>
      <c r="W572" s="117"/>
      <c r="X572" s="117"/>
      <c r="Y572" s="117"/>
      <c r="Z572" s="117"/>
    </row>
    <row r="573" spans="1:26" ht="12" customHeight="1" x14ac:dyDescent="0.2">
      <c r="A573" s="117"/>
      <c r="B573" s="137"/>
      <c r="C573" s="117"/>
      <c r="D573" s="138"/>
      <c r="E573" s="117"/>
      <c r="F573" s="139"/>
      <c r="G573" s="117"/>
      <c r="H573" s="117"/>
      <c r="I573" s="117"/>
      <c r="J573" s="117"/>
      <c r="K573" s="117"/>
      <c r="L573" s="117"/>
      <c r="M573" s="117"/>
      <c r="N573" s="117"/>
      <c r="O573" s="117"/>
      <c r="P573" s="117"/>
      <c r="Q573" s="117"/>
      <c r="R573" s="117"/>
      <c r="S573" s="117"/>
      <c r="T573" s="117"/>
      <c r="U573" s="117"/>
      <c r="V573" s="117"/>
      <c r="W573" s="117"/>
      <c r="X573" s="117"/>
      <c r="Y573" s="117"/>
      <c r="Z573" s="117"/>
    </row>
    <row r="574" spans="1:26" ht="12" customHeight="1" x14ac:dyDescent="0.2">
      <c r="A574" s="117"/>
      <c r="B574" s="137"/>
      <c r="C574" s="117"/>
      <c r="D574" s="138"/>
      <c r="E574" s="117"/>
      <c r="F574" s="139"/>
      <c r="G574" s="117"/>
      <c r="H574" s="117"/>
      <c r="I574" s="117"/>
      <c r="J574" s="117"/>
      <c r="K574" s="117"/>
      <c r="L574" s="117"/>
      <c r="M574" s="117"/>
      <c r="N574" s="117"/>
      <c r="O574" s="117"/>
      <c r="P574" s="117"/>
      <c r="Q574" s="117"/>
      <c r="R574" s="117"/>
      <c r="S574" s="117"/>
      <c r="T574" s="117"/>
      <c r="U574" s="117"/>
      <c r="V574" s="117"/>
      <c r="W574" s="117"/>
      <c r="X574" s="117"/>
      <c r="Y574" s="117"/>
      <c r="Z574" s="117"/>
    </row>
    <row r="575" spans="1:26" ht="12" customHeight="1" x14ac:dyDescent="0.2">
      <c r="A575" s="117"/>
      <c r="B575" s="137"/>
      <c r="C575" s="117"/>
      <c r="D575" s="138"/>
      <c r="E575" s="117"/>
      <c r="F575" s="139"/>
      <c r="G575" s="117"/>
      <c r="H575" s="117"/>
      <c r="I575" s="117"/>
      <c r="J575" s="117"/>
      <c r="K575" s="117"/>
      <c r="L575" s="117"/>
      <c r="M575" s="117"/>
      <c r="N575" s="117"/>
      <c r="O575" s="117"/>
      <c r="P575" s="117"/>
      <c r="Q575" s="117"/>
      <c r="R575" s="117"/>
      <c r="S575" s="117"/>
      <c r="T575" s="117"/>
      <c r="U575" s="117"/>
      <c r="V575" s="117"/>
      <c r="W575" s="117"/>
      <c r="X575" s="117"/>
      <c r="Y575" s="117"/>
      <c r="Z575" s="117"/>
    </row>
    <row r="576" spans="1:26" ht="12" customHeight="1" x14ac:dyDescent="0.2">
      <c r="A576" s="117"/>
      <c r="B576" s="137"/>
      <c r="C576" s="117"/>
      <c r="D576" s="138"/>
      <c r="E576" s="117"/>
      <c r="F576" s="139"/>
      <c r="G576" s="117"/>
      <c r="H576" s="117"/>
      <c r="I576" s="117"/>
      <c r="J576" s="117"/>
      <c r="K576" s="117"/>
      <c r="L576" s="117"/>
      <c r="M576" s="117"/>
      <c r="N576" s="117"/>
      <c r="O576" s="117"/>
      <c r="P576" s="117"/>
      <c r="Q576" s="117"/>
      <c r="R576" s="117"/>
      <c r="S576" s="117"/>
      <c r="T576" s="117"/>
      <c r="U576" s="117"/>
      <c r="V576" s="117"/>
      <c r="W576" s="117"/>
      <c r="X576" s="117"/>
      <c r="Y576" s="117"/>
      <c r="Z576" s="117"/>
    </row>
    <row r="577" spans="1:26" ht="12" customHeight="1" x14ac:dyDescent="0.2">
      <c r="A577" s="117"/>
      <c r="B577" s="137"/>
      <c r="C577" s="117"/>
      <c r="D577" s="138"/>
      <c r="E577" s="117"/>
      <c r="F577" s="139"/>
      <c r="G577" s="117"/>
      <c r="H577" s="117"/>
      <c r="I577" s="117"/>
      <c r="J577" s="117"/>
      <c r="K577" s="117"/>
      <c r="L577" s="117"/>
      <c r="M577" s="117"/>
      <c r="N577" s="117"/>
      <c r="O577" s="117"/>
      <c r="P577" s="117"/>
      <c r="Q577" s="117"/>
      <c r="R577" s="117"/>
      <c r="S577" s="117"/>
      <c r="T577" s="117"/>
      <c r="U577" s="117"/>
      <c r="V577" s="117"/>
      <c r="W577" s="117"/>
      <c r="X577" s="117"/>
      <c r="Y577" s="117"/>
      <c r="Z577" s="117"/>
    </row>
    <row r="578" spans="1:26" ht="12" customHeight="1" x14ac:dyDescent="0.2">
      <c r="A578" s="117"/>
      <c r="B578" s="137"/>
      <c r="C578" s="117"/>
      <c r="D578" s="138"/>
      <c r="E578" s="117"/>
      <c r="F578" s="139"/>
      <c r="G578" s="117"/>
      <c r="H578" s="117"/>
      <c r="I578" s="117"/>
      <c r="J578" s="117"/>
      <c r="K578" s="117"/>
      <c r="L578" s="117"/>
      <c r="M578" s="117"/>
      <c r="N578" s="117"/>
      <c r="O578" s="117"/>
      <c r="P578" s="117"/>
      <c r="Q578" s="117"/>
      <c r="R578" s="117"/>
      <c r="S578" s="117"/>
      <c r="T578" s="117"/>
      <c r="U578" s="117"/>
      <c r="V578" s="117"/>
      <c r="W578" s="117"/>
      <c r="X578" s="117"/>
      <c r="Y578" s="117"/>
      <c r="Z578" s="117"/>
    </row>
    <row r="579" spans="1:26" ht="12" customHeight="1" x14ac:dyDescent="0.2">
      <c r="A579" s="117"/>
      <c r="B579" s="137"/>
      <c r="C579" s="117"/>
      <c r="D579" s="138"/>
      <c r="E579" s="117"/>
      <c r="F579" s="139"/>
      <c r="G579" s="117"/>
      <c r="H579" s="117"/>
      <c r="I579" s="117"/>
      <c r="J579" s="117"/>
      <c r="K579" s="117"/>
      <c r="L579" s="117"/>
      <c r="M579" s="117"/>
      <c r="N579" s="117"/>
      <c r="O579" s="117"/>
      <c r="P579" s="117"/>
      <c r="Q579" s="117"/>
      <c r="R579" s="117"/>
      <c r="S579" s="117"/>
      <c r="T579" s="117"/>
      <c r="U579" s="117"/>
      <c r="V579" s="117"/>
      <c r="W579" s="117"/>
      <c r="X579" s="117"/>
      <c r="Y579" s="117"/>
      <c r="Z579" s="117"/>
    </row>
    <row r="580" spans="1:26" ht="12" customHeight="1" x14ac:dyDescent="0.2">
      <c r="A580" s="117"/>
      <c r="B580" s="137"/>
      <c r="C580" s="117"/>
      <c r="D580" s="138"/>
      <c r="E580" s="117"/>
      <c r="F580" s="139"/>
      <c r="G580" s="117"/>
      <c r="H580" s="117"/>
      <c r="I580" s="117"/>
      <c r="J580" s="117"/>
      <c r="K580" s="117"/>
      <c r="L580" s="117"/>
      <c r="M580" s="117"/>
      <c r="N580" s="117"/>
      <c r="O580" s="117"/>
      <c r="P580" s="117"/>
      <c r="Q580" s="117"/>
      <c r="R580" s="117"/>
      <c r="S580" s="117"/>
      <c r="T580" s="117"/>
      <c r="U580" s="117"/>
      <c r="V580" s="117"/>
      <c r="W580" s="117"/>
      <c r="X580" s="117"/>
      <c r="Y580" s="117"/>
      <c r="Z580" s="117"/>
    </row>
    <row r="581" spans="1:26" ht="12" customHeight="1" x14ac:dyDescent="0.2">
      <c r="A581" s="117"/>
      <c r="B581" s="137"/>
      <c r="C581" s="117"/>
      <c r="D581" s="138"/>
      <c r="E581" s="117"/>
      <c r="F581" s="139"/>
      <c r="G581" s="117"/>
      <c r="H581" s="117"/>
      <c r="I581" s="117"/>
      <c r="J581" s="117"/>
      <c r="K581" s="117"/>
      <c r="L581" s="117"/>
      <c r="M581" s="117"/>
      <c r="N581" s="117"/>
      <c r="O581" s="117"/>
      <c r="P581" s="117"/>
      <c r="Q581" s="117"/>
      <c r="R581" s="117"/>
      <c r="S581" s="117"/>
      <c r="T581" s="117"/>
      <c r="U581" s="117"/>
      <c r="V581" s="117"/>
      <c r="W581" s="117"/>
      <c r="X581" s="117"/>
      <c r="Y581" s="117"/>
      <c r="Z581" s="117"/>
    </row>
    <row r="582" spans="1:26" ht="12" customHeight="1" x14ac:dyDescent="0.2">
      <c r="A582" s="117"/>
      <c r="B582" s="137"/>
      <c r="C582" s="117"/>
      <c r="D582" s="138"/>
      <c r="E582" s="117"/>
      <c r="F582" s="139"/>
      <c r="G582" s="117"/>
      <c r="H582" s="117"/>
      <c r="I582" s="117"/>
      <c r="J582" s="117"/>
      <c r="K582" s="117"/>
      <c r="L582" s="117"/>
      <c r="M582" s="117"/>
      <c r="N582" s="117"/>
      <c r="O582" s="117"/>
      <c r="P582" s="117"/>
      <c r="Q582" s="117"/>
      <c r="R582" s="117"/>
      <c r="S582" s="117"/>
      <c r="T582" s="117"/>
      <c r="U582" s="117"/>
      <c r="V582" s="117"/>
      <c r="W582" s="117"/>
      <c r="X582" s="117"/>
      <c r="Y582" s="117"/>
      <c r="Z582" s="117"/>
    </row>
    <row r="583" spans="1:26" ht="12" customHeight="1" x14ac:dyDescent="0.2">
      <c r="A583" s="117"/>
      <c r="B583" s="137"/>
      <c r="C583" s="117"/>
      <c r="D583" s="138"/>
      <c r="E583" s="117"/>
      <c r="F583" s="139"/>
      <c r="G583" s="117"/>
      <c r="H583" s="117"/>
      <c r="I583" s="117"/>
      <c r="J583" s="117"/>
      <c r="K583" s="117"/>
      <c r="L583" s="117"/>
      <c r="M583" s="117"/>
      <c r="N583" s="117"/>
      <c r="O583" s="117"/>
      <c r="P583" s="117"/>
      <c r="Q583" s="117"/>
      <c r="R583" s="117"/>
      <c r="S583" s="117"/>
      <c r="T583" s="117"/>
      <c r="U583" s="117"/>
      <c r="V583" s="117"/>
      <c r="W583" s="117"/>
      <c r="X583" s="117"/>
      <c r="Y583" s="117"/>
      <c r="Z583" s="117"/>
    </row>
    <row r="584" spans="1:26" ht="12" customHeight="1" x14ac:dyDescent="0.2">
      <c r="A584" s="117"/>
      <c r="B584" s="137"/>
      <c r="C584" s="117"/>
      <c r="D584" s="138"/>
      <c r="E584" s="117"/>
      <c r="F584" s="139"/>
      <c r="G584" s="117"/>
      <c r="H584" s="117"/>
      <c r="I584" s="117"/>
      <c r="J584" s="117"/>
      <c r="K584" s="117"/>
      <c r="L584" s="117"/>
      <c r="M584" s="117"/>
      <c r="N584" s="117"/>
      <c r="O584" s="117"/>
      <c r="P584" s="117"/>
      <c r="Q584" s="117"/>
      <c r="R584" s="117"/>
      <c r="S584" s="117"/>
      <c r="T584" s="117"/>
      <c r="U584" s="117"/>
      <c r="V584" s="117"/>
      <c r="W584" s="117"/>
      <c r="X584" s="117"/>
      <c r="Y584" s="117"/>
      <c r="Z584" s="117"/>
    </row>
    <row r="585" spans="1:26" ht="12" customHeight="1" x14ac:dyDescent="0.2">
      <c r="A585" s="117"/>
      <c r="B585" s="137"/>
      <c r="C585" s="117"/>
      <c r="D585" s="138"/>
      <c r="E585" s="117"/>
      <c r="F585" s="139"/>
      <c r="G585" s="117"/>
      <c r="H585" s="117"/>
      <c r="I585" s="117"/>
      <c r="J585" s="117"/>
      <c r="K585" s="117"/>
      <c r="L585" s="117"/>
      <c r="M585" s="117"/>
      <c r="N585" s="117"/>
      <c r="O585" s="117"/>
      <c r="P585" s="117"/>
      <c r="Q585" s="117"/>
      <c r="R585" s="117"/>
      <c r="S585" s="117"/>
      <c r="T585" s="117"/>
      <c r="U585" s="117"/>
      <c r="V585" s="117"/>
      <c r="W585" s="117"/>
      <c r="X585" s="117"/>
      <c r="Y585" s="117"/>
      <c r="Z585" s="117"/>
    </row>
    <row r="586" spans="1:26" ht="12" customHeight="1" x14ac:dyDescent="0.2">
      <c r="A586" s="117"/>
      <c r="B586" s="137"/>
      <c r="C586" s="117"/>
      <c r="D586" s="138"/>
      <c r="E586" s="117"/>
      <c r="F586" s="139"/>
      <c r="G586" s="117"/>
      <c r="H586" s="117"/>
      <c r="I586" s="117"/>
      <c r="J586" s="117"/>
      <c r="K586" s="117"/>
      <c r="L586" s="117"/>
      <c r="M586" s="117"/>
      <c r="N586" s="117"/>
      <c r="O586" s="117"/>
      <c r="P586" s="117"/>
      <c r="Q586" s="117"/>
      <c r="R586" s="117"/>
      <c r="S586" s="117"/>
      <c r="T586" s="117"/>
      <c r="U586" s="117"/>
      <c r="V586" s="117"/>
      <c r="W586" s="117"/>
      <c r="X586" s="117"/>
      <c r="Y586" s="117"/>
      <c r="Z586" s="117"/>
    </row>
    <row r="587" spans="1:26" ht="12" customHeight="1" x14ac:dyDescent="0.2">
      <c r="A587" s="117"/>
      <c r="B587" s="137"/>
      <c r="C587" s="117"/>
      <c r="D587" s="138"/>
      <c r="E587" s="117"/>
      <c r="F587" s="139"/>
      <c r="G587" s="117"/>
      <c r="H587" s="117"/>
      <c r="I587" s="117"/>
      <c r="J587" s="117"/>
      <c r="K587" s="117"/>
      <c r="L587" s="117"/>
      <c r="M587" s="117"/>
      <c r="N587" s="117"/>
      <c r="O587" s="117"/>
      <c r="P587" s="117"/>
      <c r="Q587" s="117"/>
      <c r="R587" s="117"/>
      <c r="S587" s="117"/>
      <c r="T587" s="117"/>
      <c r="U587" s="117"/>
      <c r="V587" s="117"/>
      <c r="W587" s="117"/>
      <c r="X587" s="117"/>
      <c r="Y587" s="117"/>
      <c r="Z587" s="117"/>
    </row>
    <row r="588" spans="1:26" ht="12" customHeight="1" x14ac:dyDescent="0.2">
      <c r="A588" s="117"/>
      <c r="B588" s="137"/>
      <c r="C588" s="117"/>
      <c r="D588" s="138"/>
      <c r="E588" s="117"/>
      <c r="F588" s="139"/>
      <c r="G588" s="117"/>
      <c r="H588" s="117"/>
      <c r="I588" s="117"/>
      <c r="J588" s="117"/>
      <c r="K588" s="117"/>
      <c r="L588" s="117"/>
      <c r="M588" s="117"/>
      <c r="N588" s="117"/>
      <c r="O588" s="117"/>
      <c r="P588" s="117"/>
      <c r="Q588" s="117"/>
      <c r="R588" s="117"/>
      <c r="S588" s="117"/>
      <c r="T588" s="117"/>
      <c r="U588" s="117"/>
      <c r="V588" s="117"/>
      <c r="W588" s="117"/>
      <c r="X588" s="117"/>
      <c r="Y588" s="117"/>
      <c r="Z588" s="117"/>
    </row>
    <row r="589" spans="1:26" ht="12" customHeight="1" x14ac:dyDescent="0.2">
      <c r="A589" s="117"/>
      <c r="B589" s="137"/>
      <c r="C589" s="117"/>
      <c r="D589" s="138"/>
      <c r="E589" s="117"/>
      <c r="F589" s="139"/>
      <c r="G589" s="117"/>
      <c r="H589" s="117"/>
      <c r="I589" s="117"/>
      <c r="J589" s="117"/>
      <c r="K589" s="117"/>
      <c r="L589" s="117"/>
      <c r="M589" s="117"/>
      <c r="N589" s="117"/>
      <c r="O589" s="117"/>
      <c r="P589" s="117"/>
      <c r="Q589" s="117"/>
      <c r="R589" s="117"/>
      <c r="S589" s="117"/>
      <c r="T589" s="117"/>
      <c r="U589" s="117"/>
      <c r="V589" s="117"/>
      <c r="W589" s="117"/>
      <c r="X589" s="117"/>
      <c r="Y589" s="117"/>
      <c r="Z589" s="117"/>
    </row>
    <row r="590" spans="1:26" ht="12" customHeight="1" x14ac:dyDescent="0.2">
      <c r="A590" s="117"/>
      <c r="B590" s="137"/>
      <c r="C590" s="117"/>
      <c r="D590" s="138"/>
      <c r="E590" s="117"/>
      <c r="F590" s="139"/>
      <c r="G590" s="117"/>
      <c r="H590" s="117"/>
      <c r="I590" s="117"/>
      <c r="J590" s="117"/>
      <c r="K590" s="117"/>
      <c r="L590" s="117"/>
      <c r="M590" s="117"/>
      <c r="N590" s="117"/>
      <c r="O590" s="117"/>
      <c r="P590" s="117"/>
      <c r="Q590" s="117"/>
      <c r="R590" s="117"/>
      <c r="S590" s="117"/>
      <c r="T590" s="117"/>
      <c r="U590" s="117"/>
      <c r="V590" s="117"/>
      <c r="W590" s="117"/>
      <c r="X590" s="117"/>
      <c r="Y590" s="117"/>
      <c r="Z590" s="117"/>
    </row>
    <row r="591" spans="1:26" ht="12" customHeight="1" x14ac:dyDescent="0.2">
      <c r="A591" s="117"/>
      <c r="B591" s="137"/>
      <c r="C591" s="117"/>
      <c r="D591" s="138"/>
      <c r="E591" s="117"/>
      <c r="F591" s="139"/>
      <c r="G591" s="117"/>
      <c r="H591" s="117"/>
      <c r="I591" s="117"/>
      <c r="J591" s="117"/>
      <c r="K591" s="117"/>
      <c r="L591" s="117"/>
      <c r="M591" s="117"/>
      <c r="N591" s="117"/>
      <c r="O591" s="117"/>
      <c r="P591" s="117"/>
      <c r="Q591" s="117"/>
      <c r="R591" s="117"/>
      <c r="S591" s="117"/>
      <c r="T591" s="117"/>
      <c r="U591" s="117"/>
      <c r="V591" s="117"/>
      <c r="W591" s="117"/>
      <c r="X591" s="117"/>
      <c r="Y591" s="117"/>
      <c r="Z591" s="117"/>
    </row>
    <row r="592" spans="1:26" ht="12" customHeight="1" x14ac:dyDescent="0.2">
      <c r="A592" s="117"/>
      <c r="B592" s="137"/>
      <c r="C592" s="117"/>
      <c r="D592" s="138"/>
      <c r="E592" s="117"/>
      <c r="F592" s="139"/>
      <c r="G592" s="117"/>
      <c r="H592" s="117"/>
      <c r="I592" s="117"/>
      <c r="J592" s="117"/>
      <c r="K592" s="117"/>
      <c r="L592" s="117"/>
      <c r="M592" s="117"/>
      <c r="N592" s="117"/>
      <c r="O592" s="117"/>
      <c r="P592" s="117"/>
      <c r="Q592" s="117"/>
      <c r="R592" s="117"/>
      <c r="S592" s="117"/>
      <c r="T592" s="117"/>
      <c r="U592" s="117"/>
      <c r="V592" s="117"/>
      <c r="W592" s="117"/>
      <c r="X592" s="117"/>
      <c r="Y592" s="117"/>
      <c r="Z592" s="117"/>
    </row>
    <row r="593" spans="1:26" ht="12" customHeight="1" x14ac:dyDescent="0.2">
      <c r="A593" s="117"/>
      <c r="B593" s="137"/>
      <c r="C593" s="117"/>
      <c r="D593" s="138"/>
      <c r="E593" s="117"/>
      <c r="F593" s="139"/>
      <c r="G593" s="117"/>
      <c r="H593" s="117"/>
      <c r="I593" s="117"/>
      <c r="J593" s="117"/>
      <c r="K593" s="117"/>
      <c r="L593" s="117"/>
      <c r="M593" s="117"/>
      <c r="N593" s="117"/>
      <c r="O593" s="117"/>
      <c r="P593" s="117"/>
      <c r="Q593" s="117"/>
      <c r="R593" s="117"/>
      <c r="S593" s="117"/>
      <c r="T593" s="117"/>
      <c r="U593" s="117"/>
      <c r="V593" s="117"/>
      <c r="W593" s="117"/>
      <c r="X593" s="117"/>
      <c r="Y593" s="117"/>
      <c r="Z593" s="117"/>
    </row>
    <row r="594" spans="1:26" ht="12" customHeight="1" x14ac:dyDescent="0.2">
      <c r="A594" s="117"/>
      <c r="B594" s="137"/>
      <c r="C594" s="117"/>
      <c r="D594" s="138"/>
      <c r="E594" s="117"/>
      <c r="F594" s="139"/>
      <c r="G594" s="117"/>
      <c r="H594" s="117"/>
      <c r="I594" s="117"/>
      <c r="J594" s="117"/>
      <c r="K594" s="117"/>
      <c r="L594" s="117"/>
      <c r="M594" s="117"/>
      <c r="N594" s="117"/>
      <c r="O594" s="117"/>
      <c r="P594" s="117"/>
      <c r="Q594" s="117"/>
      <c r="R594" s="117"/>
      <c r="S594" s="117"/>
      <c r="T594" s="117"/>
      <c r="U594" s="117"/>
      <c r="V594" s="117"/>
      <c r="W594" s="117"/>
      <c r="X594" s="117"/>
      <c r="Y594" s="117"/>
      <c r="Z594" s="117"/>
    </row>
    <row r="595" spans="1:26" ht="12" customHeight="1" x14ac:dyDescent="0.2">
      <c r="A595" s="117"/>
      <c r="B595" s="137"/>
      <c r="C595" s="117"/>
      <c r="D595" s="138"/>
      <c r="E595" s="117"/>
      <c r="F595" s="139"/>
      <c r="G595" s="117"/>
      <c r="H595" s="117"/>
      <c r="I595" s="117"/>
      <c r="J595" s="117"/>
      <c r="K595" s="117"/>
      <c r="L595" s="117"/>
      <c r="M595" s="117"/>
      <c r="N595" s="117"/>
      <c r="O595" s="117"/>
      <c r="P595" s="117"/>
      <c r="Q595" s="117"/>
      <c r="R595" s="117"/>
      <c r="S595" s="117"/>
      <c r="T595" s="117"/>
      <c r="U595" s="117"/>
      <c r="V595" s="117"/>
      <c r="W595" s="117"/>
      <c r="X595" s="117"/>
      <c r="Y595" s="117"/>
      <c r="Z595" s="117"/>
    </row>
    <row r="596" spans="1:26" ht="12" customHeight="1" x14ac:dyDescent="0.2">
      <c r="A596" s="117"/>
      <c r="B596" s="137"/>
      <c r="C596" s="117"/>
      <c r="D596" s="138"/>
      <c r="E596" s="117"/>
      <c r="F596" s="139"/>
      <c r="G596" s="117"/>
      <c r="H596" s="117"/>
      <c r="I596" s="117"/>
      <c r="J596" s="117"/>
      <c r="K596" s="117"/>
      <c r="L596" s="117"/>
      <c r="M596" s="117"/>
      <c r="N596" s="117"/>
      <c r="O596" s="117"/>
      <c r="P596" s="117"/>
      <c r="Q596" s="117"/>
      <c r="R596" s="117"/>
      <c r="S596" s="117"/>
      <c r="T596" s="117"/>
      <c r="U596" s="117"/>
      <c r="V596" s="117"/>
      <c r="W596" s="117"/>
      <c r="X596" s="117"/>
      <c r="Y596" s="117"/>
      <c r="Z596" s="117"/>
    </row>
    <row r="597" spans="1:26" ht="12" customHeight="1" x14ac:dyDescent="0.2">
      <c r="A597" s="117"/>
      <c r="B597" s="137"/>
      <c r="C597" s="117"/>
      <c r="D597" s="138"/>
      <c r="E597" s="117"/>
      <c r="F597" s="139"/>
      <c r="G597" s="117"/>
      <c r="H597" s="117"/>
      <c r="I597" s="117"/>
      <c r="J597" s="117"/>
      <c r="K597" s="117"/>
      <c r="L597" s="117"/>
      <c r="M597" s="117"/>
      <c r="N597" s="117"/>
      <c r="O597" s="117"/>
      <c r="P597" s="117"/>
      <c r="Q597" s="117"/>
      <c r="R597" s="117"/>
      <c r="S597" s="117"/>
      <c r="T597" s="117"/>
      <c r="U597" s="117"/>
      <c r="V597" s="117"/>
      <c r="W597" s="117"/>
      <c r="X597" s="117"/>
      <c r="Y597" s="117"/>
      <c r="Z597" s="117"/>
    </row>
    <row r="598" spans="1:26" ht="12" customHeight="1" x14ac:dyDescent="0.2">
      <c r="A598" s="117"/>
      <c r="B598" s="137"/>
      <c r="C598" s="117"/>
      <c r="D598" s="138"/>
      <c r="E598" s="117"/>
      <c r="F598" s="139"/>
      <c r="G598" s="117"/>
      <c r="H598" s="117"/>
      <c r="I598" s="117"/>
      <c r="J598" s="117"/>
      <c r="K598" s="117"/>
      <c r="L598" s="117"/>
      <c r="M598" s="117"/>
      <c r="N598" s="117"/>
      <c r="O598" s="117"/>
      <c r="P598" s="117"/>
      <c r="Q598" s="117"/>
      <c r="R598" s="117"/>
      <c r="S598" s="117"/>
      <c r="T598" s="117"/>
      <c r="U598" s="117"/>
      <c r="V598" s="117"/>
      <c r="W598" s="117"/>
      <c r="X598" s="117"/>
      <c r="Y598" s="117"/>
      <c r="Z598" s="117"/>
    </row>
    <row r="599" spans="1:26" ht="12" customHeight="1" x14ac:dyDescent="0.2">
      <c r="A599" s="117"/>
      <c r="B599" s="137"/>
      <c r="C599" s="117"/>
      <c r="D599" s="138"/>
      <c r="E599" s="117"/>
      <c r="F599" s="139"/>
      <c r="G599" s="117"/>
      <c r="H599" s="117"/>
      <c r="I599" s="117"/>
      <c r="J599" s="117"/>
      <c r="K599" s="117"/>
      <c r="L599" s="117"/>
      <c r="M599" s="117"/>
      <c r="N599" s="117"/>
      <c r="O599" s="117"/>
      <c r="P599" s="117"/>
      <c r="Q599" s="117"/>
      <c r="R599" s="117"/>
      <c r="S599" s="117"/>
      <c r="T599" s="117"/>
      <c r="U599" s="117"/>
      <c r="V599" s="117"/>
      <c r="W599" s="117"/>
      <c r="X599" s="117"/>
      <c r="Y599" s="117"/>
      <c r="Z599" s="117"/>
    </row>
    <row r="600" spans="1:26" ht="12" customHeight="1" x14ac:dyDescent="0.2">
      <c r="A600" s="117"/>
      <c r="B600" s="137"/>
      <c r="C600" s="117"/>
      <c r="D600" s="138"/>
      <c r="E600" s="117"/>
      <c r="F600" s="139"/>
      <c r="G600" s="117"/>
      <c r="H600" s="117"/>
      <c r="I600" s="117"/>
      <c r="J600" s="117"/>
      <c r="K600" s="117"/>
      <c r="L600" s="117"/>
      <c r="M600" s="117"/>
      <c r="N600" s="117"/>
      <c r="O600" s="117"/>
      <c r="P600" s="117"/>
      <c r="Q600" s="117"/>
      <c r="R600" s="117"/>
      <c r="S600" s="117"/>
      <c r="T600" s="117"/>
      <c r="U600" s="117"/>
      <c r="V600" s="117"/>
      <c r="W600" s="117"/>
      <c r="X600" s="117"/>
      <c r="Y600" s="117"/>
      <c r="Z600" s="117"/>
    </row>
    <row r="601" spans="1:26" ht="12" customHeight="1" x14ac:dyDescent="0.2">
      <c r="A601" s="117"/>
      <c r="B601" s="137"/>
      <c r="C601" s="117"/>
      <c r="D601" s="138"/>
      <c r="E601" s="117"/>
      <c r="F601" s="139"/>
      <c r="G601" s="117"/>
      <c r="H601" s="117"/>
      <c r="I601" s="117"/>
      <c r="J601" s="117"/>
      <c r="K601" s="117"/>
      <c r="L601" s="117"/>
      <c r="M601" s="117"/>
      <c r="N601" s="117"/>
      <c r="O601" s="117"/>
      <c r="P601" s="117"/>
      <c r="Q601" s="117"/>
      <c r="R601" s="117"/>
      <c r="S601" s="117"/>
      <c r="T601" s="117"/>
      <c r="U601" s="117"/>
      <c r="V601" s="117"/>
      <c r="W601" s="117"/>
      <c r="X601" s="117"/>
      <c r="Y601" s="117"/>
      <c r="Z601" s="117"/>
    </row>
    <row r="602" spans="1:26" ht="12" customHeight="1" x14ac:dyDescent="0.2">
      <c r="A602" s="117"/>
      <c r="B602" s="137"/>
      <c r="C602" s="117"/>
      <c r="D602" s="138"/>
      <c r="E602" s="117"/>
      <c r="F602" s="139"/>
      <c r="G602" s="117"/>
      <c r="H602" s="117"/>
      <c r="I602" s="117"/>
      <c r="J602" s="117"/>
      <c r="K602" s="117"/>
      <c r="L602" s="117"/>
      <c r="M602" s="117"/>
      <c r="N602" s="117"/>
      <c r="O602" s="117"/>
      <c r="P602" s="117"/>
      <c r="Q602" s="117"/>
      <c r="R602" s="117"/>
      <c r="S602" s="117"/>
      <c r="T602" s="117"/>
      <c r="U602" s="117"/>
      <c r="V602" s="117"/>
      <c r="W602" s="117"/>
      <c r="X602" s="117"/>
      <c r="Y602" s="117"/>
      <c r="Z602" s="117"/>
    </row>
    <row r="603" spans="1:26" ht="12" customHeight="1" x14ac:dyDescent="0.2">
      <c r="A603" s="117"/>
      <c r="B603" s="137"/>
      <c r="C603" s="117"/>
      <c r="D603" s="138"/>
      <c r="E603" s="117"/>
      <c r="F603" s="139"/>
      <c r="G603" s="117"/>
      <c r="H603" s="117"/>
      <c r="I603" s="117"/>
      <c r="J603" s="117"/>
      <c r="K603" s="117"/>
      <c r="L603" s="117"/>
      <c r="M603" s="117"/>
      <c r="N603" s="117"/>
      <c r="O603" s="117"/>
      <c r="P603" s="117"/>
      <c r="Q603" s="117"/>
      <c r="R603" s="117"/>
      <c r="S603" s="117"/>
      <c r="T603" s="117"/>
      <c r="U603" s="117"/>
      <c r="V603" s="117"/>
      <c r="W603" s="117"/>
      <c r="X603" s="117"/>
      <c r="Y603" s="117"/>
      <c r="Z603" s="117"/>
    </row>
    <row r="604" spans="1:26" ht="12" customHeight="1" x14ac:dyDescent="0.2">
      <c r="A604" s="117"/>
      <c r="B604" s="137"/>
      <c r="C604" s="117"/>
      <c r="D604" s="138"/>
      <c r="E604" s="117"/>
      <c r="F604" s="139"/>
      <c r="G604" s="117"/>
      <c r="H604" s="117"/>
      <c r="I604" s="117"/>
      <c r="J604" s="117"/>
      <c r="K604" s="117"/>
      <c r="L604" s="117"/>
      <c r="M604" s="117"/>
      <c r="N604" s="117"/>
      <c r="O604" s="117"/>
      <c r="P604" s="117"/>
      <c r="Q604" s="117"/>
      <c r="R604" s="117"/>
      <c r="S604" s="117"/>
      <c r="T604" s="117"/>
      <c r="U604" s="117"/>
      <c r="V604" s="117"/>
      <c r="W604" s="117"/>
      <c r="X604" s="117"/>
      <c r="Y604" s="117"/>
      <c r="Z604" s="117"/>
    </row>
    <row r="605" spans="1:26" ht="12" customHeight="1" x14ac:dyDescent="0.2">
      <c r="A605" s="117"/>
      <c r="B605" s="137"/>
      <c r="C605" s="117"/>
      <c r="D605" s="138"/>
      <c r="E605" s="117"/>
      <c r="F605" s="139"/>
      <c r="G605" s="117"/>
      <c r="H605" s="117"/>
      <c r="I605" s="117"/>
      <c r="J605" s="117"/>
      <c r="K605" s="117"/>
      <c r="L605" s="117"/>
      <c r="M605" s="117"/>
      <c r="N605" s="117"/>
      <c r="O605" s="117"/>
      <c r="P605" s="117"/>
      <c r="Q605" s="117"/>
      <c r="R605" s="117"/>
      <c r="S605" s="117"/>
      <c r="T605" s="117"/>
      <c r="U605" s="117"/>
      <c r="V605" s="117"/>
      <c r="W605" s="117"/>
      <c r="X605" s="117"/>
      <c r="Y605" s="117"/>
      <c r="Z605" s="117"/>
    </row>
    <row r="606" spans="1:26" ht="12" customHeight="1" x14ac:dyDescent="0.2">
      <c r="A606" s="117"/>
      <c r="B606" s="137"/>
      <c r="C606" s="117"/>
      <c r="D606" s="138"/>
      <c r="E606" s="117"/>
      <c r="F606" s="139"/>
      <c r="G606" s="117"/>
      <c r="H606" s="117"/>
      <c r="I606" s="117"/>
      <c r="J606" s="117"/>
      <c r="K606" s="117"/>
      <c r="L606" s="117"/>
      <c r="M606" s="117"/>
      <c r="N606" s="117"/>
      <c r="O606" s="117"/>
      <c r="P606" s="117"/>
      <c r="Q606" s="117"/>
      <c r="R606" s="117"/>
      <c r="S606" s="117"/>
      <c r="T606" s="117"/>
      <c r="U606" s="117"/>
      <c r="V606" s="117"/>
      <c r="W606" s="117"/>
      <c r="X606" s="117"/>
      <c r="Y606" s="117"/>
      <c r="Z606" s="117"/>
    </row>
    <row r="607" spans="1:26" ht="12" customHeight="1" x14ac:dyDescent="0.2">
      <c r="A607" s="117"/>
      <c r="B607" s="137"/>
      <c r="C607" s="117"/>
      <c r="D607" s="138"/>
      <c r="E607" s="117"/>
      <c r="F607" s="139"/>
      <c r="G607" s="117"/>
      <c r="H607" s="117"/>
      <c r="I607" s="117"/>
      <c r="J607" s="117"/>
      <c r="K607" s="117"/>
      <c r="L607" s="117"/>
      <c r="M607" s="117"/>
      <c r="N607" s="117"/>
      <c r="O607" s="117"/>
      <c r="P607" s="117"/>
      <c r="Q607" s="117"/>
      <c r="R607" s="117"/>
      <c r="S607" s="117"/>
      <c r="T607" s="117"/>
      <c r="U607" s="117"/>
      <c r="V607" s="117"/>
      <c r="W607" s="117"/>
      <c r="X607" s="117"/>
      <c r="Y607" s="117"/>
      <c r="Z607" s="117"/>
    </row>
    <row r="608" spans="1:26" ht="12" customHeight="1" x14ac:dyDescent="0.2">
      <c r="A608" s="117"/>
      <c r="B608" s="137"/>
      <c r="C608" s="117"/>
      <c r="D608" s="138"/>
      <c r="E608" s="117"/>
      <c r="F608" s="139"/>
      <c r="G608" s="117"/>
      <c r="H608" s="117"/>
      <c r="I608" s="117"/>
      <c r="J608" s="117"/>
      <c r="K608" s="117"/>
      <c r="L608" s="117"/>
      <c r="M608" s="117"/>
      <c r="N608" s="117"/>
      <c r="O608" s="117"/>
      <c r="P608" s="117"/>
      <c r="Q608" s="117"/>
      <c r="R608" s="117"/>
      <c r="S608" s="117"/>
      <c r="T608" s="117"/>
      <c r="U608" s="117"/>
      <c r="V608" s="117"/>
      <c r="W608" s="117"/>
      <c r="X608" s="117"/>
      <c r="Y608" s="117"/>
      <c r="Z608" s="117"/>
    </row>
    <row r="609" spans="1:26" ht="12" customHeight="1" x14ac:dyDescent="0.2">
      <c r="A609" s="117"/>
      <c r="B609" s="137"/>
      <c r="C609" s="117"/>
      <c r="D609" s="138"/>
      <c r="E609" s="117"/>
      <c r="F609" s="139"/>
      <c r="G609" s="117"/>
      <c r="H609" s="117"/>
      <c r="I609" s="117"/>
      <c r="J609" s="117"/>
      <c r="K609" s="117"/>
      <c r="L609" s="117"/>
      <c r="M609" s="117"/>
      <c r="N609" s="117"/>
      <c r="O609" s="117"/>
      <c r="P609" s="117"/>
      <c r="Q609" s="117"/>
      <c r="R609" s="117"/>
      <c r="S609" s="117"/>
      <c r="T609" s="117"/>
      <c r="U609" s="117"/>
      <c r="V609" s="117"/>
      <c r="W609" s="117"/>
      <c r="X609" s="117"/>
      <c r="Y609" s="117"/>
      <c r="Z609" s="117"/>
    </row>
    <row r="610" spans="1:26" ht="12" customHeight="1" x14ac:dyDescent="0.2">
      <c r="A610" s="117"/>
      <c r="B610" s="137"/>
      <c r="C610" s="117"/>
      <c r="D610" s="138"/>
      <c r="E610" s="117"/>
      <c r="F610" s="139"/>
      <c r="G610" s="117"/>
      <c r="H610" s="117"/>
      <c r="I610" s="117"/>
      <c r="J610" s="117"/>
      <c r="K610" s="117"/>
      <c r="L610" s="117"/>
      <c r="M610" s="117"/>
      <c r="N610" s="117"/>
      <c r="O610" s="117"/>
      <c r="P610" s="117"/>
      <c r="Q610" s="117"/>
      <c r="R610" s="117"/>
      <c r="S610" s="117"/>
      <c r="T610" s="117"/>
      <c r="U610" s="117"/>
      <c r="V610" s="117"/>
      <c r="W610" s="117"/>
      <c r="X610" s="117"/>
      <c r="Y610" s="117"/>
      <c r="Z610" s="117"/>
    </row>
    <row r="611" spans="1:26" ht="12" customHeight="1" x14ac:dyDescent="0.2">
      <c r="A611" s="117"/>
      <c r="B611" s="137"/>
      <c r="C611" s="117"/>
      <c r="D611" s="138"/>
      <c r="E611" s="117"/>
      <c r="F611" s="139"/>
      <c r="G611" s="117"/>
      <c r="H611" s="117"/>
      <c r="I611" s="117"/>
      <c r="J611" s="117"/>
      <c r="K611" s="117"/>
      <c r="L611" s="117"/>
      <c r="M611" s="117"/>
      <c r="N611" s="117"/>
      <c r="O611" s="117"/>
      <c r="P611" s="117"/>
      <c r="Q611" s="117"/>
      <c r="R611" s="117"/>
      <c r="S611" s="117"/>
      <c r="T611" s="117"/>
      <c r="U611" s="117"/>
      <c r="V611" s="117"/>
      <c r="W611" s="117"/>
      <c r="X611" s="117"/>
      <c r="Y611" s="117"/>
      <c r="Z611" s="117"/>
    </row>
    <row r="612" spans="1:26" ht="12" customHeight="1" x14ac:dyDescent="0.2">
      <c r="A612" s="117"/>
      <c r="B612" s="137"/>
      <c r="C612" s="117"/>
      <c r="D612" s="138"/>
      <c r="E612" s="117"/>
      <c r="F612" s="139"/>
      <c r="G612" s="117"/>
      <c r="H612" s="117"/>
      <c r="I612" s="117"/>
      <c r="J612" s="117"/>
      <c r="K612" s="117"/>
      <c r="L612" s="117"/>
      <c r="M612" s="117"/>
      <c r="N612" s="117"/>
      <c r="O612" s="117"/>
      <c r="P612" s="117"/>
      <c r="Q612" s="117"/>
      <c r="R612" s="117"/>
      <c r="S612" s="117"/>
      <c r="T612" s="117"/>
      <c r="U612" s="117"/>
      <c r="V612" s="117"/>
      <c r="W612" s="117"/>
      <c r="X612" s="117"/>
      <c r="Y612" s="117"/>
      <c r="Z612" s="117"/>
    </row>
    <row r="613" spans="1:26" ht="12" customHeight="1" x14ac:dyDescent="0.2">
      <c r="A613" s="117"/>
      <c r="B613" s="137"/>
      <c r="C613" s="117"/>
      <c r="D613" s="138"/>
      <c r="E613" s="117"/>
      <c r="F613" s="139"/>
      <c r="G613" s="117"/>
      <c r="H613" s="117"/>
      <c r="I613" s="117"/>
      <c r="J613" s="117"/>
      <c r="K613" s="117"/>
      <c r="L613" s="117"/>
      <c r="M613" s="117"/>
      <c r="N613" s="117"/>
      <c r="O613" s="117"/>
      <c r="P613" s="117"/>
      <c r="Q613" s="117"/>
      <c r="R613" s="117"/>
      <c r="S613" s="117"/>
      <c r="T613" s="117"/>
      <c r="U613" s="117"/>
      <c r="V613" s="117"/>
      <c r="W613" s="117"/>
      <c r="X613" s="117"/>
      <c r="Y613" s="117"/>
      <c r="Z613" s="117"/>
    </row>
    <row r="614" spans="1:26" ht="12" customHeight="1" x14ac:dyDescent="0.2">
      <c r="A614" s="117"/>
      <c r="B614" s="137"/>
      <c r="C614" s="117"/>
      <c r="D614" s="138"/>
      <c r="E614" s="117"/>
      <c r="F614" s="139"/>
      <c r="G614" s="117"/>
      <c r="H614" s="117"/>
      <c r="I614" s="117"/>
      <c r="J614" s="117"/>
      <c r="K614" s="117"/>
      <c r="L614" s="117"/>
      <c r="M614" s="117"/>
      <c r="N614" s="117"/>
      <c r="O614" s="117"/>
      <c r="P614" s="117"/>
      <c r="Q614" s="117"/>
      <c r="R614" s="117"/>
      <c r="S614" s="117"/>
      <c r="T614" s="117"/>
      <c r="U614" s="117"/>
      <c r="V614" s="117"/>
      <c r="W614" s="117"/>
      <c r="X614" s="117"/>
      <c r="Y614" s="117"/>
      <c r="Z614" s="117"/>
    </row>
    <row r="615" spans="1:26" ht="12" customHeight="1" x14ac:dyDescent="0.2">
      <c r="A615" s="117"/>
      <c r="B615" s="137"/>
      <c r="C615" s="117"/>
      <c r="D615" s="138"/>
      <c r="E615" s="117"/>
      <c r="F615" s="139"/>
      <c r="G615" s="117"/>
      <c r="H615" s="117"/>
      <c r="I615" s="117"/>
      <c r="J615" s="117"/>
      <c r="K615" s="117"/>
      <c r="L615" s="117"/>
      <c r="M615" s="117"/>
      <c r="N615" s="117"/>
      <c r="O615" s="117"/>
      <c r="P615" s="117"/>
      <c r="Q615" s="117"/>
      <c r="R615" s="117"/>
      <c r="S615" s="117"/>
      <c r="T615" s="117"/>
      <c r="U615" s="117"/>
      <c r="V615" s="117"/>
      <c r="W615" s="117"/>
      <c r="X615" s="117"/>
      <c r="Y615" s="117"/>
      <c r="Z615" s="117"/>
    </row>
    <row r="616" spans="1:26" ht="12" customHeight="1" x14ac:dyDescent="0.2">
      <c r="A616" s="117"/>
      <c r="B616" s="137"/>
      <c r="C616" s="117"/>
      <c r="D616" s="138"/>
      <c r="E616" s="117"/>
      <c r="F616" s="139"/>
      <c r="G616" s="117"/>
      <c r="H616" s="117"/>
      <c r="I616" s="117"/>
      <c r="J616" s="117"/>
      <c r="K616" s="117"/>
      <c r="L616" s="117"/>
      <c r="M616" s="117"/>
      <c r="N616" s="117"/>
      <c r="O616" s="117"/>
      <c r="P616" s="117"/>
      <c r="Q616" s="117"/>
      <c r="R616" s="117"/>
      <c r="S616" s="117"/>
      <c r="T616" s="117"/>
      <c r="U616" s="117"/>
      <c r="V616" s="117"/>
      <c r="W616" s="117"/>
      <c r="X616" s="117"/>
      <c r="Y616" s="117"/>
      <c r="Z616" s="117"/>
    </row>
    <row r="617" spans="1:26" ht="12" customHeight="1" x14ac:dyDescent="0.2">
      <c r="A617" s="117"/>
      <c r="B617" s="137"/>
      <c r="C617" s="117"/>
      <c r="D617" s="138"/>
      <c r="E617" s="117"/>
      <c r="F617" s="139"/>
      <c r="G617" s="117"/>
      <c r="H617" s="117"/>
      <c r="I617" s="117"/>
      <c r="J617" s="117"/>
      <c r="K617" s="117"/>
      <c r="L617" s="117"/>
      <c r="M617" s="117"/>
      <c r="N617" s="117"/>
      <c r="O617" s="117"/>
      <c r="P617" s="117"/>
      <c r="Q617" s="117"/>
      <c r="R617" s="117"/>
      <c r="S617" s="117"/>
      <c r="T617" s="117"/>
      <c r="U617" s="117"/>
      <c r="V617" s="117"/>
      <c r="W617" s="117"/>
      <c r="X617" s="117"/>
      <c r="Y617" s="117"/>
      <c r="Z617" s="117"/>
    </row>
    <row r="618" spans="1:26" ht="12" customHeight="1" x14ac:dyDescent="0.2">
      <c r="A618" s="117"/>
      <c r="B618" s="137"/>
      <c r="C618" s="117"/>
      <c r="D618" s="138"/>
      <c r="E618" s="117"/>
      <c r="F618" s="139"/>
      <c r="G618" s="117"/>
      <c r="H618" s="117"/>
      <c r="I618" s="117"/>
      <c r="J618" s="117"/>
      <c r="K618" s="117"/>
      <c r="L618" s="117"/>
      <c r="M618" s="117"/>
      <c r="N618" s="117"/>
      <c r="O618" s="117"/>
      <c r="P618" s="117"/>
      <c r="Q618" s="117"/>
      <c r="R618" s="117"/>
      <c r="S618" s="117"/>
      <c r="T618" s="117"/>
      <c r="U618" s="117"/>
      <c r="V618" s="117"/>
      <c r="W618" s="117"/>
      <c r="X618" s="117"/>
      <c r="Y618" s="117"/>
      <c r="Z618" s="117"/>
    </row>
    <row r="619" spans="1:26" ht="12" customHeight="1" x14ac:dyDescent="0.2">
      <c r="A619" s="117"/>
      <c r="B619" s="137"/>
      <c r="C619" s="117"/>
      <c r="D619" s="138"/>
      <c r="E619" s="117"/>
      <c r="F619" s="139"/>
      <c r="G619" s="117"/>
      <c r="H619" s="117"/>
      <c r="I619" s="117"/>
      <c r="J619" s="117"/>
      <c r="K619" s="117"/>
      <c r="L619" s="117"/>
      <c r="M619" s="117"/>
      <c r="N619" s="117"/>
      <c r="O619" s="117"/>
      <c r="P619" s="117"/>
      <c r="Q619" s="117"/>
      <c r="R619" s="117"/>
      <c r="S619" s="117"/>
      <c r="T619" s="117"/>
      <c r="U619" s="117"/>
      <c r="V619" s="117"/>
      <c r="W619" s="117"/>
      <c r="X619" s="117"/>
      <c r="Y619" s="117"/>
      <c r="Z619" s="117"/>
    </row>
    <row r="620" spans="1:26" ht="12" customHeight="1" x14ac:dyDescent="0.2">
      <c r="A620" s="117"/>
      <c r="B620" s="137"/>
      <c r="C620" s="117"/>
      <c r="D620" s="138"/>
      <c r="E620" s="117"/>
      <c r="F620" s="139"/>
      <c r="G620" s="117"/>
      <c r="H620" s="117"/>
      <c r="I620" s="117"/>
      <c r="J620" s="117"/>
      <c r="K620" s="117"/>
      <c r="L620" s="117"/>
      <c r="M620" s="117"/>
      <c r="N620" s="117"/>
      <c r="O620" s="117"/>
      <c r="P620" s="117"/>
      <c r="Q620" s="117"/>
      <c r="R620" s="117"/>
      <c r="S620" s="117"/>
      <c r="T620" s="117"/>
      <c r="U620" s="117"/>
      <c r="V620" s="117"/>
      <c r="W620" s="117"/>
      <c r="X620" s="117"/>
      <c r="Y620" s="117"/>
      <c r="Z620" s="117"/>
    </row>
    <row r="621" spans="1:26" ht="12" customHeight="1" x14ac:dyDescent="0.2">
      <c r="A621" s="117"/>
      <c r="B621" s="137"/>
      <c r="C621" s="117"/>
      <c r="D621" s="138"/>
      <c r="E621" s="117"/>
      <c r="F621" s="139"/>
      <c r="G621" s="117"/>
      <c r="H621" s="117"/>
      <c r="I621" s="117"/>
      <c r="J621" s="117"/>
      <c r="K621" s="117"/>
      <c r="L621" s="117"/>
      <c r="M621" s="117"/>
      <c r="N621" s="117"/>
      <c r="O621" s="117"/>
      <c r="P621" s="117"/>
      <c r="Q621" s="117"/>
      <c r="R621" s="117"/>
      <c r="S621" s="117"/>
      <c r="T621" s="117"/>
      <c r="U621" s="117"/>
      <c r="V621" s="117"/>
      <c r="W621" s="117"/>
      <c r="X621" s="117"/>
      <c r="Y621" s="117"/>
      <c r="Z621" s="117"/>
    </row>
    <row r="622" spans="1:26" ht="12" customHeight="1" x14ac:dyDescent="0.2">
      <c r="A622" s="117"/>
      <c r="B622" s="137"/>
      <c r="C622" s="117"/>
      <c r="D622" s="138"/>
      <c r="E622" s="117"/>
      <c r="F622" s="139"/>
      <c r="G622" s="117"/>
      <c r="H622" s="117"/>
      <c r="I622" s="117"/>
      <c r="J622" s="117"/>
      <c r="K622" s="117"/>
      <c r="L622" s="117"/>
      <c r="M622" s="117"/>
      <c r="N622" s="117"/>
      <c r="O622" s="117"/>
      <c r="P622" s="117"/>
      <c r="Q622" s="117"/>
      <c r="R622" s="117"/>
      <c r="S622" s="117"/>
      <c r="T622" s="117"/>
      <c r="U622" s="117"/>
      <c r="V622" s="117"/>
      <c r="W622" s="117"/>
      <c r="X622" s="117"/>
      <c r="Y622" s="117"/>
      <c r="Z622" s="117"/>
    </row>
    <row r="623" spans="1:26" ht="12" customHeight="1" x14ac:dyDescent="0.2">
      <c r="A623" s="117"/>
      <c r="B623" s="137"/>
      <c r="C623" s="117"/>
      <c r="D623" s="138"/>
      <c r="E623" s="117"/>
      <c r="F623" s="139"/>
      <c r="G623" s="117"/>
      <c r="H623" s="117"/>
      <c r="I623" s="117"/>
      <c r="J623" s="117"/>
      <c r="K623" s="117"/>
      <c r="L623" s="117"/>
      <c r="M623" s="117"/>
      <c r="N623" s="117"/>
      <c r="O623" s="117"/>
      <c r="P623" s="117"/>
      <c r="Q623" s="117"/>
      <c r="R623" s="117"/>
      <c r="S623" s="117"/>
      <c r="T623" s="117"/>
      <c r="U623" s="117"/>
      <c r="V623" s="117"/>
      <c r="W623" s="117"/>
      <c r="X623" s="117"/>
      <c r="Y623" s="117"/>
      <c r="Z623" s="117"/>
    </row>
    <row r="624" spans="1:26" ht="12" customHeight="1" x14ac:dyDescent="0.2">
      <c r="A624" s="117"/>
      <c r="B624" s="137"/>
      <c r="C624" s="117"/>
      <c r="D624" s="138"/>
      <c r="E624" s="117"/>
      <c r="F624" s="139"/>
      <c r="G624" s="117"/>
      <c r="H624" s="117"/>
      <c r="I624" s="117"/>
      <c r="J624" s="117"/>
      <c r="K624" s="117"/>
      <c r="L624" s="117"/>
      <c r="M624" s="117"/>
      <c r="N624" s="117"/>
      <c r="O624" s="117"/>
      <c r="P624" s="117"/>
      <c r="Q624" s="117"/>
      <c r="R624" s="117"/>
      <c r="S624" s="117"/>
      <c r="T624" s="117"/>
      <c r="U624" s="117"/>
      <c r="V624" s="117"/>
      <c r="W624" s="117"/>
      <c r="X624" s="117"/>
      <c r="Y624" s="117"/>
      <c r="Z624" s="117"/>
    </row>
    <row r="625" spans="1:26" ht="12" customHeight="1" x14ac:dyDescent="0.2">
      <c r="A625" s="117"/>
      <c r="B625" s="137"/>
      <c r="C625" s="117"/>
      <c r="D625" s="138"/>
      <c r="E625" s="117"/>
      <c r="F625" s="139"/>
      <c r="G625" s="117"/>
      <c r="H625" s="117"/>
      <c r="I625" s="117"/>
      <c r="J625" s="117"/>
      <c r="K625" s="117"/>
      <c r="L625" s="117"/>
      <c r="M625" s="117"/>
      <c r="N625" s="117"/>
      <c r="O625" s="117"/>
      <c r="P625" s="117"/>
      <c r="Q625" s="117"/>
      <c r="R625" s="117"/>
      <c r="S625" s="117"/>
      <c r="T625" s="117"/>
      <c r="U625" s="117"/>
      <c r="V625" s="117"/>
      <c r="W625" s="117"/>
      <c r="X625" s="117"/>
      <c r="Y625" s="117"/>
      <c r="Z625" s="117"/>
    </row>
    <row r="626" spans="1:26" ht="12" customHeight="1" x14ac:dyDescent="0.2">
      <c r="A626" s="117"/>
      <c r="B626" s="137"/>
      <c r="C626" s="117"/>
      <c r="D626" s="138"/>
      <c r="E626" s="117"/>
      <c r="F626" s="139"/>
      <c r="G626" s="117"/>
      <c r="H626" s="117"/>
      <c r="I626" s="117"/>
      <c r="J626" s="117"/>
      <c r="K626" s="117"/>
      <c r="L626" s="117"/>
      <c r="M626" s="117"/>
      <c r="N626" s="117"/>
      <c r="O626" s="117"/>
      <c r="P626" s="117"/>
      <c r="Q626" s="117"/>
      <c r="R626" s="117"/>
      <c r="S626" s="117"/>
      <c r="T626" s="117"/>
      <c r="U626" s="117"/>
      <c r="V626" s="117"/>
      <c r="W626" s="117"/>
      <c r="X626" s="117"/>
      <c r="Y626" s="117"/>
      <c r="Z626" s="117"/>
    </row>
    <row r="627" spans="1:26" ht="12" customHeight="1" x14ac:dyDescent="0.2">
      <c r="A627" s="117"/>
      <c r="B627" s="137"/>
      <c r="C627" s="117"/>
      <c r="D627" s="138"/>
      <c r="E627" s="117"/>
      <c r="F627" s="139"/>
      <c r="G627" s="117"/>
      <c r="H627" s="117"/>
      <c r="I627" s="117"/>
      <c r="J627" s="117"/>
      <c r="K627" s="117"/>
      <c r="L627" s="117"/>
      <c r="M627" s="117"/>
      <c r="N627" s="117"/>
      <c r="O627" s="117"/>
      <c r="P627" s="117"/>
      <c r="Q627" s="117"/>
      <c r="R627" s="117"/>
      <c r="S627" s="117"/>
      <c r="T627" s="117"/>
      <c r="U627" s="117"/>
      <c r="V627" s="117"/>
      <c r="W627" s="117"/>
      <c r="X627" s="117"/>
      <c r="Y627" s="117"/>
      <c r="Z627" s="117"/>
    </row>
    <row r="628" spans="1:26" ht="12" customHeight="1" x14ac:dyDescent="0.2">
      <c r="A628" s="117"/>
      <c r="B628" s="137"/>
      <c r="C628" s="117"/>
      <c r="D628" s="138"/>
      <c r="E628" s="117"/>
      <c r="F628" s="139"/>
      <c r="G628" s="117"/>
      <c r="H628" s="117"/>
      <c r="I628" s="117"/>
      <c r="J628" s="117"/>
      <c r="K628" s="117"/>
      <c r="L628" s="117"/>
      <c r="M628" s="117"/>
      <c r="N628" s="117"/>
      <c r="O628" s="117"/>
      <c r="P628" s="117"/>
      <c r="Q628" s="117"/>
      <c r="R628" s="117"/>
      <c r="S628" s="117"/>
      <c r="T628" s="117"/>
      <c r="U628" s="117"/>
      <c r="V628" s="117"/>
      <c r="W628" s="117"/>
      <c r="X628" s="117"/>
      <c r="Y628" s="117"/>
      <c r="Z628" s="117"/>
    </row>
    <row r="629" spans="1:26" ht="12" customHeight="1" x14ac:dyDescent="0.2">
      <c r="A629" s="117"/>
      <c r="B629" s="137"/>
      <c r="C629" s="117"/>
      <c r="D629" s="138"/>
      <c r="E629" s="117"/>
      <c r="F629" s="139"/>
      <c r="G629" s="117"/>
      <c r="H629" s="117"/>
      <c r="I629" s="117"/>
      <c r="J629" s="117"/>
      <c r="K629" s="117"/>
      <c r="L629" s="117"/>
      <c r="M629" s="117"/>
      <c r="N629" s="117"/>
      <c r="O629" s="117"/>
      <c r="P629" s="117"/>
      <c r="Q629" s="117"/>
      <c r="R629" s="117"/>
      <c r="S629" s="117"/>
      <c r="T629" s="117"/>
      <c r="U629" s="117"/>
      <c r="V629" s="117"/>
      <c r="W629" s="117"/>
      <c r="X629" s="117"/>
      <c r="Y629" s="117"/>
      <c r="Z629" s="117"/>
    </row>
    <row r="630" spans="1:26" ht="12" customHeight="1" x14ac:dyDescent="0.2">
      <c r="A630" s="117"/>
      <c r="B630" s="137"/>
      <c r="C630" s="117"/>
      <c r="D630" s="138"/>
      <c r="E630" s="117"/>
      <c r="F630" s="139"/>
      <c r="G630" s="117"/>
      <c r="H630" s="117"/>
      <c r="I630" s="117"/>
      <c r="J630" s="117"/>
      <c r="K630" s="117"/>
      <c r="L630" s="117"/>
      <c r="M630" s="117"/>
      <c r="N630" s="117"/>
      <c r="O630" s="117"/>
      <c r="P630" s="117"/>
      <c r="Q630" s="117"/>
      <c r="R630" s="117"/>
      <c r="S630" s="117"/>
      <c r="T630" s="117"/>
      <c r="U630" s="117"/>
      <c r="V630" s="117"/>
      <c r="W630" s="117"/>
      <c r="X630" s="117"/>
      <c r="Y630" s="117"/>
      <c r="Z630" s="117"/>
    </row>
    <row r="631" spans="1:26" ht="12" customHeight="1" x14ac:dyDescent="0.2">
      <c r="A631" s="117"/>
      <c r="B631" s="137"/>
      <c r="C631" s="117"/>
      <c r="D631" s="138"/>
      <c r="E631" s="117"/>
      <c r="F631" s="139"/>
      <c r="G631" s="117"/>
      <c r="H631" s="117"/>
      <c r="I631" s="117"/>
      <c r="J631" s="117"/>
      <c r="K631" s="117"/>
      <c r="L631" s="117"/>
      <c r="M631" s="117"/>
      <c r="N631" s="117"/>
      <c r="O631" s="117"/>
      <c r="P631" s="117"/>
      <c r="Q631" s="117"/>
      <c r="R631" s="117"/>
      <c r="S631" s="117"/>
      <c r="T631" s="117"/>
      <c r="U631" s="117"/>
      <c r="V631" s="117"/>
      <c r="W631" s="117"/>
      <c r="X631" s="117"/>
      <c r="Y631" s="117"/>
      <c r="Z631" s="117"/>
    </row>
    <row r="632" spans="1:26" ht="12" customHeight="1" x14ac:dyDescent="0.2">
      <c r="A632" s="117"/>
      <c r="B632" s="137"/>
      <c r="C632" s="117"/>
      <c r="D632" s="138"/>
      <c r="E632" s="117"/>
      <c r="F632" s="139"/>
      <c r="G632" s="117"/>
      <c r="H632" s="117"/>
      <c r="I632" s="117"/>
      <c r="J632" s="117"/>
      <c r="K632" s="117"/>
      <c r="L632" s="117"/>
      <c r="M632" s="117"/>
      <c r="N632" s="117"/>
      <c r="O632" s="117"/>
      <c r="P632" s="117"/>
      <c r="Q632" s="117"/>
      <c r="R632" s="117"/>
      <c r="S632" s="117"/>
      <c r="T632" s="117"/>
      <c r="U632" s="117"/>
      <c r="V632" s="117"/>
      <c r="W632" s="117"/>
      <c r="X632" s="117"/>
      <c r="Y632" s="117"/>
      <c r="Z632" s="117"/>
    </row>
    <row r="633" spans="1:26" ht="12" customHeight="1" x14ac:dyDescent="0.2">
      <c r="A633" s="117"/>
      <c r="B633" s="137"/>
      <c r="C633" s="117"/>
      <c r="D633" s="138"/>
      <c r="E633" s="117"/>
      <c r="F633" s="139"/>
      <c r="G633" s="117"/>
      <c r="H633" s="117"/>
      <c r="I633" s="117"/>
      <c r="J633" s="117"/>
      <c r="K633" s="117"/>
      <c r="L633" s="117"/>
      <c r="M633" s="117"/>
      <c r="N633" s="117"/>
      <c r="O633" s="117"/>
      <c r="P633" s="117"/>
      <c r="Q633" s="117"/>
      <c r="R633" s="117"/>
      <c r="S633" s="117"/>
      <c r="T633" s="117"/>
      <c r="U633" s="117"/>
      <c r="V633" s="117"/>
      <c r="W633" s="117"/>
      <c r="X633" s="117"/>
      <c r="Y633" s="117"/>
      <c r="Z633" s="117"/>
    </row>
    <row r="634" spans="1:26" ht="12" customHeight="1" x14ac:dyDescent="0.2">
      <c r="A634" s="117"/>
      <c r="B634" s="137"/>
      <c r="C634" s="117"/>
      <c r="D634" s="138"/>
      <c r="E634" s="117"/>
      <c r="F634" s="139"/>
      <c r="G634" s="117"/>
      <c r="H634" s="117"/>
      <c r="I634" s="117"/>
      <c r="J634" s="117"/>
      <c r="K634" s="117"/>
      <c r="L634" s="117"/>
      <c r="M634" s="117"/>
      <c r="N634" s="117"/>
      <c r="O634" s="117"/>
      <c r="P634" s="117"/>
      <c r="Q634" s="117"/>
      <c r="R634" s="117"/>
      <c r="S634" s="117"/>
      <c r="T634" s="117"/>
      <c r="U634" s="117"/>
      <c r="V634" s="117"/>
      <c r="W634" s="117"/>
      <c r="X634" s="117"/>
      <c r="Y634" s="117"/>
      <c r="Z634" s="117"/>
    </row>
    <row r="635" spans="1:26" ht="12" customHeight="1" x14ac:dyDescent="0.2">
      <c r="A635" s="117"/>
      <c r="B635" s="137"/>
      <c r="C635" s="117"/>
      <c r="D635" s="138"/>
      <c r="E635" s="117"/>
      <c r="F635" s="139"/>
      <c r="G635" s="117"/>
      <c r="H635" s="117"/>
      <c r="I635" s="117"/>
      <c r="J635" s="117"/>
      <c r="K635" s="117"/>
      <c r="L635" s="117"/>
      <c r="M635" s="117"/>
      <c r="N635" s="117"/>
      <c r="O635" s="117"/>
      <c r="P635" s="117"/>
      <c r="Q635" s="117"/>
      <c r="R635" s="117"/>
      <c r="S635" s="117"/>
      <c r="T635" s="117"/>
      <c r="U635" s="117"/>
      <c r="V635" s="117"/>
      <c r="W635" s="117"/>
      <c r="X635" s="117"/>
      <c r="Y635" s="117"/>
      <c r="Z635" s="117"/>
    </row>
    <row r="636" spans="1:26" ht="12" customHeight="1" x14ac:dyDescent="0.2">
      <c r="A636" s="117"/>
      <c r="B636" s="137"/>
      <c r="C636" s="117"/>
      <c r="D636" s="138"/>
      <c r="E636" s="117"/>
      <c r="F636" s="139"/>
      <c r="G636" s="117"/>
      <c r="H636" s="117"/>
      <c r="I636" s="117"/>
      <c r="J636" s="117"/>
      <c r="K636" s="117"/>
      <c r="L636" s="117"/>
      <c r="M636" s="117"/>
      <c r="N636" s="117"/>
      <c r="O636" s="117"/>
      <c r="P636" s="117"/>
      <c r="Q636" s="117"/>
      <c r="R636" s="117"/>
      <c r="S636" s="117"/>
      <c r="T636" s="117"/>
      <c r="U636" s="117"/>
      <c r="V636" s="117"/>
      <c r="W636" s="117"/>
      <c r="X636" s="117"/>
      <c r="Y636" s="117"/>
      <c r="Z636" s="117"/>
    </row>
    <row r="637" spans="1:26" ht="12" customHeight="1" x14ac:dyDescent="0.2">
      <c r="A637" s="117"/>
      <c r="B637" s="137"/>
      <c r="C637" s="117"/>
      <c r="D637" s="138"/>
      <c r="E637" s="117"/>
      <c r="F637" s="139"/>
      <c r="G637" s="117"/>
      <c r="H637" s="117"/>
      <c r="I637" s="117"/>
      <c r="J637" s="117"/>
      <c r="K637" s="117"/>
      <c r="L637" s="117"/>
      <c r="M637" s="117"/>
      <c r="N637" s="117"/>
      <c r="O637" s="117"/>
      <c r="P637" s="117"/>
      <c r="Q637" s="117"/>
      <c r="R637" s="117"/>
      <c r="S637" s="117"/>
      <c r="T637" s="117"/>
      <c r="U637" s="117"/>
      <c r="V637" s="117"/>
      <c r="W637" s="117"/>
      <c r="X637" s="117"/>
      <c r="Y637" s="117"/>
      <c r="Z637" s="117"/>
    </row>
    <row r="638" spans="1:26" ht="12" customHeight="1" x14ac:dyDescent="0.2">
      <c r="A638" s="117"/>
      <c r="B638" s="137"/>
      <c r="C638" s="117"/>
      <c r="D638" s="138"/>
      <c r="E638" s="117"/>
      <c r="F638" s="139"/>
      <c r="G638" s="117"/>
      <c r="H638" s="117"/>
      <c r="I638" s="117"/>
      <c r="J638" s="117"/>
      <c r="K638" s="117"/>
      <c r="L638" s="117"/>
      <c r="M638" s="117"/>
      <c r="N638" s="117"/>
      <c r="O638" s="117"/>
      <c r="P638" s="117"/>
      <c r="Q638" s="117"/>
      <c r="R638" s="117"/>
      <c r="S638" s="117"/>
      <c r="T638" s="117"/>
      <c r="U638" s="117"/>
      <c r="V638" s="117"/>
      <c r="W638" s="117"/>
      <c r="X638" s="117"/>
      <c r="Y638" s="117"/>
      <c r="Z638" s="117"/>
    </row>
    <row r="639" spans="1:26" ht="12" customHeight="1" x14ac:dyDescent="0.2">
      <c r="A639" s="117"/>
      <c r="B639" s="137"/>
      <c r="C639" s="117"/>
      <c r="D639" s="138"/>
      <c r="E639" s="117"/>
      <c r="F639" s="139"/>
      <c r="G639" s="117"/>
      <c r="H639" s="117"/>
      <c r="I639" s="117"/>
      <c r="J639" s="117"/>
      <c r="K639" s="117"/>
      <c r="L639" s="117"/>
      <c r="M639" s="117"/>
      <c r="N639" s="117"/>
      <c r="O639" s="117"/>
      <c r="P639" s="117"/>
      <c r="Q639" s="117"/>
      <c r="R639" s="117"/>
      <c r="S639" s="117"/>
      <c r="T639" s="117"/>
      <c r="U639" s="117"/>
      <c r="V639" s="117"/>
      <c r="W639" s="117"/>
      <c r="X639" s="117"/>
      <c r="Y639" s="117"/>
      <c r="Z639" s="117"/>
    </row>
    <row r="640" spans="1:26" ht="12" customHeight="1" x14ac:dyDescent="0.2">
      <c r="A640" s="117"/>
      <c r="B640" s="137"/>
      <c r="C640" s="117"/>
      <c r="D640" s="138"/>
      <c r="E640" s="117"/>
      <c r="F640" s="139"/>
      <c r="G640" s="117"/>
      <c r="H640" s="117"/>
      <c r="I640" s="117"/>
      <c r="J640" s="117"/>
      <c r="K640" s="117"/>
      <c r="L640" s="117"/>
      <c r="M640" s="117"/>
      <c r="N640" s="117"/>
      <c r="O640" s="117"/>
      <c r="P640" s="117"/>
      <c r="Q640" s="117"/>
      <c r="R640" s="117"/>
      <c r="S640" s="117"/>
      <c r="T640" s="117"/>
      <c r="U640" s="117"/>
      <c r="V640" s="117"/>
      <c r="W640" s="117"/>
      <c r="X640" s="117"/>
      <c r="Y640" s="117"/>
      <c r="Z640" s="117"/>
    </row>
    <row r="641" spans="1:26" ht="12" customHeight="1" x14ac:dyDescent="0.2">
      <c r="A641" s="117"/>
      <c r="B641" s="137"/>
      <c r="C641" s="117"/>
      <c r="D641" s="138"/>
      <c r="E641" s="117"/>
      <c r="F641" s="139"/>
      <c r="G641" s="117"/>
      <c r="H641" s="117"/>
      <c r="I641" s="117"/>
      <c r="J641" s="117"/>
      <c r="K641" s="117"/>
      <c r="L641" s="117"/>
      <c r="M641" s="117"/>
      <c r="N641" s="117"/>
      <c r="O641" s="117"/>
      <c r="P641" s="117"/>
      <c r="Q641" s="117"/>
      <c r="R641" s="117"/>
      <c r="S641" s="117"/>
      <c r="T641" s="117"/>
      <c r="U641" s="117"/>
      <c r="V641" s="117"/>
      <c r="W641" s="117"/>
      <c r="X641" s="117"/>
      <c r="Y641" s="117"/>
      <c r="Z641" s="117"/>
    </row>
    <row r="642" spans="1:26" ht="12" customHeight="1" x14ac:dyDescent="0.2">
      <c r="A642" s="117"/>
      <c r="B642" s="137"/>
      <c r="C642" s="117"/>
      <c r="D642" s="138"/>
      <c r="E642" s="117"/>
      <c r="F642" s="139"/>
      <c r="G642" s="117"/>
      <c r="H642" s="117"/>
      <c r="I642" s="117"/>
      <c r="J642" s="117"/>
      <c r="K642" s="117"/>
      <c r="L642" s="117"/>
      <c r="M642" s="117"/>
      <c r="N642" s="117"/>
      <c r="O642" s="117"/>
      <c r="P642" s="117"/>
      <c r="Q642" s="117"/>
      <c r="R642" s="117"/>
      <c r="S642" s="117"/>
      <c r="T642" s="117"/>
      <c r="U642" s="117"/>
      <c r="V642" s="117"/>
      <c r="W642" s="117"/>
      <c r="X642" s="117"/>
      <c r="Y642" s="117"/>
      <c r="Z642" s="117"/>
    </row>
    <row r="643" spans="1:26" ht="12" customHeight="1" x14ac:dyDescent="0.2">
      <c r="A643" s="117"/>
      <c r="B643" s="137"/>
      <c r="C643" s="117"/>
      <c r="D643" s="138"/>
      <c r="E643" s="117"/>
      <c r="F643" s="139"/>
      <c r="G643" s="117"/>
      <c r="H643" s="117"/>
      <c r="I643" s="117"/>
      <c r="J643" s="117"/>
      <c r="K643" s="117"/>
      <c r="L643" s="117"/>
      <c r="M643" s="117"/>
      <c r="N643" s="117"/>
      <c r="O643" s="117"/>
      <c r="P643" s="117"/>
      <c r="Q643" s="117"/>
      <c r="R643" s="117"/>
      <c r="S643" s="117"/>
      <c r="T643" s="117"/>
      <c r="U643" s="117"/>
      <c r="V643" s="117"/>
      <c r="W643" s="117"/>
      <c r="X643" s="117"/>
      <c r="Y643" s="117"/>
      <c r="Z643" s="117"/>
    </row>
    <row r="644" spans="1:26" ht="12" customHeight="1" x14ac:dyDescent="0.2">
      <c r="A644" s="117"/>
      <c r="B644" s="137"/>
      <c r="C644" s="117"/>
      <c r="D644" s="138"/>
      <c r="E644" s="117"/>
      <c r="F644" s="139"/>
      <c r="G644" s="117"/>
      <c r="H644" s="117"/>
      <c r="I644" s="117"/>
      <c r="J644" s="117"/>
      <c r="K644" s="117"/>
      <c r="L644" s="117"/>
      <c r="M644" s="117"/>
      <c r="N644" s="117"/>
      <c r="O644" s="117"/>
      <c r="P644" s="117"/>
      <c r="Q644" s="117"/>
      <c r="R644" s="117"/>
      <c r="S644" s="117"/>
      <c r="T644" s="117"/>
      <c r="U644" s="117"/>
      <c r="V644" s="117"/>
      <c r="W644" s="117"/>
      <c r="X644" s="117"/>
      <c r="Y644" s="117"/>
      <c r="Z644" s="117"/>
    </row>
    <row r="645" spans="1:26" ht="12" customHeight="1" x14ac:dyDescent="0.2">
      <c r="A645" s="117"/>
      <c r="B645" s="137"/>
      <c r="C645" s="117"/>
      <c r="D645" s="138"/>
      <c r="E645" s="117"/>
      <c r="F645" s="139"/>
      <c r="G645" s="117"/>
      <c r="H645" s="117"/>
      <c r="I645" s="117"/>
      <c r="J645" s="117"/>
      <c r="K645" s="117"/>
      <c r="L645" s="117"/>
      <c r="M645" s="117"/>
      <c r="N645" s="117"/>
      <c r="O645" s="117"/>
      <c r="P645" s="117"/>
      <c r="Q645" s="117"/>
      <c r="R645" s="117"/>
      <c r="S645" s="117"/>
      <c r="T645" s="117"/>
      <c r="U645" s="117"/>
      <c r="V645" s="117"/>
      <c r="W645" s="117"/>
      <c r="X645" s="117"/>
      <c r="Y645" s="117"/>
      <c r="Z645" s="117"/>
    </row>
    <row r="646" spans="1:26" ht="12" customHeight="1" x14ac:dyDescent="0.2">
      <c r="A646" s="117"/>
      <c r="B646" s="137"/>
      <c r="C646" s="117"/>
      <c r="D646" s="138"/>
      <c r="E646" s="117"/>
      <c r="F646" s="139"/>
      <c r="G646" s="117"/>
      <c r="H646" s="117"/>
      <c r="I646" s="117"/>
      <c r="J646" s="117"/>
      <c r="K646" s="117"/>
      <c r="L646" s="117"/>
      <c r="M646" s="117"/>
      <c r="N646" s="117"/>
      <c r="O646" s="117"/>
      <c r="P646" s="117"/>
      <c r="Q646" s="117"/>
      <c r="R646" s="117"/>
      <c r="S646" s="117"/>
      <c r="T646" s="117"/>
      <c r="U646" s="117"/>
      <c r="V646" s="117"/>
      <c r="W646" s="117"/>
      <c r="X646" s="117"/>
      <c r="Y646" s="117"/>
      <c r="Z646" s="117"/>
    </row>
    <row r="647" spans="1:26" ht="12" customHeight="1" x14ac:dyDescent="0.2">
      <c r="A647" s="117"/>
      <c r="B647" s="137"/>
      <c r="C647" s="117"/>
      <c r="D647" s="138"/>
      <c r="E647" s="117"/>
      <c r="F647" s="139"/>
      <c r="G647" s="117"/>
      <c r="H647" s="117"/>
      <c r="I647" s="117"/>
      <c r="J647" s="117"/>
      <c r="K647" s="117"/>
      <c r="L647" s="117"/>
      <c r="M647" s="117"/>
      <c r="N647" s="117"/>
      <c r="O647" s="117"/>
      <c r="P647" s="117"/>
      <c r="Q647" s="117"/>
      <c r="R647" s="117"/>
      <c r="S647" s="117"/>
      <c r="T647" s="117"/>
      <c r="U647" s="117"/>
      <c r="V647" s="117"/>
      <c r="W647" s="117"/>
      <c r="X647" s="117"/>
      <c r="Y647" s="117"/>
      <c r="Z647" s="117"/>
    </row>
    <row r="648" spans="1:26" ht="12" customHeight="1" x14ac:dyDescent="0.2">
      <c r="A648" s="117"/>
      <c r="B648" s="137"/>
      <c r="C648" s="117"/>
      <c r="D648" s="138"/>
      <c r="E648" s="117"/>
      <c r="F648" s="139"/>
      <c r="G648" s="117"/>
      <c r="H648" s="117"/>
      <c r="I648" s="117"/>
      <c r="J648" s="117"/>
      <c r="K648" s="117"/>
      <c r="L648" s="117"/>
      <c r="M648" s="117"/>
      <c r="N648" s="117"/>
      <c r="O648" s="117"/>
      <c r="P648" s="117"/>
      <c r="Q648" s="117"/>
      <c r="R648" s="117"/>
      <c r="S648" s="117"/>
      <c r="T648" s="117"/>
      <c r="U648" s="117"/>
      <c r="V648" s="117"/>
      <c r="W648" s="117"/>
      <c r="X648" s="117"/>
      <c r="Y648" s="117"/>
      <c r="Z648" s="117"/>
    </row>
    <row r="649" spans="1:26" ht="12" customHeight="1" x14ac:dyDescent="0.2">
      <c r="A649" s="117"/>
      <c r="B649" s="137"/>
      <c r="C649" s="117"/>
      <c r="D649" s="138"/>
      <c r="E649" s="117"/>
      <c r="F649" s="139"/>
      <c r="G649" s="117"/>
      <c r="H649" s="117"/>
      <c r="I649" s="117"/>
      <c r="J649" s="117"/>
      <c r="K649" s="117"/>
      <c r="L649" s="117"/>
      <c r="M649" s="117"/>
      <c r="N649" s="117"/>
      <c r="O649" s="117"/>
      <c r="P649" s="117"/>
      <c r="Q649" s="117"/>
      <c r="R649" s="117"/>
      <c r="S649" s="117"/>
      <c r="T649" s="117"/>
      <c r="U649" s="117"/>
      <c r="V649" s="117"/>
      <c r="W649" s="117"/>
      <c r="X649" s="117"/>
      <c r="Y649" s="117"/>
      <c r="Z649" s="117"/>
    </row>
    <row r="650" spans="1:26" ht="12" customHeight="1" x14ac:dyDescent="0.2">
      <c r="A650" s="117"/>
      <c r="B650" s="137"/>
      <c r="C650" s="117"/>
      <c r="D650" s="138"/>
      <c r="E650" s="117"/>
      <c r="F650" s="139"/>
      <c r="G650" s="117"/>
      <c r="H650" s="117"/>
      <c r="I650" s="117"/>
      <c r="J650" s="117"/>
      <c r="K650" s="117"/>
      <c r="L650" s="117"/>
      <c r="M650" s="117"/>
      <c r="N650" s="117"/>
      <c r="O650" s="117"/>
      <c r="P650" s="117"/>
      <c r="Q650" s="117"/>
      <c r="R650" s="117"/>
      <c r="S650" s="117"/>
      <c r="T650" s="117"/>
      <c r="U650" s="117"/>
      <c r="V650" s="117"/>
      <c r="W650" s="117"/>
      <c r="X650" s="117"/>
      <c r="Y650" s="117"/>
      <c r="Z650" s="117"/>
    </row>
    <row r="651" spans="1:26" ht="12" customHeight="1" x14ac:dyDescent="0.2">
      <c r="A651" s="117"/>
      <c r="B651" s="137"/>
      <c r="C651" s="117"/>
      <c r="D651" s="138"/>
      <c r="E651" s="117"/>
      <c r="F651" s="139"/>
      <c r="G651" s="117"/>
      <c r="H651" s="117"/>
      <c r="I651" s="117"/>
      <c r="J651" s="117"/>
      <c r="K651" s="117"/>
      <c r="L651" s="117"/>
      <c r="M651" s="117"/>
      <c r="N651" s="117"/>
      <c r="O651" s="117"/>
      <c r="P651" s="117"/>
      <c r="Q651" s="117"/>
      <c r="R651" s="117"/>
      <c r="S651" s="117"/>
      <c r="T651" s="117"/>
      <c r="U651" s="117"/>
      <c r="V651" s="117"/>
      <c r="W651" s="117"/>
      <c r="X651" s="117"/>
      <c r="Y651" s="117"/>
      <c r="Z651" s="117"/>
    </row>
    <row r="652" spans="1:26" ht="12" customHeight="1" x14ac:dyDescent="0.2">
      <c r="A652" s="117"/>
      <c r="B652" s="137"/>
      <c r="C652" s="117"/>
      <c r="D652" s="138"/>
      <c r="E652" s="117"/>
      <c r="F652" s="139"/>
      <c r="G652" s="117"/>
      <c r="H652" s="117"/>
      <c r="I652" s="117"/>
      <c r="J652" s="117"/>
      <c r="K652" s="117"/>
      <c r="L652" s="117"/>
      <c r="M652" s="117"/>
      <c r="N652" s="117"/>
      <c r="O652" s="117"/>
      <c r="P652" s="117"/>
      <c r="Q652" s="117"/>
      <c r="R652" s="117"/>
      <c r="S652" s="117"/>
      <c r="T652" s="117"/>
      <c r="U652" s="117"/>
      <c r="V652" s="117"/>
      <c r="W652" s="117"/>
      <c r="X652" s="117"/>
      <c r="Y652" s="117"/>
      <c r="Z652" s="117"/>
    </row>
    <row r="653" spans="1:26" ht="12" customHeight="1" x14ac:dyDescent="0.2">
      <c r="A653" s="117"/>
      <c r="B653" s="137"/>
      <c r="C653" s="117"/>
      <c r="D653" s="138"/>
      <c r="E653" s="117"/>
      <c r="F653" s="139"/>
      <c r="G653" s="117"/>
      <c r="H653" s="117"/>
      <c r="I653" s="117"/>
      <c r="J653" s="117"/>
      <c r="K653" s="117"/>
      <c r="L653" s="117"/>
      <c r="M653" s="117"/>
      <c r="N653" s="117"/>
      <c r="O653" s="117"/>
      <c r="P653" s="117"/>
      <c r="Q653" s="117"/>
      <c r="R653" s="117"/>
      <c r="S653" s="117"/>
      <c r="T653" s="117"/>
      <c r="U653" s="117"/>
      <c r="V653" s="117"/>
      <c r="W653" s="117"/>
      <c r="X653" s="117"/>
      <c r="Y653" s="117"/>
      <c r="Z653" s="117"/>
    </row>
    <row r="654" spans="1:26" ht="12" customHeight="1" x14ac:dyDescent="0.2">
      <c r="A654" s="117"/>
      <c r="B654" s="137"/>
      <c r="C654" s="117"/>
      <c r="D654" s="138"/>
      <c r="E654" s="117"/>
      <c r="F654" s="139"/>
      <c r="G654" s="117"/>
      <c r="H654" s="117"/>
      <c r="I654" s="117"/>
      <c r="J654" s="117"/>
      <c r="K654" s="117"/>
      <c r="L654" s="117"/>
      <c r="M654" s="117"/>
      <c r="N654" s="117"/>
      <c r="O654" s="117"/>
      <c r="P654" s="117"/>
      <c r="Q654" s="117"/>
      <c r="R654" s="117"/>
      <c r="S654" s="117"/>
      <c r="T654" s="117"/>
      <c r="U654" s="117"/>
      <c r="V654" s="117"/>
      <c r="W654" s="117"/>
      <c r="X654" s="117"/>
      <c r="Y654" s="117"/>
      <c r="Z654" s="117"/>
    </row>
    <row r="655" spans="1:26" ht="12" customHeight="1" x14ac:dyDescent="0.2">
      <c r="A655" s="117"/>
      <c r="B655" s="137"/>
      <c r="C655" s="117"/>
      <c r="D655" s="138"/>
      <c r="E655" s="117"/>
      <c r="F655" s="139"/>
      <c r="G655" s="117"/>
      <c r="H655" s="117"/>
      <c r="I655" s="117"/>
      <c r="J655" s="117"/>
      <c r="K655" s="117"/>
      <c r="L655" s="117"/>
      <c r="M655" s="117"/>
      <c r="N655" s="117"/>
      <c r="O655" s="117"/>
      <c r="P655" s="117"/>
      <c r="Q655" s="117"/>
      <c r="R655" s="117"/>
      <c r="S655" s="117"/>
      <c r="T655" s="117"/>
      <c r="U655" s="117"/>
      <c r="V655" s="117"/>
      <c r="W655" s="117"/>
      <c r="X655" s="117"/>
      <c r="Y655" s="117"/>
      <c r="Z655" s="117"/>
    </row>
    <row r="656" spans="1:26" ht="12" customHeight="1" x14ac:dyDescent="0.2">
      <c r="A656" s="117"/>
      <c r="B656" s="137"/>
      <c r="C656" s="117"/>
      <c r="D656" s="138"/>
      <c r="E656" s="117"/>
      <c r="F656" s="139"/>
      <c r="G656" s="117"/>
      <c r="H656" s="117"/>
      <c r="I656" s="117"/>
      <c r="J656" s="117"/>
      <c r="K656" s="117"/>
      <c r="L656" s="117"/>
      <c r="M656" s="117"/>
      <c r="N656" s="117"/>
      <c r="O656" s="117"/>
      <c r="P656" s="117"/>
      <c r="Q656" s="117"/>
      <c r="R656" s="117"/>
      <c r="S656" s="117"/>
      <c r="T656" s="117"/>
      <c r="U656" s="117"/>
      <c r="V656" s="117"/>
      <c r="W656" s="117"/>
      <c r="X656" s="117"/>
      <c r="Y656" s="117"/>
      <c r="Z656" s="117"/>
    </row>
    <row r="657" spans="1:26" ht="12" customHeight="1" x14ac:dyDescent="0.2">
      <c r="A657" s="117"/>
      <c r="B657" s="137"/>
      <c r="C657" s="117"/>
      <c r="D657" s="138"/>
      <c r="E657" s="117"/>
      <c r="F657" s="139"/>
      <c r="G657" s="117"/>
      <c r="H657" s="117"/>
      <c r="I657" s="117"/>
      <c r="J657" s="117"/>
      <c r="K657" s="117"/>
      <c r="L657" s="117"/>
      <c r="M657" s="117"/>
      <c r="N657" s="117"/>
      <c r="O657" s="117"/>
      <c r="P657" s="117"/>
      <c r="Q657" s="117"/>
      <c r="R657" s="117"/>
      <c r="S657" s="117"/>
      <c r="T657" s="117"/>
      <c r="U657" s="117"/>
      <c r="V657" s="117"/>
      <c r="W657" s="117"/>
      <c r="X657" s="117"/>
      <c r="Y657" s="117"/>
      <c r="Z657" s="117"/>
    </row>
    <row r="658" spans="1:26" ht="12" customHeight="1" x14ac:dyDescent="0.2">
      <c r="A658" s="117"/>
      <c r="B658" s="137"/>
      <c r="C658" s="117"/>
      <c r="D658" s="138"/>
      <c r="E658" s="117"/>
      <c r="F658" s="139"/>
      <c r="G658" s="117"/>
      <c r="H658" s="117"/>
      <c r="I658" s="117"/>
      <c r="J658" s="117"/>
      <c r="K658" s="117"/>
      <c r="L658" s="117"/>
      <c r="M658" s="117"/>
      <c r="N658" s="117"/>
      <c r="O658" s="117"/>
      <c r="P658" s="117"/>
      <c r="Q658" s="117"/>
      <c r="R658" s="117"/>
      <c r="S658" s="117"/>
      <c r="T658" s="117"/>
      <c r="U658" s="117"/>
      <c r="V658" s="117"/>
      <c r="W658" s="117"/>
      <c r="X658" s="117"/>
      <c r="Y658" s="117"/>
      <c r="Z658" s="117"/>
    </row>
    <row r="659" spans="1:26" ht="12" customHeight="1" x14ac:dyDescent="0.2">
      <c r="A659" s="117"/>
      <c r="B659" s="137"/>
      <c r="C659" s="117"/>
      <c r="D659" s="138"/>
      <c r="E659" s="117"/>
      <c r="F659" s="139"/>
      <c r="G659" s="117"/>
      <c r="H659" s="117"/>
      <c r="I659" s="117"/>
      <c r="J659" s="117"/>
      <c r="K659" s="117"/>
      <c r="L659" s="117"/>
      <c r="M659" s="117"/>
      <c r="N659" s="117"/>
      <c r="O659" s="117"/>
      <c r="P659" s="117"/>
      <c r="Q659" s="117"/>
      <c r="R659" s="117"/>
      <c r="S659" s="117"/>
      <c r="T659" s="117"/>
      <c r="U659" s="117"/>
      <c r="V659" s="117"/>
      <c r="W659" s="117"/>
      <c r="X659" s="117"/>
      <c r="Y659" s="117"/>
      <c r="Z659" s="117"/>
    </row>
    <row r="660" spans="1:26" ht="12" customHeight="1" x14ac:dyDescent="0.2">
      <c r="A660" s="117"/>
      <c r="B660" s="137"/>
      <c r="C660" s="117"/>
      <c r="D660" s="138"/>
      <c r="E660" s="117"/>
      <c r="F660" s="139"/>
      <c r="G660" s="117"/>
      <c r="H660" s="117"/>
      <c r="I660" s="117"/>
      <c r="J660" s="117"/>
      <c r="K660" s="117"/>
      <c r="L660" s="117"/>
      <c r="M660" s="117"/>
      <c r="N660" s="117"/>
      <c r="O660" s="117"/>
      <c r="P660" s="117"/>
      <c r="Q660" s="117"/>
      <c r="R660" s="117"/>
      <c r="S660" s="117"/>
      <c r="T660" s="117"/>
      <c r="U660" s="117"/>
      <c r="V660" s="117"/>
      <c r="W660" s="117"/>
      <c r="X660" s="117"/>
      <c r="Y660" s="117"/>
      <c r="Z660" s="117"/>
    </row>
    <row r="661" spans="1:26" ht="12" customHeight="1" x14ac:dyDescent="0.2">
      <c r="A661" s="117"/>
      <c r="B661" s="137"/>
      <c r="C661" s="117"/>
      <c r="D661" s="138"/>
      <c r="E661" s="117"/>
      <c r="F661" s="139"/>
      <c r="G661" s="117"/>
      <c r="H661" s="117"/>
      <c r="I661" s="117"/>
      <c r="J661" s="117"/>
      <c r="K661" s="117"/>
      <c r="L661" s="117"/>
      <c r="M661" s="117"/>
      <c r="N661" s="117"/>
      <c r="O661" s="117"/>
      <c r="P661" s="117"/>
      <c r="Q661" s="117"/>
      <c r="R661" s="117"/>
      <c r="S661" s="117"/>
      <c r="T661" s="117"/>
      <c r="U661" s="117"/>
      <c r="V661" s="117"/>
      <c r="W661" s="117"/>
      <c r="X661" s="117"/>
      <c r="Y661" s="117"/>
      <c r="Z661" s="117"/>
    </row>
    <row r="662" spans="1:26" ht="12" customHeight="1" x14ac:dyDescent="0.2">
      <c r="A662" s="117"/>
      <c r="B662" s="137"/>
      <c r="C662" s="117"/>
      <c r="D662" s="138"/>
      <c r="E662" s="117"/>
      <c r="F662" s="139"/>
      <c r="G662" s="117"/>
      <c r="H662" s="117"/>
      <c r="I662" s="117"/>
      <c r="J662" s="117"/>
      <c r="K662" s="117"/>
      <c r="L662" s="117"/>
      <c r="M662" s="117"/>
      <c r="N662" s="117"/>
      <c r="O662" s="117"/>
      <c r="P662" s="117"/>
      <c r="Q662" s="117"/>
      <c r="R662" s="117"/>
      <c r="S662" s="117"/>
      <c r="T662" s="117"/>
      <c r="U662" s="117"/>
      <c r="V662" s="117"/>
      <c r="W662" s="117"/>
      <c r="X662" s="117"/>
      <c r="Y662" s="117"/>
      <c r="Z662" s="117"/>
    </row>
    <row r="663" spans="1:26" ht="12" customHeight="1" x14ac:dyDescent="0.2">
      <c r="A663" s="117"/>
      <c r="B663" s="137"/>
      <c r="C663" s="117"/>
      <c r="D663" s="138"/>
      <c r="E663" s="117"/>
      <c r="F663" s="139"/>
      <c r="G663" s="117"/>
      <c r="H663" s="117"/>
      <c r="I663" s="117"/>
      <c r="J663" s="117"/>
      <c r="K663" s="117"/>
      <c r="L663" s="117"/>
      <c r="M663" s="117"/>
      <c r="N663" s="117"/>
      <c r="O663" s="117"/>
      <c r="P663" s="117"/>
      <c r="Q663" s="117"/>
      <c r="R663" s="117"/>
      <c r="S663" s="117"/>
      <c r="T663" s="117"/>
      <c r="U663" s="117"/>
      <c r="V663" s="117"/>
      <c r="W663" s="117"/>
      <c r="X663" s="117"/>
      <c r="Y663" s="117"/>
      <c r="Z663" s="117"/>
    </row>
    <row r="664" spans="1:26" ht="12" customHeight="1" x14ac:dyDescent="0.2">
      <c r="A664" s="117"/>
      <c r="B664" s="137"/>
      <c r="C664" s="117"/>
      <c r="D664" s="138"/>
      <c r="E664" s="117"/>
      <c r="F664" s="139"/>
      <c r="G664" s="117"/>
      <c r="H664" s="117"/>
      <c r="I664" s="117"/>
      <c r="J664" s="117"/>
      <c r="K664" s="117"/>
      <c r="L664" s="117"/>
      <c r="M664" s="117"/>
      <c r="N664" s="117"/>
      <c r="O664" s="117"/>
      <c r="P664" s="117"/>
      <c r="Q664" s="117"/>
      <c r="R664" s="117"/>
      <c r="S664" s="117"/>
      <c r="T664" s="117"/>
      <c r="U664" s="117"/>
      <c r="V664" s="117"/>
      <c r="W664" s="117"/>
      <c r="X664" s="117"/>
      <c r="Y664" s="117"/>
      <c r="Z664" s="117"/>
    </row>
    <row r="665" spans="1:26" ht="12" customHeight="1" x14ac:dyDescent="0.2">
      <c r="A665" s="117"/>
      <c r="B665" s="137"/>
      <c r="C665" s="117"/>
      <c r="D665" s="138"/>
      <c r="E665" s="117"/>
      <c r="F665" s="139"/>
      <c r="G665" s="117"/>
      <c r="H665" s="117"/>
      <c r="I665" s="117"/>
      <c r="J665" s="117"/>
      <c r="K665" s="117"/>
      <c r="L665" s="117"/>
      <c r="M665" s="117"/>
      <c r="N665" s="117"/>
      <c r="O665" s="117"/>
      <c r="P665" s="117"/>
      <c r="Q665" s="117"/>
      <c r="R665" s="117"/>
      <c r="S665" s="117"/>
      <c r="T665" s="117"/>
      <c r="U665" s="117"/>
      <c r="V665" s="117"/>
      <c r="W665" s="117"/>
      <c r="X665" s="117"/>
      <c r="Y665" s="117"/>
      <c r="Z665" s="117"/>
    </row>
    <row r="666" spans="1:26" ht="12" customHeight="1" x14ac:dyDescent="0.2">
      <c r="A666" s="117"/>
      <c r="B666" s="137"/>
      <c r="C666" s="117"/>
      <c r="D666" s="138"/>
      <c r="E666" s="117"/>
      <c r="F666" s="139"/>
      <c r="G666" s="117"/>
      <c r="H666" s="117"/>
      <c r="I666" s="117"/>
      <c r="J666" s="117"/>
      <c r="K666" s="117"/>
      <c r="L666" s="117"/>
      <c r="M666" s="117"/>
      <c r="N666" s="117"/>
      <c r="O666" s="117"/>
      <c r="P666" s="117"/>
      <c r="Q666" s="117"/>
      <c r="R666" s="117"/>
      <c r="S666" s="117"/>
      <c r="T666" s="117"/>
      <c r="U666" s="117"/>
      <c r="V666" s="117"/>
      <c r="W666" s="117"/>
      <c r="X666" s="117"/>
      <c r="Y666" s="117"/>
      <c r="Z666" s="117"/>
    </row>
    <row r="667" spans="1:26" ht="12" customHeight="1" x14ac:dyDescent="0.2">
      <c r="A667" s="117"/>
      <c r="B667" s="137"/>
      <c r="C667" s="117"/>
      <c r="D667" s="138"/>
      <c r="E667" s="117"/>
      <c r="F667" s="139"/>
      <c r="G667" s="117"/>
      <c r="H667" s="117"/>
      <c r="I667" s="117"/>
      <c r="J667" s="117"/>
      <c r="K667" s="117"/>
      <c r="L667" s="117"/>
      <c r="M667" s="117"/>
      <c r="N667" s="117"/>
      <c r="O667" s="117"/>
      <c r="P667" s="117"/>
      <c r="Q667" s="117"/>
      <c r="R667" s="117"/>
      <c r="S667" s="117"/>
      <c r="T667" s="117"/>
      <c r="U667" s="117"/>
      <c r="V667" s="117"/>
      <c r="W667" s="117"/>
      <c r="X667" s="117"/>
      <c r="Y667" s="117"/>
      <c r="Z667" s="117"/>
    </row>
    <row r="668" spans="1:26" ht="12" customHeight="1" x14ac:dyDescent="0.2">
      <c r="A668" s="117"/>
      <c r="B668" s="137"/>
      <c r="C668" s="117"/>
      <c r="D668" s="138"/>
      <c r="E668" s="117"/>
      <c r="F668" s="139"/>
      <c r="G668" s="117"/>
      <c r="H668" s="117"/>
      <c r="I668" s="117"/>
      <c r="J668" s="117"/>
      <c r="K668" s="117"/>
      <c r="L668" s="117"/>
      <c r="M668" s="117"/>
      <c r="N668" s="117"/>
      <c r="O668" s="117"/>
      <c r="P668" s="117"/>
      <c r="Q668" s="117"/>
      <c r="R668" s="117"/>
      <c r="S668" s="117"/>
      <c r="T668" s="117"/>
      <c r="U668" s="117"/>
      <c r="V668" s="117"/>
      <c r="W668" s="117"/>
      <c r="X668" s="117"/>
      <c r="Y668" s="117"/>
      <c r="Z668" s="117"/>
    </row>
    <row r="669" spans="1:26" ht="12" customHeight="1" x14ac:dyDescent="0.2">
      <c r="A669" s="117"/>
      <c r="B669" s="137"/>
      <c r="C669" s="117"/>
      <c r="D669" s="138"/>
      <c r="E669" s="117"/>
      <c r="F669" s="139"/>
      <c r="G669" s="117"/>
      <c r="H669" s="117"/>
      <c r="I669" s="117"/>
      <c r="J669" s="117"/>
      <c r="K669" s="117"/>
      <c r="L669" s="117"/>
      <c r="M669" s="117"/>
      <c r="N669" s="117"/>
      <c r="O669" s="117"/>
      <c r="P669" s="117"/>
      <c r="Q669" s="117"/>
      <c r="R669" s="117"/>
      <c r="S669" s="117"/>
      <c r="T669" s="117"/>
      <c r="U669" s="117"/>
      <c r="V669" s="117"/>
      <c r="W669" s="117"/>
      <c r="X669" s="117"/>
      <c r="Y669" s="117"/>
      <c r="Z669" s="117"/>
    </row>
    <row r="670" spans="1:26" ht="12" customHeight="1" x14ac:dyDescent="0.2">
      <c r="A670" s="117"/>
      <c r="B670" s="137"/>
      <c r="C670" s="117"/>
      <c r="D670" s="138"/>
      <c r="E670" s="117"/>
      <c r="F670" s="139"/>
      <c r="G670" s="117"/>
      <c r="H670" s="117"/>
      <c r="I670" s="117"/>
      <c r="J670" s="117"/>
      <c r="K670" s="117"/>
      <c r="L670" s="117"/>
      <c r="M670" s="117"/>
      <c r="N670" s="117"/>
      <c r="O670" s="117"/>
      <c r="P670" s="117"/>
      <c r="Q670" s="117"/>
      <c r="R670" s="117"/>
      <c r="S670" s="117"/>
      <c r="T670" s="117"/>
      <c r="U670" s="117"/>
      <c r="V670" s="117"/>
      <c r="W670" s="117"/>
      <c r="X670" s="117"/>
      <c r="Y670" s="117"/>
      <c r="Z670" s="117"/>
    </row>
    <row r="671" spans="1:26" ht="12" customHeight="1" x14ac:dyDescent="0.2">
      <c r="A671" s="117"/>
      <c r="B671" s="137"/>
      <c r="C671" s="117"/>
      <c r="D671" s="138"/>
      <c r="E671" s="117"/>
      <c r="F671" s="139"/>
      <c r="G671" s="117"/>
      <c r="H671" s="117"/>
      <c r="I671" s="117"/>
      <c r="J671" s="117"/>
      <c r="K671" s="117"/>
      <c r="L671" s="117"/>
      <c r="M671" s="117"/>
      <c r="N671" s="117"/>
      <c r="O671" s="117"/>
      <c r="P671" s="117"/>
      <c r="Q671" s="117"/>
      <c r="R671" s="117"/>
      <c r="S671" s="117"/>
      <c r="T671" s="117"/>
      <c r="U671" s="117"/>
      <c r="V671" s="117"/>
      <c r="W671" s="117"/>
      <c r="X671" s="117"/>
      <c r="Y671" s="117"/>
      <c r="Z671" s="117"/>
    </row>
    <row r="672" spans="1:26" ht="12" customHeight="1" x14ac:dyDescent="0.2">
      <c r="A672" s="117"/>
      <c r="B672" s="137"/>
      <c r="C672" s="117"/>
      <c r="D672" s="138"/>
      <c r="E672" s="117"/>
      <c r="F672" s="139"/>
      <c r="G672" s="117"/>
      <c r="H672" s="117"/>
      <c r="I672" s="117"/>
      <c r="J672" s="117"/>
      <c r="K672" s="117"/>
      <c r="L672" s="117"/>
      <c r="M672" s="117"/>
      <c r="N672" s="117"/>
      <c r="O672" s="117"/>
      <c r="P672" s="117"/>
      <c r="Q672" s="117"/>
      <c r="R672" s="117"/>
      <c r="S672" s="117"/>
      <c r="T672" s="117"/>
      <c r="U672" s="117"/>
      <c r="V672" s="117"/>
      <c r="W672" s="117"/>
      <c r="X672" s="117"/>
      <c r="Y672" s="117"/>
      <c r="Z672" s="117"/>
    </row>
    <row r="673" spans="1:26" ht="12" customHeight="1" x14ac:dyDescent="0.2">
      <c r="A673" s="117"/>
      <c r="B673" s="137"/>
      <c r="C673" s="117"/>
      <c r="D673" s="138"/>
      <c r="E673" s="117"/>
      <c r="F673" s="139"/>
      <c r="G673" s="117"/>
      <c r="H673" s="117"/>
      <c r="I673" s="117"/>
      <c r="J673" s="117"/>
      <c r="K673" s="117"/>
      <c r="L673" s="117"/>
      <c r="M673" s="117"/>
      <c r="N673" s="117"/>
      <c r="O673" s="117"/>
      <c r="P673" s="117"/>
      <c r="Q673" s="117"/>
      <c r="R673" s="117"/>
      <c r="S673" s="117"/>
      <c r="T673" s="117"/>
      <c r="U673" s="117"/>
      <c r="V673" s="117"/>
      <c r="W673" s="117"/>
      <c r="X673" s="117"/>
      <c r="Y673" s="117"/>
      <c r="Z673" s="117"/>
    </row>
    <row r="674" spans="1:26" ht="12" customHeight="1" x14ac:dyDescent="0.2">
      <c r="A674" s="117"/>
      <c r="B674" s="137"/>
      <c r="C674" s="117"/>
      <c r="D674" s="138"/>
      <c r="E674" s="117"/>
      <c r="F674" s="139"/>
      <c r="G674" s="117"/>
      <c r="H674" s="117"/>
      <c r="I674" s="117"/>
      <c r="J674" s="117"/>
      <c r="K674" s="117"/>
      <c r="L674" s="117"/>
      <c r="M674" s="117"/>
      <c r="N674" s="117"/>
      <c r="O674" s="117"/>
      <c r="P674" s="117"/>
      <c r="Q674" s="117"/>
      <c r="R674" s="117"/>
      <c r="S674" s="117"/>
      <c r="T674" s="117"/>
      <c r="U674" s="117"/>
      <c r="V674" s="117"/>
      <c r="W674" s="117"/>
      <c r="X674" s="117"/>
      <c r="Y674" s="117"/>
      <c r="Z674" s="117"/>
    </row>
    <row r="675" spans="1:26" ht="12" customHeight="1" x14ac:dyDescent="0.2">
      <c r="A675" s="117"/>
      <c r="B675" s="137"/>
      <c r="C675" s="117"/>
      <c r="D675" s="138"/>
      <c r="E675" s="117"/>
      <c r="F675" s="139"/>
      <c r="G675" s="117"/>
      <c r="H675" s="117"/>
      <c r="I675" s="117"/>
      <c r="J675" s="117"/>
      <c r="K675" s="117"/>
      <c r="L675" s="117"/>
      <c r="M675" s="117"/>
      <c r="N675" s="117"/>
      <c r="O675" s="117"/>
      <c r="P675" s="117"/>
      <c r="Q675" s="117"/>
      <c r="R675" s="117"/>
      <c r="S675" s="117"/>
      <c r="T675" s="117"/>
      <c r="U675" s="117"/>
      <c r="V675" s="117"/>
      <c r="W675" s="117"/>
      <c r="X675" s="117"/>
      <c r="Y675" s="117"/>
      <c r="Z675" s="117"/>
    </row>
    <row r="676" spans="1:26" ht="12" customHeight="1" x14ac:dyDescent="0.2">
      <c r="A676" s="117"/>
      <c r="B676" s="137"/>
      <c r="C676" s="117"/>
      <c r="D676" s="138"/>
      <c r="E676" s="117"/>
      <c r="F676" s="139"/>
      <c r="G676" s="117"/>
      <c r="H676" s="117"/>
      <c r="I676" s="117"/>
      <c r="J676" s="117"/>
      <c r="K676" s="117"/>
      <c r="L676" s="117"/>
      <c r="M676" s="117"/>
      <c r="N676" s="117"/>
      <c r="O676" s="117"/>
      <c r="P676" s="117"/>
      <c r="Q676" s="117"/>
      <c r="R676" s="117"/>
      <c r="S676" s="117"/>
      <c r="T676" s="117"/>
      <c r="U676" s="117"/>
      <c r="V676" s="117"/>
      <c r="W676" s="117"/>
      <c r="X676" s="117"/>
      <c r="Y676" s="117"/>
      <c r="Z676" s="117"/>
    </row>
    <row r="677" spans="1:26" ht="12" customHeight="1" x14ac:dyDescent="0.2">
      <c r="A677" s="117"/>
      <c r="B677" s="137"/>
      <c r="C677" s="117"/>
      <c r="D677" s="138"/>
      <c r="E677" s="117"/>
      <c r="F677" s="139"/>
      <c r="G677" s="117"/>
      <c r="H677" s="117"/>
      <c r="I677" s="117"/>
      <c r="J677" s="117"/>
      <c r="K677" s="117"/>
      <c r="L677" s="117"/>
      <c r="M677" s="117"/>
      <c r="N677" s="117"/>
      <c r="O677" s="117"/>
      <c r="P677" s="117"/>
      <c r="Q677" s="117"/>
      <c r="R677" s="117"/>
      <c r="S677" s="117"/>
      <c r="T677" s="117"/>
      <c r="U677" s="117"/>
      <c r="V677" s="117"/>
      <c r="W677" s="117"/>
      <c r="X677" s="117"/>
      <c r="Y677" s="117"/>
      <c r="Z677" s="117"/>
    </row>
    <row r="678" spans="1:26" ht="12" customHeight="1" x14ac:dyDescent="0.2">
      <c r="A678" s="117"/>
      <c r="B678" s="137"/>
      <c r="C678" s="117"/>
      <c r="D678" s="138"/>
      <c r="E678" s="117"/>
      <c r="F678" s="139"/>
      <c r="G678" s="117"/>
      <c r="H678" s="117"/>
      <c r="I678" s="117"/>
      <c r="J678" s="117"/>
      <c r="K678" s="117"/>
      <c r="L678" s="117"/>
      <c r="M678" s="117"/>
      <c r="N678" s="117"/>
      <c r="O678" s="117"/>
      <c r="P678" s="117"/>
      <c r="Q678" s="117"/>
      <c r="R678" s="117"/>
      <c r="S678" s="117"/>
      <c r="T678" s="117"/>
      <c r="U678" s="117"/>
      <c r="V678" s="117"/>
      <c r="W678" s="117"/>
      <c r="X678" s="117"/>
      <c r="Y678" s="117"/>
      <c r="Z678" s="117"/>
    </row>
    <row r="679" spans="1:26" ht="12" customHeight="1" x14ac:dyDescent="0.2">
      <c r="A679" s="117"/>
      <c r="B679" s="137"/>
      <c r="C679" s="117"/>
      <c r="D679" s="138"/>
      <c r="E679" s="117"/>
      <c r="F679" s="139"/>
      <c r="G679" s="117"/>
      <c r="H679" s="117"/>
      <c r="I679" s="117"/>
      <c r="J679" s="117"/>
      <c r="K679" s="117"/>
      <c r="L679" s="117"/>
      <c r="M679" s="117"/>
      <c r="N679" s="117"/>
      <c r="O679" s="117"/>
      <c r="P679" s="117"/>
      <c r="Q679" s="117"/>
      <c r="R679" s="117"/>
      <c r="S679" s="117"/>
      <c r="T679" s="117"/>
      <c r="U679" s="117"/>
      <c r="V679" s="117"/>
      <c r="W679" s="117"/>
      <c r="X679" s="117"/>
      <c r="Y679" s="117"/>
      <c r="Z679" s="117"/>
    </row>
    <row r="680" spans="1:26" ht="12" customHeight="1" x14ac:dyDescent="0.2">
      <c r="A680" s="117"/>
      <c r="B680" s="137"/>
      <c r="C680" s="117"/>
      <c r="D680" s="138"/>
      <c r="E680" s="117"/>
      <c r="F680" s="139"/>
      <c r="G680" s="117"/>
      <c r="H680" s="117"/>
      <c r="I680" s="117"/>
      <c r="J680" s="117"/>
      <c r="K680" s="117"/>
      <c r="L680" s="117"/>
      <c r="M680" s="117"/>
      <c r="N680" s="117"/>
      <c r="O680" s="117"/>
      <c r="P680" s="117"/>
      <c r="Q680" s="117"/>
      <c r="R680" s="117"/>
      <c r="S680" s="117"/>
      <c r="T680" s="117"/>
      <c r="U680" s="117"/>
      <c r="V680" s="117"/>
      <c r="W680" s="117"/>
      <c r="X680" s="117"/>
      <c r="Y680" s="117"/>
      <c r="Z680" s="117"/>
    </row>
    <row r="681" spans="1:26" ht="12" customHeight="1" x14ac:dyDescent="0.2">
      <c r="A681" s="117"/>
      <c r="B681" s="137"/>
      <c r="C681" s="117"/>
      <c r="D681" s="138"/>
      <c r="E681" s="117"/>
      <c r="F681" s="139"/>
      <c r="G681" s="117"/>
      <c r="H681" s="117"/>
      <c r="I681" s="117"/>
      <c r="J681" s="117"/>
      <c r="K681" s="117"/>
      <c r="L681" s="117"/>
      <c r="M681" s="117"/>
      <c r="N681" s="117"/>
      <c r="O681" s="117"/>
      <c r="P681" s="117"/>
      <c r="Q681" s="117"/>
      <c r="R681" s="117"/>
      <c r="S681" s="117"/>
      <c r="T681" s="117"/>
      <c r="U681" s="117"/>
      <c r="V681" s="117"/>
      <c r="W681" s="117"/>
      <c r="X681" s="117"/>
      <c r="Y681" s="117"/>
      <c r="Z681" s="117"/>
    </row>
    <row r="682" spans="1:26" ht="12" customHeight="1" x14ac:dyDescent="0.2">
      <c r="A682" s="117"/>
      <c r="B682" s="137"/>
      <c r="C682" s="117"/>
      <c r="D682" s="138"/>
      <c r="E682" s="117"/>
      <c r="F682" s="139"/>
      <c r="G682" s="117"/>
      <c r="H682" s="117"/>
      <c r="I682" s="117"/>
      <c r="J682" s="117"/>
      <c r="K682" s="117"/>
      <c r="L682" s="117"/>
      <c r="M682" s="117"/>
      <c r="N682" s="117"/>
      <c r="O682" s="117"/>
      <c r="P682" s="117"/>
      <c r="Q682" s="117"/>
      <c r="R682" s="117"/>
      <c r="S682" s="117"/>
      <c r="T682" s="117"/>
      <c r="U682" s="117"/>
      <c r="V682" s="117"/>
      <c r="W682" s="117"/>
      <c r="X682" s="117"/>
      <c r="Y682" s="117"/>
      <c r="Z682" s="117"/>
    </row>
    <row r="683" spans="1:26" ht="12" customHeight="1" x14ac:dyDescent="0.2">
      <c r="A683" s="117"/>
      <c r="B683" s="137"/>
      <c r="C683" s="117"/>
      <c r="D683" s="138"/>
      <c r="E683" s="117"/>
      <c r="F683" s="139"/>
      <c r="G683" s="117"/>
      <c r="H683" s="117"/>
      <c r="I683" s="117"/>
      <c r="J683" s="117"/>
      <c r="K683" s="117"/>
      <c r="L683" s="117"/>
      <c r="M683" s="117"/>
      <c r="N683" s="117"/>
      <c r="O683" s="117"/>
      <c r="P683" s="117"/>
      <c r="Q683" s="117"/>
      <c r="R683" s="117"/>
      <c r="S683" s="117"/>
      <c r="T683" s="117"/>
      <c r="U683" s="117"/>
      <c r="V683" s="117"/>
      <c r="W683" s="117"/>
      <c r="X683" s="117"/>
      <c r="Y683" s="117"/>
      <c r="Z683" s="117"/>
    </row>
    <row r="684" spans="1:26" ht="12" customHeight="1" x14ac:dyDescent="0.2">
      <c r="A684" s="117"/>
      <c r="B684" s="137"/>
      <c r="C684" s="117"/>
      <c r="D684" s="138"/>
      <c r="E684" s="117"/>
      <c r="F684" s="139"/>
      <c r="G684" s="117"/>
      <c r="H684" s="117"/>
      <c r="I684" s="117"/>
      <c r="J684" s="117"/>
      <c r="K684" s="117"/>
      <c r="L684" s="117"/>
      <c r="M684" s="117"/>
      <c r="N684" s="117"/>
      <c r="O684" s="117"/>
      <c r="P684" s="117"/>
      <c r="Q684" s="117"/>
      <c r="R684" s="117"/>
      <c r="S684" s="117"/>
      <c r="T684" s="117"/>
      <c r="U684" s="117"/>
      <c r="V684" s="117"/>
      <c r="W684" s="117"/>
      <c r="X684" s="117"/>
      <c r="Y684" s="117"/>
      <c r="Z684" s="117"/>
    </row>
    <row r="685" spans="1:26" ht="12" customHeight="1" x14ac:dyDescent="0.2">
      <c r="A685" s="117"/>
      <c r="B685" s="137"/>
      <c r="C685" s="117"/>
      <c r="D685" s="138"/>
      <c r="E685" s="117"/>
      <c r="F685" s="139"/>
      <c r="G685" s="117"/>
      <c r="H685" s="117"/>
      <c r="I685" s="117"/>
      <c r="J685" s="117"/>
      <c r="K685" s="117"/>
      <c r="L685" s="117"/>
      <c r="M685" s="117"/>
      <c r="N685" s="117"/>
      <c r="O685" s="117"/>
      <c r="P685" s="117"/>
      <c r="Q685" s="117"/>
      <c r="R685" s="117"/>
      <c r="S685" s="117"/>
      <c r="T685" s="117"/>
      <c r="U685" s="117"/>
      <c r="V685" s="117"/>
      <c r="W685" s="117"/>
      <c r="X685" s="117"/>
      <c r="Y685" s="117"/>
      <c r="Z685" s="117"/>
    </row>
    <row r="686" spans="1:26" ht="12" customHeight="1" x14ac:dyDescent="0.2">
      <c r="A686" s="117"/>
      <c r="B686" s="137"/>
      <c r="C686" s="117"/>
      <c r="D686" s="138"/>
      <c r="E686" s="117"/>
      <c r="F686" s="139"/>
      <c r="G686" s="117"/>
      <c r="H686" s="117"/>
      <c r="I686" s="117"/>
      <c r="J686" s="117"/>
      <c r="K686" s="117"/>
      <c r="L686" s="117"/>
      <c r="M686" s="117"/>
      <c r="N686" s="117"/>
      <c r="O686" s="117"/>
      <c r="P686" s="117"/>
      <c r="Q686" s="117"/>
      <c r="R686" s="117"/>
      <c r="S686" s="117"/>
      <c r="T686" s="117"/>
      <c r="U686" s="117"/>
      <c r="V686" s="117"/>
      <c r="W686" s="117"/>
      <c r="X686" s="117"/>
      <c r="Y686" s="117"/>
      <c r="Z686" s="117"/>
    </row>
    <row r="687" spans="1:26" ht="12" customHeight="1" x14ac:dyDescent="0.2">
      <c r="A687" s="117"/>
      <c r="B687" s="137"/>
      <c r="C687" s="117"/>
      <c r="D687" s="138"/>
      <c r="E687" s="117"/>
      <c r="F687" s="139"/>
      <c r="G687" s="117"/>
      <c r="H687" s="117"/>
      <c r="I687" s="117"/>
      <c r="J687" s="117"/>
      <c r="K687" s="117"/>
      <c r="L687" s="117"/>
      <c r="M687" s="117"/>
      <c r="N687" s="117"/>
      <c r="O687" s="117"/>
      <c r="P687" s="117"/>
      <c r="Q687" s="117"/>
      <c r="R687" s="117"/>
      <c r="S687" s="117"/>
      <c r="T687" s="117"/>
      <c r="U687" s="117"/>
      <c r="V687" s="117"/>
      <c r="W687" s="117"/>
      <c r="X687" s="117"/>
      <c r="Y687" s="117"/>
      <c r="Z687" s="117"/>
    </row>
    <row r="688" spans="1:26" ht="12" customHeight="1" x14ac:dyDescent="0.2">
      <c r="A688" s="117"/>
      <c r="B688" s="137"/>
      <c r="C688" s="117"/>
      <c r="D688" s="138"/>
      <c r="E688" s="117"/>
      <c r="F688" s="139"/>
      <c r="G688" s="117"/>
      <c r="H688" s="117"/>
      <c r="I688" s="117"/>
      <c r="J688" s="117"/>
      <c r="K688" s="117"/>
      <c r="L688" s="117"/>
      <c r="M688" s="117"/>
      <c r="N688" s="117"/>
      <c r="O688" s="117"/>
      <c r="P688" s="117"/>
      <c r="Q688" s="117"/>
      <c r="R688" s="117"/>
      <c r="S688" s="117"/>
      <c r="T688" s="117"/>
      <c r="U688" s="117"/>
      <c r="V688" s="117"/>
      <c r="W688" s="117"/>
      <c r="X688" s="117"/>
      <c r="Y688" s="117"/>
      <c r="Z688" s="117"/>
    </row>
    <row r="689" spans="1:26" ht="12" customHeight="1" x14ac:dyDescent="0.2">
      <c r="A689" s="117"/>
      <c r="B689" s="137"/>
      <c r="C689" s="117"/>
      <c r="D689" s="138"/>
      <c r="E689" s="117"/>
      <c r="F689" s="139"/>
      <c r="G689" s="117"/>
      <c r="H689" s="117"/>
      <c r="I689" s="117"/>
      <c r="J689" s="117"/>
      <c r="K689" s="117"/>
      <c r="L689" s="117"/>
      <c r="M689" s="117"/>
      <c r="N689" s="117"/>
      <c r="O689" s="117"/>
      <c r="P689" s="117"/>
      <c r="Q689" s="117"/>
      <c r="R689" s="117"/>
      <c r="S689" s="117"/>
      <c r="T689" s="117"/>
      <c r="U689" s="117"/>
      <c r="V689" s="117"/>
      <c r="W689" s="117"/>
      <c r="X689" s="117"/>
      <c r="Y689" s="117"/>
      <c r="Z689" s="117"/>
    </row>
    <row r="690" spans="1:26" ht="12" customHeight="1" x14ac:dyDescent="0.2">
      <c r="A690" s="117"/>
      <c r="B690" s="137"/>
      <c r="C690" s="117"/>
      <c r="D690" s="138"/>
      <c r="E690" s="117"/>
      <c r="F690" s="139"/>
      <c r="G690" s="117"/>
      <c r="H690" s="117"/>
      <c r="I690" s="117"/>
      <c r="J690" s="117"/>
      <c r="K690" s="117"/>
      <c r="L690" s="117"/>
      <c r="M690" s="117"/>
      <c r="N690" s="117"/>
      <c r="O690" s="117"/>
      <c r="P690" s="117"/>
      <c r="Q690" s="117"/>
      <c r="R690" s="117"/>
      <c r="S690" s="117"/>
      <c r="T690" s="117"/>
      <c r="U690" s="117"/>
      <c r="V690" s="117"/>
      <c r="W690" s="117"/>
      <c r="X690" s="117"/>
      <c r="Y690" s="117"/>
      <c r="Z690" s="117"/>
    </row>
    <row r="691" spans="1:26" ht="12" customHeight="1" x14ac:dyDescent="0.2">
      <c r="A691" s="117"/>
      <c r="B691" s="137"/>
      <c r="C691" s="117"/>
      <c r="D691" s="138"/>
      <c r="E691" s="117"/>
      <c r="F691" s="139"/>
      <c r="G691" s="117"/>
      <c r="H691" s="117"/>
      <c r="I691" s="117"/>
      <c r="J691" s="117"/>
      <c r="K691" s="117"/>
      <c r="L691" s="117"/>
      <c r="M691" s="117"/>
      <c r="N691" s="117"/>
      <c r="O691" s="117"/>
      <c r="P691" s="117"/>
      <c r="Q691" s="117"/>
      <c r="R691" s="117"/>
      <c r="S691" s="117"/>
      <c r="T691" s="117"/>
      <c r="U691" s="117"/>
      <c r="V691" s="117"/>
      <c r="W691" s="117"/>
      <c r="X691" s="117"/>
      <c r="Y691" s="117"/>
      <c r="Z691" s="117"/>
    </row>
    <row r="692" spans="1:26" ht="12" customHeight="1" x14ac:dyDescent="0.2">
      <c r="A692" s="117"/>
      <c r="B692" s="137"/>
      <c r="C692" s="117"/>
      <c r="D692" s="138"/>
      <c r="E692" s="117"/>
      <c r="F692" s="139"/>
      <c r="G692" s="117"/>
      <c r="H692" s="117"/>
      <c r="I692" s="117"/>
      <c r="J692" s="117"/>
      <c r="K692" s="117"/>
      <c r="L692" s="117"/>
      <c r="M692" s="117"/>
      <c r="N692" s="117"/>
      <c r="O692" s="117"/>
      <c r="P692" s="117"/>
      <c r="Q692" s="117"/>
      <c r="R692" s="117"/>
      <c r="S692" s="117"/>
      <c r="T692" s="117"/>
      <c r="U692" s="117"/>
      <c r="V692" s="117"/>
      <c r="W692" s="117"/>
      <c r="X692" s="117"/>
      <c r="Y692" s="117"/>
      <c r="Z692" s="117"/>
    </row>
    <row r="693" spans="1:26" ht="12" customHeight="1" x14ac:dyDescent="0.2">
      <c r="A693" s="117"/>
      <c r="B693" s="137"/>
      <c r="C693" s="117"/>
      <c r="D693" s="138"/>
      <c r="E693" s="117"/>
      <c r="F693" s="139"/>
      <c r="G693" s="117"/>
      <c r="H693" s="117"/>
      <c r="I693" s="117"/>
      <c r="J693" s="117"/>
      <c r="K693" s="117"/>
      <c r="L693" s="117"/>
      <c r="M693" s="117"/>
      <c r="N693" s="117"/>
      <c r="O693" s="117"/>
      <c r="P693" s="117"/>
      <c r="Q693" s="117"/>
      <c r="R693" s="117"/>
      <c r="S693" s="117"/>
      <c r="T693" s="117"/>
      <c r="U693" s="117"/>
      <c r="V693" s="117"/>
      <c r="W693" s="117"/>
      <c r="X693" s="117"/>
      <c r="Y693" s="117"/>
      <c r="Z693" s="117"/>
    </row>
    <row r="694" spans="1:26" ht="12" customHeight="1" x14ac:dyDescent="0.2">
      <c r="A694" s="117"/>
      <c r="B694" s="137"/>
      <c r="C694" s="117"/>
      <c r="D694" s="138"/>
      <c r="E694" s="117"/>
      <c r="F694" s="139"/>
      <c r="G694" s="117"/>
      <c r="H694" s="117"/>
      <c r="I694" s="117"/>
      <c r="J694" s="117"/>
      <c r="K694" s="117"/>
      <c r="L694" s="117"/>
      <c r="M694" s="117"/>
      <c r="N694" s="117"/>
      <c r="O694" s="117"/>
      <c r="P694" s="117"/>
      <c r="Q694" s="117"/>
      <c r="R694" s="117"/>
      <c r="S694" s="117"/>
      <c r="T694" s="117"/>
      <c r="U694" s="117"/>
      <c r="V694" s="117"/>
      <c r="W694" s="117"/>
      <c r="X694" s="117"/>
      <c r="Y694" s="117"/>
      <c r="Z694" s="117"/>
    </row>
    <row r="695" spans="1:26" ht="12" customHeight="1" x14ac:dyDescent="0.2">
      <c r="A695" s="117"/>
      <c r="B695" s="137"/>
      <c r="C695" s="117"/>
      <c r="D695" s="138"/>
      <c r="E695" s="117"/>
      <c r="F695" s="139"/>
      <c r="G695" s="117"/>
      <c r="H695" s="117"/>
      <c r="I695" s="117"/>
      <c r="J695" s="117"/>
      <c r="K695" s="117"/>
      <c r="L695" s="117"/>
      <c r="M695" s="117"/>
      <c r="N695" s="117"/>
      <c r="O695" s="117"/>
      <c r="P695" s="117"/>
      <c r="Q695" s="117"/>
      <c r="R695" s="117"/>
      <c r="S695" s="117"/>
      <c r="T695" s="117"/>
      <c r="U695" s="117"/>
      <c r="V695" s="117"/>
      <c r="W695" s="117"/>
      <c r="X695" s="117"/>
      <c r="Y695" s="117"/>
      <c r="Z695" s="117"/>
    </row>
    <row r="696" spans="1:26" ht="12" customHeight="1" x14ac:dyDescent="0.2">
      <c r="A696" s="117"/>
      <c r="B696" s="137"/>
      <c r="C696" s="117"/>
      <c r="D696" s="138"/>
      <c r="E696" s="117"/>
      <c r="F696" s="139"/>
      <c r="G696" s="117"/>
      <c r="H696" s="117"/>
      <c r="I696" s="117"/>
      <c r="J696" s="117"/>
      <c r="K696" s="117"/>
      <c r="L696" s="117"/>
      <c r="M696" s="117"/>
      <c r="N696" s="117"/>
      <c r="O696" s="117"/>
      <c r="P696" s="117"/>
      <c r="Q696" s="117"/>
      <c r="R696" s="117"/>
      <c r="S696" s="117"/>
      <c r="T696" s="117"/>
      <c r="U696" s="117"/>
      <c r="V696" s="117"/>
      <c r="W696" s="117"/>
      <c r="X696" s="117"/>
      <c r="Y696" s="117"/>
      <c r="Z696" s="117"/>
    </row>
    <row r="697" spans="1:26" ht="12" customHeight="1" x14ac:dyDescent="0.2">
      <c r="A697" s="117"/>
      <c r="B697" s="137"/>
      <c r="C697" s="117"/>
      <c r="D697" s="138"/>
      <c r="E697" s="117"/>
      <c r="F697" s="139"/>
      <c r="G697" s="117"/>
      <c r="H697" s="117"/>
      <c r="I697" s="117"/>
      <c r="J697" s="117"/>
      <c r="K697" s="117"/>
      <c r="L697" s="117"/>
      <c r="M697" s="117"/>
      <c r="N697" s="117"/>
      <c r="O697" s="117"/>
      <c r="P697" s="117"/>
      <c r="Q697" s="117"/>
      <c r="R697" s="117"/>
      <c r="S697" s="117"/>
      <c r="T697" s="117"/>
      <c r="U697" s="117"/>
      <c r="V697" s="117"/>
      <c r="W697" s="117"/>
      <c r="X697" s="117"/>
      <c r="Y697" s="117"/>
      <c r="Z697" s="117"/>
    </row>
    <row r="698" spans="1:26" ht="12" customHeight="1" x14ac:dyDescent="0.2">
      <c r="A698" s="117"/>
      <c r="B698" s="137"/>
      <c r="C698" s="117"/>
      <c r="D698" s="138"/>
      <c r="E698" s="117"/>
      <c r="F698" s="139"/>
      <c r="G698" s="117"/>
      <c r="H698" s="117"/>
      <c r="I698" s="117"/>
      <c r="J698" s="117"/>
      <c r="K698" s="117"/>
      <c r="L698" s="117"/>
      <c r="M698" s="117"/>
      <c r="N698" s="117"/>
      <c r="O698" s="117"/>
      <c r="P698" s="117"/>
      <c r="Q698" s="117"/>
      <c r="R698" s="117"/>
      <c r="S698" s="117"/>
      <c r="T698" s="117"/>
      <c r="U698" s="117"/>
      <c r="V698" s="117"/>
      <c r="W698" s="117"/>
      <c r="X698" s="117"/>
      <c r="Y698" s="117"/>
      <c r="Z698" s="117"/>
    </row>
    <row r="699" spans="1:26" ht="12" customHeight="1" x14ac:dyDescent="0.2">
      <c r="A699" s="117"/>
      <c r="B699" s="137"/>
      <c r="C699" s="117"/>
      <c r="D699" s="138"/>
      <c r="E699" s="117"/>
      <c r="F699" s="139"/>
      <c r="G699" s="117"/>
      <c r="H699" s="117"/>
      <c r="I699" s="117"/>
      <c r="J699" s="117"/>
      <c r="K699" s="117"/>
      <c r="L699" s="117"/>
      <c r="M699" s="117"/>
      <c r="N699" s="117"/>
      <c r="O699" s="117"/>
      <c r="P699" s="117"/>
      <c r="Q699" s="117"/>
      <c r="R699" s="117"/>
      <c r="S699" s="117"/>
      <c r="T699" s="117"/>
      <c r="U699" s="117"/>
      <c r="V699" s="117"/>
      <c r="W699" s="117"/>
      <c r="X699" s="117"/>
      <c r="Y699" s="117"/>
      <c r="Z699" s="117"/>
    </row>
    <row r="700" spans="1:26" ht="12" customHeight="1" x14ac:dyDescent="0.2">
      <c r="A700" s="117"/>
      <c r="B700" s="137"/>
      <c r="C700" s="117"/>
      <c r="D700" s="138"/>
      <c r="E700" s="117"/>
      <c r="F700" s="139"/>
      <c r="G700" s="117"/>
      <c r="H700" s="117"/>
      <c r="I700" s="117"/>
      <c r="J700" s="117"/>
      <c r="K700" s="117"/>
      <c r="L700" s="117"/>
      <c r="M700" s="117"/>
      <c r="N700" s="117"/>
      <c r="O700" s="117"/>
      <c r="P700" s="117"/>
      <c r="Q700" s="117"/>
      <c r="R700" s="117"/>
      <c r="S700" s="117"/>
      <c r="T700" s="117"/>
      <c r="U700" s="117"/>
      <c r="V700" s="117"/>
      <c r="W700" s="117"/>
      <c r="X700" s="117"/>
      <c r="Y700" s="117"/>
      <c r="Z700" s="117"/>
    </row>
    <row r="701" spans="1:26" ht="12" customHeight="1" x14ac:dyDescent="0.2">
      <c r="A701" s="117"/>
      <c r="B701" s="137"/>
      <c r="C701" s="117"/>
      <c r="D701" s="138"/>
      <c r="E701" s="117"/>
      <c r="F701" s="139"/>
      <c r="G701" s="117"/>
      <c r="H701" s="117"/>
      <c r="I701" s="117"/>
      <c r="J701" s="117"/>
      <c r="K701" s="117"/>
      <c r="L701" s="117"/>
      <c r="M701" s="117"/>
      <c r="N701" s="117"/>
      <c r="O701" s="117"/>
      <c r="P701" s="117"/>
      <c r="Q701" s="117"/>
      <c r="R701" s="117"/>
      <c r="S701" s="117"/>
      <c r="T701" s="117"/>
      <c r="U701" s="117"/>
      <c r="V701" s="117"/>
      <c r="W701" s="117"/>
      <c r="X701" s="117"/>
      <c r="Y701" s="117"/>
      <c r="Z701" s="117"/>
    </row>
    <row r="702" spans="1:26" ht="12" customHeight="1" x14ac:dyDescent="0.2">
      <c r="A702" s="117"/>
      <c r="B702" s="137"/>
      <c r="C702" s="117"/>
      <c r="D702" s="138"/>
      <c r="E702" s="117"/>
      <c r="F702" s="139"/>
      <c r="G702" s="117"/>
      <c r="H702" s="117"/>
      <c r="I702" s="117"/>
      <c r="J702" s="117"/>
      <c r="K702" s="117"/>
      <c r="L702" s="117"/>
      <c r="M702" s="117"/>
      <c r="N702" s="117"/>
      <c r="O702" s="117"/>
      <c r="P702" s="117"/>
      <c r="Q702" s="117"/>
      <c r="R702" s="117"/>
      <c r="S702" s="117"/>
      <c r="T702" s="117"/>
      <c r="U702" s="117"/>
      <c r="V702" s="117"/>
      <c r="W702" s="117"/>
      <c r="X702" s="117"/>
      <c r="Y702" s="117"/>
      <c r="Z702" s="117"/>
    </row>
    <row r="703" spans="1:26" ht="12" customHeight="1" x14ac:dyDescent="0.2">
      <c r="A703" s="117"/>
      <c r="B703" s="137"/>
      <c r="C703" s="117"/>
      <c r="D703" s="138"/>
      <c r="E703" s="117"/>
      <c r="F703" s="139"/>
      <c r="G703" s="117"/>
      <c r="H703" s="117"/>
      <c r="I703" s="117"/>
      <c r="J703" s="117"/>
      <c r="K703" s="117"/>
      <c r="L703" s="117"/>
      <c r="M703" s="117"/>
      <c r="N703" s="117"/>
      <c r="O703" s="117"/>
      <c r="P703" s="117"/>
      <c r="Q703" s="117"/>
      <c r="R703" s="117"/>
      <c r="S703" s="117"/>
      <c r="T703" s="117"/>
      <c r="U703" s="117"/>
      <c r="V703" s="117"/>
      <c r="W703" s="117"/>
      <c r="X703" s="117"/>
      <c r="Y703" s="117"/>
      <c r="Z703" s="117"/>
    </row>
    <row r="704" spans="1:26" ht="12" customHeight="1" x14ac:dyDescent="0.2">
      <c r="A704" s="117"/>
      <c r="B704" s="137"/>
      <c r="C704" s="117"/>
      <c r="D704" s="138"/>
      <c r="E704" s="117"/>
      <c r="F704" s="139"/>
      <c r="G704" s="117"/>
      <c r="H704" s="117"/>
      <c r="I704" s="117"/>
      <c r="J704" s="117"/>
      <c r="K704" s="117"/>
      <c r="L704" s="117"/>
      <c r="M704" s="117"/>
      <c r="N704" s="117"/>
      <c r="O704" s="117"/>
      <c r="P704" s="117"/>
      <c r="Q704" s="117"/>
      <c r="R704" s="117"/>
      <c r="S704" s="117"/>
      <c r="T704" s="117"/>
      <c r="U704" s="117"/>
      <c r="V704" s="117"/>
      <c r="W704" s="117"/>
      <c r="X704" s="117"/>
      <c r="Y704" s="117"/>
      <c r="Z704" s="117"/>
    </row>
    <row r="705" spans="1:26" ht="12" customHeight="1" x14ac:dyDescent="0.2">
      <c r="A705" s="117"/>
      <c r="B705" s="137"/>
      <c r="C705" s="117"/>
      <c r="D705" s="138"/>
      <c r="E705" s="117"/>
      <c r="F705" s="139"/>
      <c r="G705" s="117"/>
      <c r="H705" s="117"/>
      <c r="I705" s="117"/>
      <c r="J705" s="117"/>
      <c r="K705" s="117"/>
      <c r="L705" s="117"/>
      <c r="M705" s="117"/>
      <c r="N705" s="117"/>
      <c r="O705" s="117"/>
      <c r="P705" s="117"/>
      <c r="Q705" s="117"/>
      <c r="R705" s="117"/>
      <c r="S705" s="117"/>
      <c r="T705" s="117"/>
      <c r="U705" s="117"/>
      <c r="V705" s="117"/>
      <c r="W705" s="117"/>
      <c r="X705" s="117"/>
      <c r="Y705" s="117"/>
      <c r="Z705" s="117"/>
    </row>
    <row r="706" spans="1:26" ht="12" customHeight="1" x14ac:dyDescent="0.2">
      <c r="A706" s="117"/>
      <c r="B706" s="137"/>
      <c r="C706" s="117"/>
      <c r="D706" s="138"/>
      <c r="E706" s="117"/>
      <c r="F706" s="139"/>
      <c r="G706" s="117"/>
      <c r="H706" s="117"/>
      <c r="I706" s="117"/>
      <c r="J706" s="117"/>
      <c r="K706" s="117"/>
      <c r="L706" s="117"/>
      <c r="M706" s="117"/>
      <c r="N706" s="117"/>
      <c r="O706" s="117"/>
      <c r="P706" s="117"/>
      <c r="Q706" s="117"/>
      <c r="R706" s="117"/>
      <c r="S706" s="117"/>
      <c r="T706" s="117"/>
      <c r="U706" s="117"/>
      <c r="V706" s="117"/>
      <c r="W706" s="117"/>
      <c r="X706" s="117"/>
      <c r="Y706" s="117"/>
      <c r="Z706" s="117"/>
    </row>
    <row r="707" spans="1:26" ht="12" customHeight="1" x14ac:dyDescent="0.2">
      <c r="A707" s="117"/>
      <c r="B707" s="137"/>
      <c r="C707" s="117"/>
      <c r="D707" s="138"/>
      <c r="E707" s="117"/>
      <c r="F707" s="139"/>
      <c r="G707" s="117"/>
      <c r="H707" s="117"/>
      <c r="I707" s="117"/>
      <c r="J707" s="117"/>
      <c r="K707" s="117"/>
      <c r="L707" s="117"/>
      <c r="M707" s="117"/>
      <c r="N707" s="117"/>
      <c r="O707" s="117"/>
      <c r="P707" s="117"/>
      <c r="Q707" s="117"/>
      <c r="R707" s="117"/>
      <c r="S707" s="117"/>
      <c r="T707" s="117"/>
      <c r="U707" s="117"/>
      <c r="V707" s="117"/>
      <c r="W707" s="117"/>
      <c r="X707" s="117"/>
      <c r="Y707" s="117"/>
      <c r="Z707" s="117"/>
    </row>
    <row r="708" spans="1:26" ht="12" customHeight="1" x14ac:dyDescent="0.2">
      <c r="A708" s="117"/>
      <c r="B708" s="137"/>
      <c r="C708" s="117"/>
      <c r="D708" s="138"/>
      <c r="E708" s="117"/>
      <c r="F708" s="139"/>
      <c r="G708" s="117"/>
      <c r="H708" s="117"/>
      <c r="I708" s="117"/>
      <c r="J708" s="117"/>
      <c r="K708" s="117"/>
      <c r="L708" s="117"/>
      <c r="M708" s="117"/>
      <c r="N708" s="117"/>
      <c r="O708" s="117"/>
      <c r="P708" s="117"/>
      <c r="Q708" s="117"/>
      <c r="R708" s="117"/>
      <c r="S708" s="117"/>
      <c r="T708" s="117"/>
      <c r="U708" s="117"/>
      <c r="V708" s="117"/>
      <c r="W708" s="117"/>
      <c r="X708" s="117"/>
      <c r="Y708" s="117"/>
      <c r="Z708" s="117"/>
    </row>
    <row r="709" spans="1:26" ht="12" customHeight="1" x14ac:dyDescent="0.2">
      <c r="A709" s="117"/>
      <c r="B709" s="137"/>
      <c r="C709" s="117"/>
      <c r="D709" s="138"/>
      <c r="E709" s="117"/>
      <c r="F709" s="139"/>
      <c r="G709" s="117"/>
      <c r="H709" s="117"/>
      <c r="I709" s="117"/>
      <c r="J709" s="117"/>
      <c r="K709" s="117"/>
      <c r="L709" s="117"/>
      <c r="M709" s="117"/>
      <c r="N709" s="117"/>
      <c r="O709" s="117"/>
      <c r="P709" s="117"/>
      <c r="Q709" s="117"/>
      <c r="R709" s="117"/>
      <c r="S709" s="117"/>
      <c r="T709" s="117"/>
      <c r="U709" s="117"/>
      <c r="V709" s="117"/>
      <c r="W709" s="117"/>
      <c r="X709" s="117"/>
      <c r="Y709" s="117"/>
      <c r="Z709" s="117"/>
    </row>
    <row r="710" spans="1:26" ht="12" customHeight="1" x14ac:dyDescent="0.2">
      <c r="A710" s="117"/>
      <c r="B710" s="137"/>
      <c r="C710" s="117"/>
      <c r="D710" s="138"/>
      <c r="E710" s="117"/>
      <c r="F710" s="139"/>
      <c r="G710" s="117"/>
      <c r="H710" s="117"/>
      <c r="I710" s="117"/>
      <c r="J710" s="117"/>
      <c r="K710" s="117"/>
      <c r="L710" s="117"/>
      <c r="M710" s="117"/>
      <c r="N710" s="117"/>
      <c r="O710" s="117"/>
      <c r="P710" s="117"/>
      <c r="Q710" s="117"/>
      <c r="R710" s="117"/>
      <c r="S710" s="117"/>
      <c r="T710" s="117"/>
      <c r="U710" s="117"/>
      <c r="V710" s="117"/>
      <c r="W710" s="117"/>
      <c r="X710" s="117"/>
      <c r="Y710" s="117"/>
      <c r="Z710" s="117"/>
    </row>
    <row r="711" spans="1:26" ht="12" customHeight="1" x14ac:dyDescent="0.2">
      <c r="A711" s="117"/>
      <c r="B711" s="137"/>
      <c r="C711" s="117"/>
      <c r="D711" s="138"/>
      <c r="E711" s="117"/>
      <c r="F711" s="139"/>
      <c r="G711" s="117"/>
      <c r="H711" s="117"/>
      <c r="I711" s="117"/>
      <c r="J711" s="117"/>
      <c r="K711" s="117"/>
      <c r="L711" s="117"/>
      <c r="M711" s="117"/>
      <c r="N711" s="117"/>
      <c r="O711" s="117"/>
      <c r="P711" s="117"/>
      <c r="Q711" s="117"/>
      <c r="R711" s="117"/>
      <c r="S711" s="117"/>
      <c r="T711" s="117"/>
      <c r="U711" s="117"/>
      <c r="V711" s="117"/>
      <c r="W711" s="117"/>
      <c r="X711" s="117"/>
      <c r="Y711" s="117"/>
      <c r="Z711" s="117"/>
    </row>
    <row r="712" spans="1:26" ht="12" customHeight="1" x14ac:dyDescent="0.2">
      <c r="A712" s="117"/>
      <c r="B712" s="137"/>
      <c r="C712" s="117"/>
      <c r="D712" s="138"/>
      <c r="E712" s="117"/>
      <c r="F712" s="139"/>
      <c r="G712" s="117"/>
      <c r="H712" s="117"/>
      <c r="I712" s="117"/>
      <c r="J712" s="117"/>
      <c r="K712" s="117"/>
      <c r="L712" s="117"/>
      <c r="M712" s="117"/>
      <c r="N712" s="117"/>
      <c r="O712" s="117"/>
      <c r="P712" s="117"/>
      <c r="Q712" s="117"/>
      <c r="R712" s="117"/>
      <c r="S712" s="117"/>
      <c r="T712" s="117"/>
      <c r="U712" s="117"/>
      <c r="V712" s="117"/>
      <c r="W712" s="117"/>
      <c r="X712" s="117"/>
      <c r="Y712" s="117"/>
      <c r="Z712" s="117"/>
    </row>
    <row r="713" spans="1:26" ht="12" customHeight="1" x14ac:dyDescent="0.2">
      <c r="A713" s="117"/>
      <c r="B713" s="137"/>
      <c r="C713" s="117"/>
      <c r="D713" s="138"/>
      <c r="E713" s="117"/>
      <c r="F713" s="139"/>
      <c r="G713" s="117"/>
      <c r="H713" s="117"/>
      <c r="I713" s="117"/>
      <c r="J713" s="117"/>
      <c r="K713" s="117"/>
      <c r="L713" s="117"/>
      <c r="M713" s="117"/>
      <c r="N713" s="117"/>
      <c r="O713" s="117"/>
      <c r="P713" s="117"/>
      <c r="Q713" s="117"/>
      <c r="R713" s="117"/>
      <c r="S713" s="117"/>
      <c r="T713" s="117"/>
      <c r="U713" s="117"/>
      <c r="V713" s="117"/>
      <c r="W713" s="117"/>
      <c r="X713" s="117"/>
      <c r="Y713" s="117"/>
      <c r="Z713" s="117"/>
    </row>
    <row r="714" spans="1:26" ht="12" customHeight="1" x14ac:dyDescent="0.2">
      <c r="A714" s="117"/>
      <c r="B714" s="137"/>
      <c r="C714" s="117"/>
      <c r="D714" s="138"/>
      <c r="E714" s="117"/>
      <c r="F714" s="139"/>
      <c r="G714" s="117"/>
      <c r="H714" s="117"/>
      <c r="I714" s="117"/>
      <c r="J714" s="117"/>
      <c r="K714" s="117"/>
      <c r="L714" s="117"/>
      <c r="M714" s="117"/>
      <c r="N714" s="117"/>
      <c r="O714" s="117"/>
      <c r="P714" s="117"/>
      <c r="Q714" s="117"/>
      <c r="R714" s="117"/>
      <c r="S714" s="117"/>
      <c r="T714" s="117"/>
      <c r="U714" s="117"/>
      <c r="V714" s="117"/>
      <c r="W714" s="117"/>
      <c r="X714" s="117"/>
      <c r="Y714" s="117"/>
      <c r="Z714" s="117"/>
    </row>
    <row r="715" spans="1:26" ht="12" customHeight="1" x14ac:dyDescent="0.2">
      <c r="A715" s="117"/>
      <c r="B715" s="137"/>
      <c r="C715" s="117"/>
      <c r="D715" s="138"/>
      <c r="E715" s="117"/>
      <c r="F715" s="139"/>
      <c r="G715" s="117"/>
      <c r="H715" s="117"/>
      <c r="I715" s="117"/>
      <c r="J715" s="117"/>
      <c r="K715" s="117"/>
      <c r="L715" s="117"/>
      <c r="M715" s="117"/>
      <c r="N715" s="117"/>
      <c r="O715" s="117"/>
      <c r="P715" s="117"/>
      <c r="Q715" s="117"/>
      <c r="R715" s="117"/>
      <c r="S715" s="117"/>
      <c r="T715" s="117"/>
      <c r="U715" s="117"/>
      <c r="V715" s="117"/>
      <c r="W715" s="117"/>
      <c r="X715" s="117"/>
      <c r="Y715" s="117"/>
      <c r="Z715" s="117"/>
    </row>
    <row r="716" spans="1:26" ht="12" customHeight="1" x14ac:dyDescent="0.2">
      <c r="A716" s="117"/>
      <c r="B716" s="137"/>
      <c r="C716" s="117"/>
      <c r="D716" s="138"/>
      <c r="E716" s="117"/>
      <c r="F716" s="139"/>
      <c r="G716" s="117"/>
      <c r="H716" s="117"/>
      <c r="I716" s="117"/>
      <c r="J716" s="117"/>
      <c r="K716" s="117"/>
      <c r="L716" s="117"/>
      <c r="M716" s="117"/>
      <c r="N716" s="117"/>
      <c r="O716" s="117"/>
      <c r="P716" s="117"/>
      <c r="Q716" s="117"/>
      <c r="R716" s="117"/>
      <c r="S716" s="117"/>
      <c r="T716" s="117"/>
      <c r="U716" s="117"/>
      <c r="V716" s="117"/>
      <c r="W716" s="117"/>
      <c r="X716" s="117"/>
      <c r="Y716" s="117"/>
      <c r="Z716" s="117"/>
    </row>
    <row r="717" spans="1:26" ht="12" customHeight="1" x14ac:dyDescent="0.2">
      <c r="A717" s="117"/>
      <c r="B717" s="137"/>
      <c r="C717" s="117"/>
      <c r="D717" s="138"/>
      <c r="E717" s="117"/>
      <c r="F717" s="139"/>
      <c r="G717" s="117"/>
      <c r="H717" s="117"/>
      <c r="I717" s="117"/>
      <c r="J717" s="117"/>
      <c r="K717" s="117"/>
      <c r="L717" s="117"/>
      <c r="M717" s="117"/>
      <c r="N717" s="117"/>
      <c r="O717" s="117"/>
      <c r="P717" s="117"/>
      <c r="Q717" s="117"/>
      <c r="R717" s="117"/>
      <c r="S717" s="117"/>
      <c r="T717" s="117"/>
      <c r="U717" s="117"/>
      <c r="V717" s="117"/>
      <c r="W717" s="117"/>
      <c r="X717" s="117"/>
      <c r="Y717" s="117"/>
      <c r="Z717" s="117"/>
    </row>
    <row r="718" spans="1:26" ht="12" customHeight="1" x14ac:dyDescent="0.2">
      <c r="A718" s="117"/>
      <c r="B718" s="137"/>
      <c r="C718" s="117"/>
      <c r="D718" s="138"/>
      <c r="E718" s="117"/>
      <c r="F718" s="139"/>
      <c r="G718" s="117"/>
      <c r="H718" s="117"/>
      <c r="I718" s="117"/>
      <c r="J718" s="117"/>
      <c r="K718" s="117"/>
      <c r="L718" s="117"/>
      <c r="M718" s="117"/>
      <c r="N718" s="117"/>
      <c r="O718" s="117"/>
      <c r="P718" s="117"/>
      <c r="Q718" s="117"/>
      <c r="R718" s="117"/>
      <c r="S718" s="117"/>
      <c r="T718" s="117"/>
      <c r="U718" s="117"/>
      <c r="V718" s="117"/>
      <c r="W718" s="117"/>
      <c r="X718" s="117"/>
      <c r="Y718" s="117"/>
      <c r="Z718" s="117"/>
    </row>
    <row r="719" spans="1:26" ht="12" customHeight="1" x14ac:dyDescent="0.2">
      <c r="A719" s="117"/>
      <c r="B719" s="137"/>
      <c r="C719" s="117"/>
      <c r="D719" s="138"/>
      <c r="E719" s="117"/>
      <c r="F719" s="139"/>
      <c r="G719" s="117"/>
      <c r="H719" s="117"/>
      <c r="I719" s="117"/>
      <c r="J719" s="117"/>
      <c r="K719" s="117"/>
      <c r="L719" s="117"/>
      <c r="M719" s="117"/>
      <c r="N719" s="117"/>
      <c r="O719" s="117"/>
      <c r="P719" s="117"/>
      <c r="Q719" s="117"/>
      <c r="R719" s="117"/>
      <c r="S719" s="117"/>
      <c r="T719" s="117"/>
      <c r="U719" s="117"/>
      <c r="V719" s="117"/>
      <c r="W719" s="117"/>
      <c r="X719" s="117"/>
      <c r="Y719" s="117"/>
      <c r="Z719" s="117"/>
    </row>
    <row r="720" spans="1:26" ht="12" customHeight="1" x14ac:dyDescent="0.2">
      <c r="A720" s="117"/>
      <c r="B720" s="137"/>
      <c r="C720" s="117"/>
      <c r="D720" s="138"/>
      <c r="E720" s="117"/>
      <c r="F720" s="139"/>
      <c r="G720" s="117"/>
      <c r="H720" s="117"/>
      <c r="I720" s="117"/>
      <c r="J720" s="117"/>
      <c r="K720" s="117"/>
      <c r="L720" s="117"/>
      <c r="M720" s="117"/>
      <c r="N720" s="117"/>
      <c r="O720" s="117"/>
      <c r="P720" s="117"/>
      <c r="Q720" s="117"/>
      <c r="R720" s="117"/>
      <c r="S720" s="117"/>
      <c r="T720" s="117"/>
      <c r="U720" s="117"/>
      <c r="V720" s="117"/>
      <c r="W720" s="117"/>
      <c r="X720" s="117"/>
      <c r="Y720" s="117"/>
      <c r="Z720" s="117"/>
    </row>
    <row r="721" spans="1:26" ht="12" customHeight="1" x14ac:dyDescent="0.2">
      <c r="A721" s="117"/>
      <c r="B721" s="137"/>
      <c r="C721" s="117"/>
      <c r="D721" s="138"/>
      <c r="E721" s="117"/>
      <c r="F721" s="139"/>
      <c r="G721" s="117"/>
      <c r="H721" s="117"/>
      <c r="I721" s="117"/>
      <c r="J721" s="117"/>
      <c r="K721" s="117"/>
      <c r="L721" s="117"/>
      <c r="M721" s="117"/>
      <c r="N721" s="117"/>
      <c r="O721" s="117"/>
      <c r="P721" s="117"/>
      <c r="Q721" s="117"/>
      <c r="R721" s="117"/>
      <c r="S721" s="117"/>
      <c r="T721" s="117"/>
      <c r="U721" s="117"/>
      <c r="V721" s="117"/>
      <c r="W721" s="117"/>
      <c r="X721" s="117"/>
      <c r="Y721" s="117"/>
      <c r="Z721" s="117"/>
    </row>
    <row r="722" spans="1:26" ht="12" customHeight="1" x14ac:dyDescent="0.2">
      <c r="A722" s="117"/>
      <c r="B722" s="137"/>
      <c r="C722" s="117"/>
      <c r="D722" s="138"/>
      <c r="E722" s="117"/>
      <c r="F722" s="139"/>
      <c r="G722" s="117"/>
      <c r="H722" s="117"/>
      <c r="I722" s="117"/>
      <c r="J722" s="117"/>
      <c r="K722" s="117"/>
      <c r="L722" s="117"/>
      <c r="M722" s="117"/>
      <c r="N722" s="117"/>
      <c r="O722" s="117"/>
      <c r="P722" s="117"/>
      <c r="Q722" s="117"/>
      <c r="R722" s="117"/>
      <c r="S722" s="117"/>
      <c r="T722" s="117"/>
      <c r="U722" s="117"/>
      <c r="V722" s="117"/>
      <c r="W722" s="117"/>
      <c r="X722" s="117"/>
      <c r="Y722" s="117"/>
      <c r="Z722" s="117"/>
    </row>
    <row r="723" spans="1:26" ht="12" customHeight="1" x14ac:dyDescent="0.2">
      <c r="A723" s="117"/>
      <c r="B723" s="137"/>
      <c r="C723" s="117"/>
      <c r="D723" s="138"/>
      <c r="E723" s="117"/>
      <c r="F723" s="139"/>
      <c r="G723" s="117"/>
      <c r="H723" s="117"/>
      <c r="I723" s="117"/>
      <c r="J723" s="117"/>
      <c r="K723" s="117"/>
      <c r="L723" s="117"/>
      <c r="M723" s="117"/>
      <c r="N723" s="117"/>
      <c r="O723" s="117"/>
      <c r="P723" s="117"/>
      <c r="Q723" s="117"/>
      <c r="R723" s="117"/>
      <c r="S723" s="117"/>
      <c r="T723" s="117"/>
      <c r="U723" s="117"/>
      <c r="V723" s="117"/>
      <c r="W723" s="117"/>
      <c r="X723" s="117"/>
      <c r="Y723" s="117"/>
      <c r="Z723" s="117"/>
    </row>
    <row r="724" spans="1:26" ht="12" customHeight="1" x14ac:dyDescent="0.2">
      <c r="A724" s="117"/>
      <c r="B724" s="137"/>
      <c r="C724" s="117"/>
      <c r="D724" s="138"/>
      <c r="E724" s="117"/>
      <c r="F724" s="139"/>
      <c r="G724" s="117"/>
      <c r="H724" s="117"/>
      <c r="I724" s="117"/>
      <c r="J724" s="117"/>
      <c r="K724" s="117"/>
      <c r="L724" s="117"/>
      <c r="M724" s="117"/>
      <c r="N724" s="117"/>
      <c r="O724" s="117"/>
      <c r="P724" s="117"/>
      <c r="Q724" s="117"/>
      <c r="R724" s="117"/>
      <c r="S724" s="117"/>
      <c r="T724" s="117"/>
      <c r="U724" s="117"/>
      <c r="V724" s="117"/>
      <c r="W724" s="117"/>
      <c r="X724" s="117"/>
      <c r="Y724" s="117"/>
      <c r="Z724" s="117"/>
    </row>
    <row r="725" spans="1:26" ht="12" customHeight="1" x14ac:dyDescent="0.2">
      <c r="A725" s="117"/>
      <c r="B725" s="137"/>
      <c r="C725" s="117"/>
      <c r="D725" s="138"/>
      <c r="E725" s="117"/>
      <c r="F725" s="139"/>
      <c r="G725" s="117"/>
      <c r="H725" s="117"/>
      <c r="I725" s="117"/>
      <c r="J725" s="117"/>
      <c r="K725" s="117"/>
      <c r="L725" s="117"/>
      <c r="M725" s="117"/>
      <c r="N725" s="117"/>
      <c r="O725" s="117"/>
      <c r="P725" s="117"/>
      <c r="Q725" s="117"/>
      <c r="R725" s="117"/>
      <c r="S725" s="117"/>
      <c r="T725" s="117"/>
      <c r="U725" s="117"/>
      <c r="V725" s="117"/>
      <c r="W725" s="117"/>
      <c r="X725" s="117"/>
      <c r="Y725" s="117"/>
      <c r="Z725" s="117"/>
    </row>
    <row r="726" spans="1:26" ht="12" customHeight="1" x14ac:dyDescent="0.2">
      <c r="A726" s="117"/>
      <c r="B726" s="137"/>
      <c r="C726" s="117"/>
      <c r="D726" s="138"/>
      <c r="E726" s="117"/>
      <c r="F726" s="139"/>
      <c r="G726" s="117"/>
      <c r="H726" s="117"/>
      <c r="I726" s="117"/>
      <c r="J726" s="117"/>
      <c r="K726" s="117"/>
      <c r="L726" s="117"/>
      <c r="M726" s="117"/>
      <c r="N726" s="117"/>
      <c r="O726" s="117"/>
      <c r="P726" s="117"/>
      <c r="Q726" s="117"/>
      <c r="R726" s="117"/>
      <c r="S726" s="117"/>
      <c r="T726" s="117"/>
      <c r="U726" s="117"/>
      <c r="V726" s="117"/>
      <c r="W726" s="117"/>
      <c r="X726" s="117"/>
      <c r="Y726" s="117"/>
      <c r="Z726" s="117"/>
    </row>
    <row r="727" spans="1:26" ht="12" customHeight="1" x14ac:dyDescent="0.2">
      <c r="A727" s="117"/>
      <c r="B727" s="137"/>
      <c r="C727" s="117"/>
      <c r="D727" s="138"/>
      <c r="E727" s="117"/>
      <c r="F727" s="139"/>
      <c r="G727" s="117"/>
      <c r="H727" s="117"/>
      <c r="I727" s="117"/>
      <c r="J727" s="117"/>
      <c r="K727" s="117"/>
      <c r="L727" s="117"/>
      <c r="M727" s="117"/>
      <c r="N727" s="117"/>
      <c r="O727" s="117"/>
      <c r="P727" s="117"/>
      <c r="Q727" s="117"/>
      <c r="R727" s="117"/>
      <c r="S727" s="117"/>
      <c r="T727" s="117"/>
      <c r="U727" s="117"/>
      <c r="V727" s="117"/>
      <c r="W727" s="117"/>
      <c r="X727" s="117"/>
      <c r="Y727" s="117"/>
      <c r="Z727" s="117"/>
    </row>
    <row r="728" spans="1:26" ht="12" customHeight="1" x14ac:dyDescent="0.2">
      <c r="A728" s="117"/>
      <c r="B728" s="137"/>
      <c r="C728" s="117"/>
      <c r="D728" s="138"/>
      <c r="E728" s="117"/>
      <c r="F728" s="139"/>
      <c r="G728" s="117"/>
      <c r="H728" s="117"/>
      <c r="I728" s="117"/>
      <c r="J728" s="117"/>
      <c r="K728" s="117"/>
      <c r="L728" s="117"/>
      <c r="M728" s="117"/>
      <c r="N728" s="117"/>
      <c r="O728" s="117"/>
      <c r="P728" s="117"/>
      <c r="Q728" s="117"/>
      <c r="R728" s="117"/>
      <c r="S728" s="117"/>
      <c r="T728" s="117"/>
      <c r="U728" s="117"/>
      <c r="V728" s="117"/>
      <c r="W728" s="117"/>
      <c r="X728" s="117"/>
      <c r="Y728" s="117"/>
      <c r="Z728" s="117"/>
    </row>
    <row r="729" spans="1:26" ht="12" customHeight="1" x14ac:dyDescent="0.2">
      <c r="A729" s="117"/>
      <c r="B729" s="137"/>
      <c r="C729" s="117"/>
      <c r="D729" s="138"/>
      <c r="E729" s="117"/>
      <c r="F729" s="139"/>
      <c r="G729" s="117"/>
      <c r="H729" s="117"/>
      <c r="I729" s="117"/>
      <c r="J729" s="117"/>
      <c r="K729" s="117"/>
      <c r="L729" s="117"/>
      <c r="M729" s="117"/>
      <c r="N729" s="117"/>
      <c r="O729" s="117"/>
      <c r="P729" s="117"/>
      <c r="Q729" s="117"/>
      <c r="R729" s="117"/>
      <c r="S729" s="117"/>
      <c r="T729" s="117"/>
      <c r="U729" s="117"/>
      <c r="V729" s="117"/>
      <c r="W729" s="117"/>
      <c r="X729" s="117"/>
      <c r="Y729" s="117"/>
      <c r="Z729" s="117"/>
    </row>
    <row r="730" spans="1:26" ht="12" customHeight="1" x14ac:dyDescent="0.2">
      <c r="A730" s="117"/>
      <c r="B730" s="137"/>
      <c r="C730" s="117"/>
      <c r="D730" s="138"/>
      <c r="E730" s="117"/>
      <c r="F730" s="139"/>
      <c r="G730" s="117"/>
      <c r="H730" s="117"/>
      <c r="I730" s="117"/>
      <c r="J730" s="117"/>
      <c r="K730" s="117"/>
      <c r="L730" s="117"/>
      <c r="M730" s="117"/>
      <c r="N730" s="117"/>
      <c r="O730" s="117"/>
      <c r="P730" s="117"/>
      <c r="Q730" s="117"/>
      <c r="R730" s="117"/>
      <c r="S730" s="117"/>
      <c r="T730" s="117"/>
      <c r="U730" s="117"/>
      <c r="V730" s="117"/>
      <c r="W730" s="117"/>
      <c r="X730" s="117"/>
      <c r="Y730" s="117"/>
      <c r="Z730" s="117"/>
    </row>
    <row r="731" spans="1:26" ht="12" customHeight="1" x14ac:dyDescent="0.2">
      <c r="A731" s="117"/>
      <c r="B731" s="137"/>
      <c r="C731" s="117"/>
      <c r="D731" s="138"/>
      <c r="E731" s="117"/>
      <c r="F731" s="139"/>
      <c r="G731" s="117"/>
      <c r="H731" s="117"/>
      <c r="I731" s="117"/>
      <c r="J731" s="117"/>
      <c r="K731" s="117"/>
      <c r="L731" s="117"/>
      <c r="M731" s="117"/>
      <c r="N731" s="117"/>
      <c r="O731" s="117"/>
      <c r="P731" s="117"/>
      <c r="Q731" s="117"/>
      <c r="R731" s="117"/>
      <c r="S731" s="117"/>
      <c r="T731" s="117"/>
      <c r="U731" s="117"/>
      <c r="V731" s="117"/>
      <c r="W731" s="117"/>
      <c r="X731" s="117"/>
      <c r="Y731" s="117"/>
      <c r="Z731" s="117"/>
    </row>
    <row r="732" spans="1:26" ht="12" customHeight="1" x14ac:dyDescent="0.2">
      <c r="A732" s="117"/>
      <c r="B732" s="137"/>
      <c r="C732" s="117"/>
      <c r="D732" s="138"/>
      <c r="E732" s="117"/>
      <c r="F732" s="139"/>
      <c r="G732" s="117"/>
      <c r="H732" s="117"/>
      <c r="I732" s="117"/>
      <c r="J732" s="117"/>
      <c r="K732" s="117"/>
      <c r="L732" s="117"/>
      <c r="M732" s="117"/>
      <c r="N732" s="117"/>
      <c r="O732" s="117"/>
      <c r="P732" s="117"/>
      <c r="Q732" s="117"/>
      <c r="R732" s="117"/>
      <c r="S732" s="117"/>
      <c r="T732" s="117"/>
      <c r="U732" s="117"/>
      <c r="V732" s="117"/>
      <c r="W732" s="117"/>
      <c r="X732" s="117"/>
      <c r="Y732" s="117"/>
      <c r="Z732" s="117"/>
    </row>
    <row r="733" spans="1:26" ht="12" customHeight="1" x14ac:dyDescent="0.2">
      <c r="A733" s="117"/>
      <c r="B733" s="137"/>
      <c r="C733" s="117"/>
      <c r="D733" s="138"/>
      <c r="E733" s="117"/>
      <c r="F733" s="139"/>
      <c r="G733" s="117"/>
      <c r="H733" s="117"/>
      <c r="I733" s="117"/>
      <c r="J733" s="117"/>
      <c r="K733" s="117"/>
      <c r="L733" s="117"/>
      <c r="M733" s="117"/>
      <c r="N733" s="117"/>
      <c r="O733" s="117"/>
      <c r="P733" s="117"/>
      <c r="Q733" s="117"/>
      <c r="R733" s="117"/>
      <c r="S733" s="117"/>
      <c r="T733" s="117"/>
      <c r="U733" s="117"/>
      <c r="V733" s="117"/>
      <c r="W733" s="117"/>
      <c r="X733" s="117"/>
      <c r="Y733" s="117"/>
      <c r="Z733" s="117"/>
    </row>
    <row r="734" spans="1:26" ht="12" customHeight="1" x14ac:dyDescent="0.2">
      <c r="A734" s="117"/>
      <c r="B734" s="137"/>
      <c r="C734" s="117"/>
      <c r="D734" s="138"/>
      <c r="E734" s="117"/>
      <c r="F734" s="139"/>
      <c r="G734" s="117"/>
      <c r="H734" s="117"/>
      <c r="I734" s="117"/>
      <c r="J734" s="117"/>
      <c r="K734" s="117"/>
      <c r="L734" s="117"/>
      <c r="M734" s="117"/>
      <c r="N734" s="117"/>
      <c r="O734" s="117"/>
      <c r="P734" s="117"/>
      <c r="Q734" s="117"/>
      <c r="R734" s="117"/>
      <c r="S734" s="117"/>
      <c r="T734" s="117"/>
      <c r="U734" s="117"/>
      <c r="V734" s="117"/>
      <c r="W734" s="117"/>
      <c r="X734" s="117"/>
      <c r="Y734" s="117"/>
      <c r="Z734" s="117"/>
    </row>
    <row r="735" spans="1:26" ht="12" customHeight="1" x14ac:dyDescent="0.2">
      <c r="A735" s="117"/>
      <c r="B735" s="137"/>
      <c r="C735" s="117"/>
      <c r="D735" s="138"/>
      <c r="E735" s="117"/>
      <c r="F735" s="139"/>
      <c r="G735" s="117"/>
      <c r="H735" s="117"/>
      <c r="I735" s="117"/>
      <c r="J735" s="117"/>
      <c r="K735" s="117"/>
      <c r="L735" s="117"/>
      <c r="M735" s="117"/>
      <c r="N735" s="117"/>
      <c r="O735" s="117"/>
      <c r="P735" s="117"/>
      <c r="Q735" s="117"/>
      <c r="R735" s="117"/>
      <c r="S735" s="117"/>
      <c r="T735" s="117"/>
      <c r="U735" s="117"/>
      <c r="V735" s="117"/>
      <c r="W735" s="117"/>
      <c r="X735" s="117"/>
      <c r="Y735" s="117"/>
      <c r="Z735" s="117"/>
    </row>
    <row r="736" spans="1:26" ht="12" customHeight="1" x14ac:dyDescent="0.2">
      <c r="A736" s="117"/>
      <c r="B736" s="137"/>
      <c r="C736" s="117"/>
      <c r="D736" s="138"/>
      <c r="E736" s="117"/>
      <c r="F736" s="139"/>
      <c r="G736" s="117"/>
      <c r="H736" s="117"/>
      <c r="I736" s="117"/>
      <c r="J736" s="117"/>
      <c r="K736" s="117"/>
      <c r="L736" s="117"/>
      <c r="M736" s="117"/>
      <c r="N736" s="117"/>
      <c r="O736" s="117"/>
      <c r="P736" s="117"/>
      <c r="Q736" s="117"/>
      <c r="R736" s="117"/>
      <c r="S736" s="117"/>
      <c r="T736" s="117"/>
      <c r="U736" s="117"/>
      <c r="V736" s="117"/>
      <c r="W736" s="117"/>
      <c r="X736" s="117"/>
      <c r="Y736" s="117"/>
      <c r="Z736" s="117"/>
    </row>
    <row r="737" spans="1:26" ht="12" customHeight="1" x14ac:dyDescent="0.2">
      <c r="A737" s="117"/>
      <c r="B737" s="137"/>
      <c r="C737" s="117"/>
      <c r="D737" s="138"/>
      <c r="E737" s="117"/>
      <c r="F737" s="139"/>
      <c r="G737" s="117"/>
      <c r="H737" s="117"/>
      <c r="I737" s="117"/>
      <c r="J737" s="117"/>
      <c r="K737" s="117"/>
      <c r="L737" s="117"/>
      <c r="M737" s="117"/>
      <c r="N737" s="117"/>
      <c r="O737" s="117"/>
      <c r="P737" s="117"/>
      <c r="Q737" s="117"/>
      <c r="R737" s="117"/>
      <c r="S737" s="117"/>
      <c r="T737" s="117"/>
      <c r="U737" s="117"/>
      <c r="V737" s="117"/>
      <c r="W737" s="117"/>
      <c r="X737" s="117"/>
      <c r="Y737" s="117"/>
      <c r="Z737" s="117"/>
    </row>
    <row r="738" spans="1:26" ht="12" customHeight="1" x14ac:dyDescent="0.2">
      <c r="A738" s="117"/>
      <c r="B738" s="137"/>
      <c r="C738" s="117"/>
      <c r="D738" s="138"/>
      <c r="E738" s="117"/>
      <c r="F738" s="139"/>
      <c r="G738" s="117"/>
      <c r="H738" s="117"/>
      <c r="I738" s="117"/>
      <c r="J738" s="117"/>
      <c r="K738" s="117"/>
      <c r="L738" s="117"/>
      <c r="M738" s="117"/>
      <c r="N738" s="117"/>
      <c r="O738" s="117"/>
      <c r="P738" s="117"/>
      <c r="Q738" s="117"/>
      <c r="R738" s="117"/>
      <c r="S738" s="117"/>
      <c r="T738" s="117"/>
      <c r="U738" s="117"/>
      <c r="V738" s="117"/>
      <c r="W738" s="117"/>
      <c r="X738" s="117"/>
      <c r="Y738" s="117"/>
      <c r="Z738" s="117"/>
    </row>
    <row r="739" spans="1:26" ht="12" customHeight="1" x14ac:dyDescent="0.2">
      <c r="A739" s="117"/>
      <c r="B739" s="137"/>
      <c r="C739" s="117"/>
      <c r="D739" s="138"/>
      <c r="E739" s="117"/>
      <c r="F739" s="139"/>
      <c r="G739" s="117"/>
      <c r="H739" s="117"/>
      <c r="I739" s="117"/>
      <c r="J739" s="117"/>
      <c r="K739" s="117"/>
      <c r="L739" s="117"/>
      <c r="M739" s="117"/>
      <c r="N739" s="117"/>
      <c r="O739" s="117"/>
      <c r="P739" s="117"/>
      <c r="Q739" s="117"/>
      <c r="R739" s="117"/>
      <c r="S739" s="117"/>
      <c r="T739" s="117"/>
      <c r="U739" s="117"/>
      <c r="V739" s="117"/>
      <c r="W739" s="117"/>
      <c r="X739" s="117"/>
      <c r="Y739" s="117"/>
      <c r="Z739" s="117"/>
    </row>
    <row r="740" spans="1:26" ht="12" customHeight="1" x14ac:dyDescent="0.2">
      <c r="A740" s="117"/>
      <c r="B740" s="137"/>
      <c r="C740" s="117"/>
      <c r="D740" s="138"/>
      <c r="E740" s="117"/>
      <c r="F740" s="139"/>
      <c r="G740" s="117"/>
      <c r="H740" s="117"/>
      <c r="I740" s="117"/>
      <c r="J740" s="117"/>
      <c r="K740" s="117"/>
      <c r="L740" s="117"/>
      <c r="M740" s="117"/>
      <c r="N740" s="117"/>
      <c r="O740" s="117"/>
      <c r="P740" s="117"/>
      <c r="Q740" s="117"/>
      <c r="R740" s="117"/>
      <c r="S740" s="117"/>
      <c r="T740" s="117"/>
      <c r="U740" s="117"/>
      <c r="V740" s="117"/>
      <c r="W740" s="117"/>
      <c r="X740" s="117"/>
      <c r="Y740" s="117"/>
      <c r="Z740" s="117"/>
    </row>
    <row r="741" spans="1:26" ht="12" customHeight="1" x14ac:dyDescent="0.2">
      <c r="A741" s="117"/>
      <c r="B741" s="137"/>
      <c r="C741" s="117"/>
      <c r="D741" s="138"/>
      <c r="E741" s="117"/>
      <c r="F741" s="139"/>
      <c r="G741" s="117"/>
      <c r="H741" s="117"/>
      <c r="I741" s="117"/>
      <c r="J741" s="117"/>
      <c r="K741" s="117"/>
      <c r="L741" s="117"/>
      <c r="M741" s="117"/>
      <c r="N741" s="117"/>
      <c r="O741" s="117"/>
      <c r="P741" s="117"/>
      <c r="Q741" s="117"/>
      <c r="R741" s="117"/>
      <c r="S741" s="117"/>
      <c r="T741" s="117"/>
      <c r="U741" s="117"/>
      <c r="V741" s="117"/>
      <c r="W741" s="117"/>
      <c r="X741" s="117"/>
      <c r="Y741" s="117"/>
      <c r="Z741" s="117"/>
    </row>
    <row r="742" spans="1:26" ht="12" customHeight="1" x14ac:dyDescent="0.2">
      <c r="A742" s="117"/>
      <c r="B742" s="137"/>
      <c r="C742" s="117"/>
      <c r="D742" s="138"/>
      <c r="E742" s="117"/>
      <c r="F742" s="139"/>
      <c r="G742" s="117"/>
      <c r="H742" s="117"/>
      <c r="I742" s="117"/>
      <c r="J742" s="117"/>
      <c r="K742" s="117"/>
      <c r="L742" s="117"/>
      <c r="M742" s="117"/>
      <c r="N742" s="117"/>
      <c r="O742" s="117"/>
      <c r="P742" s="117"/>
      <c r="Q742" s="117"/>
      <c r="R742" s="117"/>
      <c r="S742" s="117"/>
      <c r="T742" s="117"/>
      <c r="U742" s="117"/>
      <c r="V742" s="117"/>
      <c r="W742" s="117"/>
      <c r="X742" s="117"/>
      <c r="Y742" s="117"/>
      <c r="Z742" s="117"/>
    </row>
    <row r="743" spans="1:26" ht="12" customHeight="1" x14ac:dyDescent="0.2">
      <c r="A743" s="117"/>
      <c r="B743" s="137"/>
      <c r="C743" s="117"/>
      <c r="D743" s="138"/>
      <c r="E743" s="117"/>
      <c r="F743" s="139"/>
      <c r="G743" s="117"/>
      <c r="H743" s="117"/>
      <c r="I743" s="117"/>
      <c r="J743" s="117"/>
      <c r="K743" s="117"/>
      <c r="L743" s="117"/>
      <c r="M743" s="117"/>
      <c r="N743" s="117"/>
      <c r="O743" s="117"/>
      <c r="P743" s="117"/>
      <c r="Q743" s="117"/>
      <c r="R743" s="117"/>
      <c r="S743" s="117"/>
      <c r="T743" s="117"/>
      <c r="U743" s="117"/>
      <c r="V743" s="117"/>
      <c r="W743" s="117"/>
      <c r="X743" s="117"/>
      <c r="Y743" s="117"/>
      <c r="Z743" s="117"/>
    </row>
    <row r="744" spans="1:26" ht="12" customHeight="1" x14ac:dyDescent="0.2">
      <c r="A744" s="117"/>
      <c r="B744" s="137"/>
      <c r="C744" s="117"/>
      <c r="D744" s="138"/>
      <c r="E744" s="117"/>
      <c r="F744" s="139"/>
      <c r="G744" s="117"/>
      <c r="H744" s="117"/>
      <c r="I744" s="117"/>
      <c r="J744" s="117"/>
      <c r="K744" s="117"/>
      <c r="L744" s="117"/>
      <c r="M744" s="117"/>
      <c r="N744" s="117"/>
      <c r="O744" s="117"/>
      <c r="P744" s="117"/>
      <c r="Q744" s="117"/>
      <c r="R744" s="117"/>
      <c r="S744" s="117"/>
      <c r="T744" s="117"/>
      <c r="U744" s="117"/>
      <c r="V744" s="117"/>
      <c r="W744" s="117"/>
      <c r="X744" s="117"/>
      <c r="Y744" s="117"/>
      <c r="Z744" s="117"/>
    </row>
    <row r="745" spans="1:26" ht="12" customHeight="1" x14ac:dyDescent="0.2">
      <c r="A745" s="117"/>
      <c r="B745" s="137"/>
      <c r="C745" s="117"/>
      <c r="D745" s="138"/>
      <c r="E745" s="117"/>
      <c r="F745" s="139"/>
      <c r="G745" s="117"/>
      <c r="H745" s="117"/>
      <c r="I745" s="117"/>
      <c r="J745" s="117"/>
      <c r="K745" s="117"/>
      <c r="L745" s="117"/>
      <c r="M745" s="117"/>
      <c r="N745" s="117"/>
      <c r="O745" s="117"/>
      <c r="P745" s="117"/>
      <c r="Q745" s="117"/>
      <c r="R745" s="117"/>
      <c r="S745" s="117"/>
      <c r="T745" s="117"/>
      <c r="U745" s="117"/>
      <c r="V745" s="117"/>
      <c r="W745" s="117"/>
      <c r="X745" s="117"/>
      <c r="Y745" s="117"/>
      <c r="Z745" s="117"/>
    </row>
    <row r="746" spans="1:26" ht="12" customHeight="1" x14ac:dyDescent="0.2">
      <c r="A746" s="117"/>
      <c r="B746" s="137"/>
      <c r="C746" s="117"/>
      <c r="D746" s="138"/>
      <c r="E746" s="117"/>
      <c r="F746" s="139"/>
      <c r="G746" s="117"/>
      <c r="H746" s="117"/>
      <c r="I746" s="117"/>
      <c r="J746" s="117"/>
      <c r="K746" s="117"/>
      <c r="L746" s="117"/>
      <c r="M746" s="117"/>
      <c r="N746" s="117"/>
      <c r="O746" s="117"/>
      <c r="P746" s="117"/>
      <c r="Q746" s="117"/>
      <c r="R746" s="117"/>
      <c r="S746" s="117"/>
      <c r="T746" s="117"/>
      <c r="U746" s="117"/>
      <c r="V746" s="117"/>
      <c r="W746" s="117"/>
      <c r="X746" s="117"/>
      <c r="Y746" s="117"/>
      <c r="Z746" s="117"/>
    </row>
    <row r="747" spans="1:26" ht="12" customHeight="1" x14ac:dyDescent="0.2">
      <c r="A747" s="117"/>
      <c r="B747" s="137"/>
      <c r="C747" s="117"/>
      <c r="D747" s="138"/>
      <c r="E747" s="117"/>
      <c r="F747" s="139"/>
      <c r="G747" s="117"/>
      <c r="H747" s="117"/>
      <c r="I747" s="117"/>
      <c r="J747" s="117"/>
      <c r="K747" s="117"/>
      <c r="L747" s="117"/>
      <c r="M747" s="117"/>
      <c r="N747" s="117"/>
      <c r="O747" s="117"/>
      <c r="P747" s="117"/>
      <c r="Q747" s="117"/>
      <c r="R747" s="117"/>
      <c r="S747" s="117"/>
      <c r="T747" s="117"/>
      <c r="U747" s="117"/>
      <c r="V747" s="117"/>
      <c r="W747" s="117"/>
      <c r="X747" s="117"/>
      <c r="Y747" s="117"/>
      <c r="Z747" s="117"/>
    </row>
    <row r="748" spans="1:26" ht="12" customHeight="1" x14ac:dyDescent="0.2">
      <c r="A748" s="117"/>
      <c r="B748" s="137"/>
      <c r="C748" s="117"/>
      <c r="D748" s="138"/>
      <c r="E748" s="117"/>
      <c r="F748" s="139"/>
      <c r="G748" s="117"/>
      <c r="H748" s="117"/>
      <c r="I748" s="117"/>
      <c r="J748" s="117"/>
      <c r="K748" s="117"/>
      <c r="L748" s="117"/>
      <c r="M748" s="117"/>
      <c r="N748" s="117"/>
      <c r="O748" s="117"/>
      <c r="P748" s="117"/>
      <c r="Q748" s="117"/>
      <c r="R748" s="117"/>
      <c r="S748" s="117"/>
      <c r="T748" s="117"/>
      <c r="U748" s="117"/>
      <c r="V748" s="117"/>
      <c r="W748" s="117"/>
      <c r="X748" s="117"/>
      <c r="Y748" s="117"/>
      <c r="Z748" s="117"/>
    </row>
    <row r="749" spans="1:26" ht="12" customHeight="1" x14ac:dyDescent="0.2">
      <c r="A749" s="117"/>
      <c r="B749" s="137"/>
      <c r="C749" s="117"/>
      <c r="D749" s="138"/>
      <c r="E749" s="117"/>
      <c r="F749" s="139"/>
      <c r="G749" s="117"/>
      <c r="H749" s="117"/>
      <c r="I749" s="117"/>
      <c r="J749" s="117"/>
      <c r="K749" s="117"/>
      <c r="L749" s="117"/>
      <c r="M749" s="117"/>
      <c r="N749" s="117"/>
      <c r="O749" s="117"/>
      <c r="P749" s="117"/>
      <c r="Q749" s="117"/>
      <c r="R749" s="117"/>
      <c r="S749" s="117"/>
      <c r="T749" s="117"/>
      <c r="U749" s="117"/>
      <c r="V749" s="117"/>
      <c r="W749" s="117"/>
      <c r="X749" s="117"/>
      <c r="Y749" s="117"/>
      <c r="Z749" s="117"/>
    </row>
    <row r="750" spans="1:26" ht="12" customHeight="1" x14ac:dyDescent="0.2">
      <c r="A750" s="117"/>
      <c r="B750" s="137"/>
      <c r="C750" s="117"/>
      <c r="D750" s="138"/>
      <c r="E750" s="117"/>
      <c r="F750" s="139"/>
      <c r="G750" s="117"/>
      <c r="H750" s="117"/>
      <c r="I750" s="117"/>
      <c r="J750" s="117"/>
      <c r="K750" s="117"/>
      <c r="L750" s="117"/>
      <c r="M750" s="117"/>
      <c r="N750" s="117"/>
      <c r="O750" s="117"/>
      <c r="P750" s="117"/>
      <c r="Q750" s="117"/>
      <c r="R750" s="117"/>
      <c r="S750" s="117"/>
      <c r="T750" s="117"/>
      <c r="U750" s="117"/>
      <c r="V750" s="117"/>
      <c r="W750" s="117"/>
      <c r="X750" s="117"/>
      <c r="Y750" s="117"/>
      <c r="Z750" s="117"/>
    </row>
    <row r="751" spans="1:26" ht="12" customHeight="1" x14ac:dyDescent="0.2">
      <c r="A751" s="117"/>
      <c r="B751" s="137"/>
      <c r="C751" s="117"/>
      <c r="D751" s="138"/>
      <c r="E751" s="117"/>
      <c r="F751" s="139"/>
      <c r="G751" s="117"/>
      <c r="H751" s="117"/>
      <c r="I751" s="117"/>
      <c r="J751" s="117"/>
      <c r="K751" s="117"/>
      <c r="L751" s="117"/>
      <c r="M751" s="117"/>
      <c r="N751" s="117"/>
      <c r="O751" s="117"/>
      <c r="P751" s="117"/>
      <c r="Q751" s="117"/>
      <c r="R751" s="117"/>
      <c r="S751" s="117"/>
      <c r="T751" s="117"/>
      <c r="U751" s="117"/>
      <c r="V751" s="117"/>
      <c r="W751" s="117"/>
      <c r="X751" s="117"/>
      <c r="Y751" s="117"/>
      <c r="Z751" s="117"/>
    </row>
    <row r="752" spans="1:26" ht="12" customHeight="1" x14ac:dyDescent="0.2">
      <c r="A752" s="117"/>
      <c r="B752" s="137"/>
      <c r="C752" s="117"/>
      <c r="D752" s="138"/>
      <c r="E752" s="117"/>
      <c r="F752" s="139"/>
      <c r="G752" s="117"/>
      <c r="H752" s="117"/>
      <c r="I752" s="117"/>
      <c r="J752" s="117"/>
      <c r="K752" s="117"/>
      <c r="L752" s="117"/>
      <c r="M752" s="117"/>
      <c r="N752" s="117"/>
      <c r="O752" s="117"/>
      <c r="P752" s="117"/>
      <c r="Q752" s="117"/>
      <c r="R752" s="117"/>
      <c r="S752" s="117"/>
      <c r="T752" s="117"/>
      <c r="U752" s="117"/>
      <c r="V752" s="117"/>
      <c r="W752" s="117"/>
      <c r="X752" s="117"/>
      <c r="Y752" s="117"/>
      <c r="Z752" s="117"/>
    </row>
    <row r="753" spans="1:26" ht="12" customHeight="1" x14ac:dyDescent="0.2">
      <c r="A753" s="117"/>
      <c r="B753" s="137"/>
      <c r="C753" s="117"/>
      <c r="D753" s="138"/>
      <c r="E753" s="117"/>
      <c r="F753" s="139"/>
      <c r="G753" s="117"/>
      <c r="H753" s="117"/>
      <c r="I753" s="117"/>
      <c r="J753" s="117"/>
      <c r="K753" s="117"/>
      <c r="L753" s="117"/>
      <c r="M753" s="117"/>
      <c r="N753" s="117"/>
      <c r="O753" s="117"/>
      <c r="P753" s="117"/>
      <c r="Q753" s="117"/>
      <c r="R753" s="117"/>
      <c r="S753" s="117"/>
      <c r="T753" s="117"/>
      <c r="U753" s="117"/>
      <c r="V753" s="117"/>
      <c r="W753" s="117"/>
      <c r="X753" s="117"/>
      <c r="Y753" s="117"/>
      <c r="Z753" s="117"/>
    </row>
    <row r="754" spans="1:26" ht="12" customHeight="1" x14ac:dyDescent="0.2">
      <c r="A754" s="117"/>
      <c r="B754" s="137"/>
      <c r="C754" s="117"/>
      <c r="D754" s="138"/>
      <c r="E754" s="117"/>
      <c r="F754" s="139"/>
      <c r="G754" s="117"/>
      <c r="H754" s="117"/>
      <c r="I754" s="117"/>
      <c r="J754" s="117"/>
      <c r="K754" s="117"/>
      <c r="L754" s="117"/>
      <c r="M754" s="117"/>
      <c r="N754" s="117"/>
      <c r="O754" s="117"/>
      <c r="P754" s="117"/>
      <c r="Q754" s="117"/>
      <c r="R754" s="117"/>
      <c r="S754" s="117"/>
      <c r="T754" s="117"/>
      <c r="U754" s="117"/>
      <c r="V754" s="117"/>
      <c r="W754" s="117"/>
      <c r="X754" s="117"/>
      <c r="Y754" s="117"/>
      <c r="Z754" s="117"/>
    </row>
    <row r="755" spans="1:26" ht="12" customHeight="1" x14ac:dyDescent="0.2">
      <c r="A755" s="117"/>
      <c r="B755" s="137"/>
      <c r="C755" s="117"/>
      <c r="D755" s="138"/>
      <c r="E755" s="117"/>
      <c r="F755" s="139"/>
      <c r="G755" s="117"/>
      <c r="H755" s="117"/>
      <c r="I755" s="117"/>
      <c r="J755" s="117"/>
      <c r="K755" s="117"/>
      <c r="L755" s="117"/>
      <c r="M755" s="117"/>
      <c r="N755" s="117"/>
      <c r="O755" s="117"/>
      <c r="P755" s="117"/>
      <c r="Q755" s="117"/>
      <c r="R755" s="117"/>
      <c r="S755" s="117"/>
      <c r="T755" s="117"/>
      <c r="U755" s="117"/>
      <c r="V755" s="117"/>
      <c r="W755" s="117"/>
      <c r="X755" s="117"/>
      <c r="Y755" s="117"/>
      <c r="Z755" s="117"/>
    </row>
    <row r="756" spans="1:26" ht="12" customHeight="1" x14ac:dyDescent="0.2">
      <c r="A756" s="117"/>
      <c r="B756" s="137"/>
      <c r="C756" s="117"/>
      <c r="D756" s="138"/>
      <c r="E756" s="117"/>
      <c r="F756" s="139"/>
      <c r="G756" s="117"/>
      <c r="H756" s="117"/>
      <c r="I756" s="117"/>
      <c r="J756" s="117"/>
      <c r="K756" s="117"/>
      <c r="L756" s="117"/>
      <c r="M756" s="117"/>
      <c r="N756" s="117"/>
      <c r="O756" s="117"/>
      <c r="P756" s="117"/>
      <c r="Q756" s="117"/>
      <c r="R756" s="117"/>
      <c r="S756" s="117"/>
      <c r="T756" s="117"/>
      <c r="U756" s="117"/>
      <c r="V756" s="117"/>
      <c r="W756" s="117"/>
      <c r="X756" s="117"/>
      <c r="Y756" s="117"/>
      <c r="Z756" s="117"/>
    </row>
    <row r="757" spans="1:26" ht="12" customHeight="1" x14ac:dyDescent="0.2">
      <c r="A757" s="117"/>
      <c r="B757" s="137"/>
      <c r="C757" s="117"/>
      <c r="D757" s="138"/>
      <c r="E757" s="117"/>
      <c r="F757" s="139"/>
      <c r="G757" s="117"/>
      <c r="H757" s="117"/>
      <c r="I757" s="117"/>
      <c r="J757" s="117"/>
      <c r="K757" s="117"/>
      <c r="L757" s="117"/>
      <c r="M757" s="117"/>
      <c r="N757" s="117"/>
      <c r="O757" s="117"/>
      <c r="P757" s="117"/>
      <c r="Q757" s="117"/>
      <c r="R757" s="117"/>
      <c r="S757" s="117"/>
      <c r="T757" s="117"/>
      <c r="U757" s="117"/>
      <c r="V757" s="117"/>
      <c r="W757" s="117"/>
      <c r="X757" s="117"/>
      <c r="Y757" s="117"/>
      <c r="Z757" s="117"/>
    </row>
    <row r="758" spans="1:26" ht="12" customHeight="1" x14ac:dyDescent="0.2">
      <c r="A758" s="117"/>
      <c r="B758" s="137"/>
      <c r="C758" s="117"/>
      <c r="D758" s="138"/>
      <c r="E758" s="117"/>
      <c r="F758" s="139"/>
      <c r="G758" s="117"/>
      <c r="H758" s="117"/>
      <c r="I758" s="117"/>
      <c r="J758" s="117"/>
      <c r="K758" s="117"/>
      <c r="L758" s="117"/>
      <c r="M758" s="117"/>
      <c r="N758" s="117"/>
      <c r="O758" s="117"/>
      <c r="P758" s="117"/>
      <c r="Q758" s="117"/>
      <c r="R758" s="117"/>
      <c r="S758" s="117"/>
      <c r="T758" s="117"/>
      <c r="U758" s="117"/>
      <c r="V758" s="117"/>
      <c r="W758" s="117"/>
      <c r="X758" s="117"/>
      <c r="Y758" s="117"/>
      <c r="Z758" s="117"/>
    </row>
    <row r="759" spans="1:26" ht="12" customHeight="1" x14ac:dyDescent="0.2">
      <c r="A759" s="117"/>
      <c r="B759" s="137"/>
      <c r="C759" s="117"/>
      <c r="D759" s="138"/>
      <c r="E759" s="117"/>
      <c r="F759" s="139"/>
      <c r="G759" s="117"/>
      <c r="H759" s="117"/>
      <c r="I759" s="117"/>
      <c r="J759" s="117"/>
      <c r="K759" s="117"/>
      <c r="L759" s="117"/>
      <c r="M759" s="117"/>
      <c r="N759" s="117"/>
      <c r="O759" s="117"/>
      <c r="P759" s="117"/>
      <c r="Q759" s="117"/>
      <c r="R759" s="117"/>
      <c r="S759" s="117"/>
      <c r="T759" s="117"/>
      <c r="U759" s="117"/>
      <c r="V759" s="117"/>
      <c r="W759" s="117"/>
      <c r="X759" s="117"/>
      <c r="Y759" s="117"/>
      <c r="Z759" s="117"/>
    </row>
    <row r="760" spans="1:26" ht="12" customHeight="1" x14ac:dyDescent="0.2">
      <c r="A760" s="117"/>
      <c r="B760" s="137"/>
      <c r="C760" s="117"/>
      <c r="D760" s="138"/>
      <c r="E760" s="117"/>
      <c r="F760" s="139"/>
      <c r="G760" s="117"/>
      <c r="H760" s="117"/>
      <c r="I760" s="117"/>
      <c r="J760" s="117"/>
      <c r="K760" s="117"/>
      <c r="L760" s="117"/>
      <c r="M760" s="117"/>
      <c r="N760" s="117"/>
      <c r="O760" s="117"/>
      <c r="P760" s="117"/>
      <c r="Q760" s="117"/>
      <c r="R760" s="117"/>
      <c r="S760" s="117"/>
      <c r="T760" s="117"/>
      <c r="U760" s="117"/>
      <c r="V760" s="117"/>
      <c r="W760" s="117"/>
      <c r="X760" s="117"/>
      <c r="Y760" s="117"/>
      <c r="Z760" s="117"/>
    </row>
    <row r="761" spans="1:26" ht="12" customHeight="1" x14ac:dyDescent="0.2">
      <c r="A761" s="117"/>
      <c r="B761" s="137"/>
      <c r="C761" s="117"/>
      <c r="D761" s="138"/>
      <c r="E761" s="117"/>
      <c r="F761" s="139"/>
      <c r="G761" s="117"/>
      <c r="H761" s="117"/>
      <c r="I761" s="117"/>
      <c r="J761" s="117"/>
      <c r="K761" s="117"/>
      <c r="L761" s="117"/>
      <c r="M761" s="117"/>
      <c r="N761" s="117"/>
      <c r="O761" s="117"/>
      <c r="P761" s="117"/>
      <c r="Q761" s="117"/>
      <c r="R761" s="117"/>
      <c r="S761" s="117"/>
      <c r="T761" s="117"/>
      <c r="U761" s="117"/>
      <c r="V761" s="117"/>
      <c r="W761" s="117"/>
      <c r="X761" s="117"/>
      <c r="Y761" s="117"/>
      <c r="Z761" s="117"/>
    </row>
    <row r="762" spans="1:26" ht="12" customHeight="1" x14ac:dyDescent="0.2">
      <c r="A762" s="117"/>
      <c r="B762" s="137"/>
      <c r="C762" s="117"/>
      <c r="D762" s="138"/>
      <c r="E762" s="117"/>
      <c r="F762" s="139"/>
      <c r="G762" s="117"/>
      <c r="H762" s="117"/>
      <c r="I762" s="117"/>
      <c r="J762" s="117"/>
      <c r="K762" s="117"/>
      <c r="L762" s="117"/>
      <c r="M762" s="117"/>
      <c r="N762" s="117"/>
      <c r="O762" s="117"/>
      <c r="P762" s="117"/>
      <c r="Q762" s="117"/>
      <c r="R762" s="117"/>
      <c r="S762" s="117"/>
      <c r="T762" s="117"/>
      <c r="U762" s="117"/>
      <c r="V762" s="117"/>
      <c r="W762" s="117"/>
      <c r="X762" s="117"/>
      <c r="Y762" s="117"/>
      <c r="Z762" s="117"/>
    </row>
    <row r="763" spans="1:26" ht="12" customHeight="1" x14ac:dyDescent="0.2">
      <c r="A763" s="117"/>
      <c r="B763" s="137"/>
      <c r="C763" s="117"/>
      <c r="D763" s="138"/>
      <c r="E763" s="117"/>
      <c r="F763" s="139"/>
      <c r="G763" s="117"/>
      <c r="H763" s="117"/>
      <c r="I763" s="117"/>
      <c r="J763" s="117"/>
      <c r="K763" s="117"/>
      <c r="L763" s="117"/>
      <c r="M763" s="117"/>
      <c r="N763" s="117"/>
      <c r="O763" s="117"/>
      <c r="P763" s="117"/>
      <c r="Q763" s="117"/>
      <c r="R763" s="117"/>
      <c r="S763" s="117"/>
      <c r="T763" s="117"/>
      <c r="U763" s="117"/>
      <c r="V763" s="117"/>
      <c r="W763" s="117"/>
      <c r="X763" s="117"/>
      <c r="Y763" s="117"/>
      <c r="Z763" s="117"/>
    </row>
    <row r="764" spans="1:26" ht="12" customHeight="1" x14ac:dyDescent="0.2">
      <c r="A764" s="117"/>
      <c r="B764" s="137"/>
      <c r="C764" s="117"/>
      <c r="D764" s="138"/>
      <c r="E764" s="117"/>
      <c r="F764" s="139"/>
      <c r="G764" s="117"/>
      <c r="H764" s="117"/>
      <c r="I764" s="117"/>
      <c r="J764" s="117"/>
      <c r="K764" s="117"/>
      <c r="L764" s="117"/>
      <c r="M764" s="117"/>
      <c r="N764" s="117"/>
      <c r="O764" s="117"/>
      <c r="P764" s="117"/>
      <c r="Q764" s="117"/>
      <c r="R764" s="117"/>
      <c r="S764" s="117"/>
      <c r="T764" s="117"/>
      <c r="U764" s="117"/>
      <c r="V764" s="117"/>
      <c r="W764" s="117"/>
      <c r="X764" s="117"/>
      <c r="Y764" s="117"/>
      <c r="Z764" s="117"/>
    </row>
    <row r="765" spans="1:26" ht="12" customHeight="1" x14ac:dyDescent="0.2">
      <c r="A765" s="117"/>
      <c r="B765" s="137"/>
      <c r="C765" s="117"/>
      <c r="D765" s="138"/>
      <c r="E765" s="117"/>
      <c r="F765" s="139"/>
      <c r="G765" s="117"/>
      <c r="H765" s="117"/>
      <c r="I765" s="117"/>
      <c r="J765" s="117"/>
      <c r="K765" s="117"/>
      <c r="L765" s="117"/>
      <c r="M765" s="117"/>
      <c r="N765" s="117"/>
      <c r="O765" s="117"/>
      <c r="P765" s="117"/>
      <c r="Q765" s="117"/>
      <c r="R765" s="117"/>
      <c r="S765" s="117"/>
      <c r="T765" s="117"/>
      <c r="U765" s="117"/>
      <c r="V765" s="117"/>
      <c r="W765" s="117"/>
      <c r="X765" s="117"/>
      <c r="Y765" s="117"/>
      <c r="Z765" s="117"/>
    </row>
    <row r="766" spans="1:26" ht="12" customHeight="1" x14ac:dyDescent="0.2">
      <c r="A766" s="117"/>
      <c r="B766" s="137"/>
      <c r="C766" s="117"/>
      <c r="D766" s="138"/>
      <c r="E766" s="117"/>
      <c r="F766" s="139"/>
      <c r="G766" s="117"/>
      <c r="H766" s="117"/>
      <c r="I766" s="117"/>
      <c r="J766" s="117"/>
      <c r="K766" s="117"/>
      <c r="L766" s="117"/>
      <c r="M766" s="117"/>
      <c r="N766" s="117"/>
      <c r="O766" s="117"/>
      <c r="P766" s="117"/>
      <c r="Q766" s="117"/>
      <c r="R766" s="117"/>
      <c r="S766" s="117"/>
      <c r="T766" s="117"/>
      <c r="U766" s="117"/>
      <c r="V766" s="117"/>
      <c r="W766" s="117"/>
      <c r="X766" s="117"/>
      <c r="Y766" s="117"/>
      <c r="Z766" s="117"/>
    </row>
    <row r="767" spans="1:26" ht="12" customHeight="1" x14ac:dyDescent="0.2">
      <c r="A767" s="117"/>
      <c r="B767" s="137"/>
      <c r="C767" s="117"/>
      <c r="D767" s="138"/>
      <c r="E767" s="117"/>
      <c r="F767" s="139"/>
      <c r="G767" s="117"/>
      <c r="H767" s="117"/>
      <c r="I767" s="117"/>
      <c r="J767" s="117"/>
      <c r="K767" s="117"/>
      <c r="L767" s="117"/>
      <c r="M767" s="117"/>
      <c r="N767" s="117"/>
      <c r="O767" s="117"/>
      <c r="P767" s="117"/>
      <c r="Q767" s="117"/>
      <c r="R767" s="117"/>
      <c r="S767" s="117"/>
      <c r="T767" s="117"/>
      <c r="U767" s="117"/>
      <c r="V767" s="117"/>
      <c r="W767" s="117"/>
      <c r="X767" s="117"/>
      <c r="Y767" s="117"/>
      <c r="Z767" s="117"/>
    </row>
    <row r="768" spans="1:26" ht="12" customHeight="1" x14ac:dyDescent="0.2">
      <c r="A768" s="117"/>
      <c r="B768" s="137"/>
      <c r="C768" s="117"/>
      <c r="D768" s="138"/>
      <c r="E768" s="117"/>
      <c r="F768" s="139"/>
      <c r="G768" s="117"/>
      <c r="H768" s="117"/>
      <c r="I768" s="117"/>
      <c r="J768" s="117"/>
      <c r="K768" s="117"/>
      <c r="L768" s="117"/>
      <c r="M768" s="117"/>
      <c r="N768" s="117"/>
      <c r="O768" s="117"/>
      <c r="P768" s="117"/>
      <c r="Q768" s="117"/>
      <c r="R768" s="117"/>
      <c r="S768" s="117"/>
      <c r="T768" s="117"/>
      <c r="U768" s="117"/>
      <c r="V768" s="117"/>
      <c r="W768" s="117"/>
      <c r="X768" s="117"/>
      <c r="Y768" s="117"/>
      <c r="Z768" s="117"/>
    </row>
    <row r="769" spans="1:26" ht="12" customHeight="1" x14ac:dyDescent="0.2">
      <c r="A769" s="117"/>
      <c r="B769" s="137"/>
      <c r="C769" s="117"/>
      <c r="D769" s="138"/>
      <c r="E769" s="117"/>
      <c r="F769" s="139"/>
      <c r="G769" s="117"/>
      <c r="H769" s="117"/>
      <c r="I769" s="117"/>
      <c r="J769" s="117"/>
      <c r="K769" s="117"/>
      <c r="L769" s="117"/>
      <c r="M769" s="117"/>
      <c r="N769" s="117"/>
      <c r="O769" s="117"/>
      <c r="P769" s="117"/>
      <c r="Q769" s="117"/>
      <c r="R769" s="117"/>
      <c r="S769" s="117"/>
      <c r="T769" s="117"/>
      <c r="U769" s="117"/>
      <c r="V769" s="117"/>
      <c r="W769" s="117"/>
      <c r="X769" s="117"/>
      <c r="Y769" s="117"/>
      <c r="Z769" s="117"/>
    </row>
    <row r="770" spans="1:26" ht="12" customHeight="1" x14ac:dyDescent="0.2">
      <c r="A770" s="117"/>
      <c r="B770" s="137"/>
      <c r="C770" s="117"/>
      <c r="D770" s="138"/>
      <c r="E770" s="117"/>
      <c r="F770" s="139"/>
      <c r="G770" s="117"/>
      <c r="H770" s="117"/>
      <c r="I770" s="117"/>
      <c r="J770" s="117"/>
      <c r="K770" s="117"/>
      <c r="L770" s="117"/>
      <c r="M770" s="117"/>
      <c r="N770" s="117"/>
      <c r="O770" s="117"/>
      <c r="P770" s="117"/>
      <c r="Q770" s="117"/>
      <c r="R770" s="117"/>
      <c r="S770" s="117"/>
      <c r="T770" s="117"/>
      <c r="U770" s="117"/>
      <c r="V770" s="117"/>
      <c r="W770" s="117"/>
      <c r="X770" s="117"/>
      <c r="Y770" s="117"/>
      <c r="Z770" s="117"/>
    </row>
    <row r="771" spans="1:26" ht="12" customHeight="1" x14ac:dyDescent="0.2">
      <c r="A771" s="117"/>
      <c r="B771" s="137"/>
      <c r="C771" s="117"/>
      <c r="D771" s="138"/>
      <c r="E771" s="117"/>
      <c r="F771" s="139"/>
      <c r="G771" s="117"/>
      <c r="H771" s="117"/>
      <c r="I771" s="117"/>
      <c r="J771" s="117"/>
      <c r="K771" s="117"/>
      <c r="L771" s="117"/>
      <c r="M771" s="117"/>
      <c r="N771" s="117"/>
      <c r="O771" s="117"/>
      <c r="P771" s="117"/>
      <c r="Q771" s="117"/>
      <c r="R771" s="117"/>
      <c r="S771" s="117"/>
      <c r="T771" s="117"/>
      <c r="U771" s="117"/>
      <c r="V771" s="117"/>
      <c r="W771" s="117"/>
      <c r="X771" s="117"/>
      <c r="Y771" s="117"/>
      <c r="Z771" s="117"/>
    </row>
    <row r="772" spans="1:26" ht="12" customHeight="1" x14ac:dyDescent="0.2">
      <c r="A772" s="117"/>
      <c r="B772" s="137"/>
      <c r="C772" s="117"/>
      <c r="D772" s="138"/>
      <c r="E772" s="117"/>
      <c r="F772" s="139"/>
      <c r="G772" s="117"/>
      <c r="H772" s="117"/>
      <c r="I772" s="117"/>
      <c r="J772" s="117"/>
      <c r="K772" s="117"/>
      <c r="L772" s="117"/>
      <c r="M772" s="117"/>
      <c r="N772" s="117"/>
      <c r="O772" s="117"/>
      <c r="P772" s="117"/>
      <c r="Q772" s="117"/>
      <c r="R772" s="117"/>
      <c r="S772" s="117"/>
      <c r="T772" s="117"/>
      <c r="U772" s="117"/>
      <c r="V772" s="117"/>
      <c r="W772" s="117"/>
      <c r="X772" s="117"/>
      <c r="Y772" s="117"/>
      <c r="Z772" s="117"/>
    </row>
    <row r="773" spans="1:26" ht="12" customHeight="1" x14ac:dyDescent="0.2">
      <c r="A773" s="117"/>
      <c r="B773" s="137"/>
      <c r="C773" s="117"/>
      <c r="D773" s="138"/>
      <c r="E773" s="117"/>
      <c r="F773" s="139"/>
      <c r="G773" s="117"/>
      <c r="H773" s="117"/>
      <c r="I773" s="117"/>
      <c r="J773" s="117"/>
      <c r="K773" s="117"/>
      <c r="L773" s="117"/>
      <c r="M773" s="117"/>
      <c r="N773" s="117"/>
      <c r="O773" s="117"/>
      <c r="P773" s="117"/>
      <c r="Q773" s="117"/>
      <c r="R773" s="117"/>
      <c r="S773" s="117"/>
      <c r="T773" s="117"/>
      <c r="U773" s="117"/>
      <c r="V773" s="117"/>
      <c r="W773" s="117"/>
      <c r="X773" s="117"/>
      <c r="Y773" s="117"/>
      <c r="Z773" s="117"/>
    </row>
    <row r="774" spans="1:26" ht="12" customHeight="1" x14ac:dyDescent="0.2">
      <c r="A774" s="117"/>
      <c r="B774" s="137"/>
      <c r="C774" s="117"/>
      <c r="D774" s="138"/>
      <c r="E774" s="117"/>
      <c r="F774" s="139"/>
      <c r="G774" s="117"/>
      <c r="H774" s="117"/>
      <c r="I774" s="117"/>
      <c r="J774" s="117"/>
      <c r="K774" s="117"/>
      <c r="L774" s="117"/>
      <c r="M774" s="117"/>
      <c r="N774" s="117"/>
      <c r="O774" s="117"/>
      <c r="P774" s="117"/>
      <c r="Q774" s="117"/>
      <c r="R774" s="117"/>
      <c r="S774" s="117"/>
      <c r="T774" s="117"/>
      <c r="U774" s="117"/>
      <c r="V774" s="117"/>
      <c r="W774" s="117"/>
      <c r="X774" s="117"/>
      <c r="Y774" s="117"/>
      <c r="Z774" s="117"/>
    </row>
    <row r="775" spans="1:26" ht="12" customHeight="1" x14ac:dyDescent="0.2">
      <c r="A775" s="117"/>
      <c r="B775" s="137"/>
      <c r="C775" s="117"/>
      <c r="D775" s="138"/>
      <c r="E775" s="117"/>
      <c r="F775" s="139"/>
      <c r="G775" s="117"/>
      <c r="H775" s="117"/>
      <c r="I775" s="117"/>
      <c r="J775" s="117"/>
      <c r="K775" s="117"/>
      <c r="L775" s="117"/>
      <c r="M775" s="117"/>
      <c r="N775" s="117"/>
      <c r="O775" s="117"/>
      <c r="P775" s="117"/>
      <c r="Q775" s="117"/>
      <c r="R775" s="117"/>
      <c r="S775" s="117"/>
      <c r="T775" s="117"/>
      <c r="U775" s="117"/>
      <c r="V775" s="117"/>
      <c r="W775" s="117"/>
      <c r="X775" s="117"/>
      <c r="Y775" s="117"/>
      <c r="Z775" s="117"/>
    </row>
    <row r="776" spans="1:26" ht="12" customHeight="1" x14ac:dyDescent="0.2">
      <c r="A776" s="117"/>
      <c r="B776" s="137"/>
      <c r="C776" s="117"/>
      <c r="D776" s="138"/>
      <c r="E776" s="117"/>
      <c r="F776" s="139"/>
      <c r="G776" s="117"/>
      <c r="H776" s="117"/>
      <c r="I776" s="117"/>
      <c r="J776" s="117"/>
      <c r="K776" s="117"/>
      <c r="L776" s="117"/>
      <c r="M776" s="117"/>
      <c r="N776" s="117"/>
      <c r="O776" s="117"/>
      <c r="P776" s="117"/>
      <c r="Q776" s="117"/>
      <c r="R776" s="117"/>
      <c r="S776" s="117"/>
      <c r="T776" s="117"/>
      <c r="U776" s="117"/>
      <c r="V776" s="117"/>
      <c r="W776" s="117"/>
      <c r="X776" s="117"/>
      <c r="Y776" s="117"/>
      <c r="Z776" s="117"/>
    </row>
    <row r="777" spans="1:26" ht="12" customHeight="1" x14ac:dyDescent="0.2">
      <c r="A777" s="117"/>
      <c r="B777" s="137"/>
      <c r="C777" s="117"/>
      <c r="D777" s="138"/>
      <c r="E777" s="117"/>
      <c r="F777" s="139"/>
      <c r="G777" s="117"/>
      <c r="H777" s="117"/>
      <c r="I777" s="117"/>
      <c r="J777" s="117"/>
      <c r="K777" s="117"/>
      <c r="L777" s="117"/>
      <c r="M777" s="117"/>
      <c r="N777" s="117"/>
      <c r="O777" s="117"/>
      <c r="P777" s="117"/>
      <c r="Q777" s="117"/>
      <c r="R777" s="117"/>
      <c r="S777" s="117"/>
      <c r="T777" s="117"/>
      <c r="U777" s="117"/>
      <c r="V777" s="117"/>
      <c r="W777" s="117"/>
      <c r="X777" s="117"/>
      <c r="Y777" s="117"/>
      <c r="Z777" s="117"/>
    </row>
    <row r="778" spans="1:26" ht="12" customHeight="1" x14ac:dyDescent="0.2">
      <c r="A778" s="117"/>
      <c r="B778" s="137"/>
      <c r="C778" s="117"/>
      <c r="D778" s="138"/>
      <c r="E778" s="117"/>
      <c r="F778" s="139"/>
      <c r="G778" s="117"/>
      <c r="H778" s="117"/>
      <c r="I778" s="117"/>
      <c r="J778" s="117"/>
      <c r="K778" s="117"/>
      <c r="L778" s="117"/>
      <c r="M778" s="117"/>
      <c r="N778" s="117"/>
      <c r="O778" s="117"/>
      <c r="P778" s="117"/>
      <c r="Q778" s="117"/>
      <c r="R778" s="117"/>
      <c r="S778" s="117"/>
      <c r="T778" s="117"/>
      <c r="U778" s="117"/>
      <c r="V778" s="117"/>
      <c r="W778" s="117"/>
      <c r="X778" s="117"/>
      <c r="Y778" s="117"/>
      <c r="Z778" s="117"/>
    </row>
    <row r="779" spans="1:26" ht="12" customHeight="1" x14ac:dyDescent="0.2">
      <c r="A779" s="117"/>
      <c r="B779" s="137"/>
      <c r="C779" s="117"/>
      <c r="D779" s="138"/>
      <c r="E779" s="117"/>
      <c r="F779" s="139"/>
      <c r="G779" s="117"/>
      <c r="H779" s="117"/>
      <c r="I779" s="117"/>
      <c r="J779" s="117"/>
      <c r="K779" s="117"/>
      <c r="L779" s="117"/>
      <c r="M779" s="117"/>
      <c r="N779" s="117"/>
      <c r="O779" s="117"/>
      <c r="P779" s="117"/>
      <c r="Q779" s="117"/>
      <c r="R779" s="117"/>
      <c r="S779" s="117"/>
      <c r="T779" s="117"/>
      <c r="U779" s="117"/>
      <c r="V779" s="117"/>
      <c r="W779" s="117"/>
      <c r="X779" s="117"/>
      <c r="Y779" s="117"/>
      <c r="Z779" s="117"/>
    </row>
    <row r="780" spans="1:26" ht="12" customHeight="1" x14ac:dyDescent="0.2">
      <c r="A780" s="117"/>
      <c r="B780" s="137"/>
      <c r="C780" s="117"/>
      <c r="D780" s="138"/>
      <c r="E780" s="117"/>
      <c r="F780" s="139"/>
      <c r="G780" s="117"/>
      <c r="H780" s="117"/>
      <c r="I780" s="117"/>
      <c r="J780" s="117"/>
      <c r="K780" s="117"/>
      <c r="L780" s="117"/>
      <c r="M780" s="117"/>
      <c r="N780" s="117"/>
      <c r="O780" s="117"/>
      <c r="P780" s="117"/>
      <c r="Q780" s="117"/>
      <c r="R780" s="117"/>
      <c r="S780" s="117"/>
      <c r="T780" s="117"/>
      <c r="U780" s="117"/>
      <c r="V780" s="117"/>
      <c r="W780" s="117"/>
      <c r="X780" s="117"/>
      <c r="Y780" s="117"/>
      <c r="Z780" s="117"/>
    </row>
    <row r="781" spans="1:26" ht="12" customHeight="1" x14ac:dyDescent="0.2">
      <c r="A781" s="117"/>
      <c r="B781" s="137"/>
      <c r="C781" s="117"/>
      <c r="D781" s="138"/>
      <c r="E781" s="117"/>
      <c r="F781" s="139"/>
      <c r="G781" s="117"/>
      <c r="H781" s="117"/>
      <c r="I781" s="117"/>
      <c r="J781" s="117"/>
      <c r="K781" s="117"/>
      <c r="L781" s="117"/>
      <c r="M781" s="117"/>
      <c r="N781" s="117"/>
      <c r="O781" s="117"/>
      <c r="P781" s="117"/>
      <c r="Q781" s="117"/>
      <c r="R781" s="117"/>
      <c r="S781" s="117"/>
      <c r="T781" s="117"/>
      <c r="U781" s="117"/>
      <c r="V781" s="117"/>
      <c r="W781" s="117"/>
      <c r="X781" s="117"/>
      <c r="Y781" s="117"/>
      <c r="Z781" s="117"/>
    </row>
    <row r="782" spans="1:26" ht="12" customHeight="1" x14ac:dyDescent="0.2">
      <c r="A782" s="117"/>
      <c r="B782" s="137"/>
      <c r="C782" s="117"/>
      <c r="D782" s="138"/>
      <c r="E782" s="117"/>
      <c r="F782" s="139"/>
      <c r="G782" s="117"/>
      <c r="H782" s="117"/>
      <c r="I782" s="117"/>
      <c r="J782" s="117"/>
      <c r="K782" s="117"/>
      <c r="L782" s="117"/>
      <c r="M782" s="117"/>
      <c r="N782" s="117"/>
      <c r="O782" s="117"/>
      <c r="P782" s="117"/>
      <c r="Q782" s="117"/>
      <c r="R782" s="117"/>
      <c r="S782" s="117"/>
      <c r="T782" s="117"/>
      <c r="U782" s="117"/>
      <c r="V782" s="117"/>
      <c r="W782" s="117"/>
      <c r="X782" s="117"/>
      <c r="Y782" s="117"/>
      <c r="Z782" s="117"/>
    </row>
    <row r="783" spans="1:26" ht="12" customHeight="1" x14ac:dyDescent="0.2">
      <c r="A783" s="117"/>
      <c r="B783" s="137"/>
      <c r="C783" s="117"/>
      <c r="D783" s="138"/>
      <c r="E783" s="117"/>
      <c r="F783" s="139"/>
      <c r="G783" s="117"/>
      <c r="H783" s="117"/>
      <c r="I783" s="117"/>
      <c r="J783" s="117"/>
      <c r="K783" s="117"/>
      <c r="L783" s="117"/>
      <c r="M783" s="117"/>
      <c r="N783" s="117"/>
      <c r="O783" s="117"/>
      <c r="P783" s="117"/>
      <c r="Q783" s="117"/>
      <c r="R783" s="117"/>
      <c r="S783" s="117"/>
      <c r="T783" s="117"/>
      <c r="U783" s="117"/>
      <c r="V783" s="117"/>
      <c r="W783" s="117"/>
      <c r="X783" s="117"/>
      <c r="Y783" s="117"/>
      <c r="Z783" s="117"/>
    </row>
    <row r="784" spans="1:26" ht="12" customHeight="1" x14ac:dyDescent="0.2">
      <c r="A784" s="117"/>
      <c r="B784" s="137"/>
      <c r="C784" s="117"/>
      <c r="D784" s="138"/>
      <c r="E784" s="117"/>
      <c r="F784" s="139"/>
      <c r="G784" s="117"/>
      <c r="H784" s="117"/>
      <c r="I784" s="117"/>
      <c r="J784" s="117"/>
      <c r="K784" s="117"/>
      <c r="L784" s="117"/>
      <c r="M784" s="117"/>
      <c r="N784" s="117"/>
      <c r="O784" s="117"/>
      <c r="P784" s="117"/>
      <c r="Q784" s="117"/>
      <c r="R784" s="117"/>
      <c r="S784" s="117"/>
      <c r="T784" s="117"/>
      <c r="U784" s="117"/>
      <c r="V784" s="117"/>
      <c r="W784" s="117"/>
      <c r="X784" s="117"/>
      <c r="Y784" s="117"/>
      <c r="Z784" s="117"/>
    </row>
    <row r="785" spans="1:26" ht="12" customHeight="1" x14ac:dyDescent="0.2">
      <c r="A785" s="117"/>
      <c r="B785" s="137"/>
      <c r="C785" s="117"/>
      <c r="D785" s="138"/>
      <c r="E785" s="117"/>
      <c r="F785" s="139"/>
      <c r="G785" s="117"/>
      <c r="H785" s="117"/>
      <c r="I785" s="117"/>
      <c r="J785" s="117"/>
      <c r="K785" s="117"/>
      <c r="L785" s="117"/>
      <c r="M785" s="117"/>
      <c r="N785" s="117"/>
      <c r="O785" s="117"/>
      <c r="P785" s="117"/>
      <c r="Q785" s="117"/>
      <c r="R785" s="117"/>
      <c r="S785" s="117"/>
      <c r="T785" s="117"/>
      <c r="U785" s="117"/>
      <c r="V785" s="117"/>
      <c r="W785" s="117"/>
      <c r="X785" s="117"/>
      <c r="Y785" s="117"/>
      <c r="Z785" s="117"/>
    </row>
    <row r="786" spans="1:26" ht="12" customHeight="1" x14ac:dyDescent="0.2">
      <c r="A786" s="117"/>
      <c r="B786" s="137"/>
      <c r="C786" s="117"/>
      <c r="D786" s="138"/>
      <c r="E786" s="117"/>
      <c r="F786" s="139"/>
      <c r="G786" s="117"/>
      <c r="H786" s="117"/>
      <c r="I786" s="117"/>
      <c r="J786" s="117"/>
      <c r="K786" s="117"/>
      <c r="L786" s="117"/>
      <c r="M786" s="117"/>
      <c r="N786" s="117"/>
      <c r="O786" s="117"/>
      <c r="P786" s="117"/>
      <c r="Q786" s="117"/>
      <c r="R786" s="117"/>
      <c r="S786" s="117"/>
      <c r="T786" s="117"/>
      <c r="U786" s="117"/>
      <c r="V786" s="117"/>
      <c r="W786" s="117"/>
      <c r="X786" s="117"/>
      <c r="Y786" s="117"/>
      <c r="Z786" s="117"/>
    </row>
    <row r="787" spans="1:26" ht="12" customHeight="1" x14ac:dyDescent="0.2">
      <c r="A787" s="117"/>
      <c r="B787" s="137"/>
      <c r="C787" s="117"/>
      <c r="D787" s="138"/>
      <c r="E787" s="117"/>
      <c r="F787" s="139"/>
      <c r="G787" s="117"/>
      <c r="H787" s="117"/>
      <c r="I787" s="117"/>
      <c r="J787" s="117"/>
      <c r="K787" s="117"/>
      <c r="L787" s="117"/>
      <c r="M787" s="117"/>
      <c r="N787" s="117"/>
      <c r="O787" s="117"/>
      <c r="P787" s="117"/>
      <c r="Q787" s="117"/>
      <c r="R787" s="117"/>
      <c r="S787" s="117"/>
      <c r="T787" s="117"/>
      <c r="U787" s="117"/>
      <c r="V787" s="117"/>
      <c r="W787" s="117"/>
      <c r="X787" s="117"/>
      <c r="Y787" s="117"/>
      <c r="Z787" s="117"/>
    </row>
    <row r="788" spans="1:26" ht="12" customHeight="1" x14ac:dyDescent="0.2">
      <c r="A788" s="117"/>
      <c r="B788" s="137"/>
      <c r="C788" s="117"/>
      <c r="D788" s="138"/>
      <c r="E788" s="117"/>
      <c r="F788" s="139"/>
      <c r="G788" s="117"/>
      <c r="H788" s="117"/>
      <c r="I788" s="117"/>
      <c r="J788" s="117"/>
      <c r="K788" s="117"/>
      <c r="L788" s="117"/>
      <c r="M788" s="117"/>
      <c r="N788" s="117"/>
      <c r="O788" s="117"/>
      <c r="P788" s="117"/>
      <c r="Q788" s="117"/>
      <c r="R788" s="117"/>
      <c r="S788" s="117"/>
      <c r="T788" s="117"/>
      <c r="U788" s="117"/>
      <c r="V788" s="117"/>
      <c r="W788" s="117"/>
      <c r="X788" s="117"/>
      <c r="Y788" s="117"/>
      <c r="Z788" s="117"/>
    </row>
    <row r="789" spans="1:26" ht="12" customHeight="1" x14ac:dyDescent="0.2">
      <c r="A789" s="117"/>
      <c r="B789" s="137"/>
      <c r="C789" s="117"/>
      <c r="D789" s="138"/>
      <c r="E789" s="117"/>
      <c r="F789" s="139"/>
      <c r="G789" s="117"/>
      <c r="H789" s="117"/>
      <c r="I789" s="117"/>
      <c r="J789" s="117"/>
      <c r="K789" s="117"/>
      <c r="L789" s="117"/>
      <c r="M789" s="117"/>
      <c r="N789" s="117"/>
      <c r="O789" s="117"/>
      <c r="P789" s="117"/>
      <c r="Q789" s="117"/>
      <c r="R789" s="117"/>
      <c r="S789" s="117"/>
      <c r="T789" s="117"/>
      <c r="U789" s="117"/>
      <c r="V789" s="117"/>
      <c r="W789" s="117"/>
      <c r="X789" s="117"/>
      <c r="Y789" s="117"/>
      <c r="Z789" s="117"/>
    </row>
    <row r="790" spans="1:26" ht="12" customHeight="1" x14ac:dyDescent="0.2">
      <c r="A790" s="117"/>
      <c r="B790" s="137"/>
      <c r="C790" s="117"/>
      <c r="D790" s="138"/>
      <c r="E790" s="117"/>
      <c r="F790" s="139"/>
      <c r="G790" s="117"/>
      <c r="H790" s="117"/>
      <c r="I790" s="117"/>
      <c r="J790" s="117"/>
      <c r="K790" s="117"/>
      <c r="L790" s="117"/>
      <c r="M790" s="117"/>
      <c r="N790" s="117"/>
      <c r="O790" s="117"/>
      <c r="P790" s="117"/>
      <c r="Q790" s="117"/>
      <c r="R790" s="117"/>
      <c r="S790" s="117"/>
      <c r="T790" s="117"/>
      <c r="U790" s="117"/>
      <c r="V790" s="117"/>
      <c r="W790" s="117"/>
      <c r="X790" s="117"/>
      <c r="Y790" s="117"/>
      <c r="Z790" s="117"/>
    </row>
    <row r="791" spans="1:26" ht="12" customHeight="1" x14ac:dyDescent="0.2">
      <c r="A791" s="117"/>
      <c r="B791" s="137"/>
      <c r="C791" s="117"/>
      <c r="D791" s="138"/>
      <c r="E791" s="117"/>
      <c r="F791" s="139"/>
      <c r="G791" s="117"/>
      <c r="H791" s="117"/>
      <c r="I791" s="117"/>
      <c r="J791" s="117"/>
      <c r="K791" s="117"/>
      <c r="L791" s="117"/>
      <c r="M791" s="117"/>
      <c r="N791" s="117"/>
      <c r="O791" s="117"/>
      <c r="P791" s="117"/>
      <c r="Q791" s="117"/>
      <c r="R791" s="117"/>
      <c r="S791" s="117"/>
      <c r="T791" s="117"/>
      <c r="U791" s="117"/>
      <c r="V791" s="117"/>
      <c r="W791" s="117"/>
      <c r="X791" s="117"/>
      <c r="Y791" s="117"/>
      <c r="Z791" s="117"/>
    </row>
    <row r="792" spans="1:26" ht="12" customHeight="1" x14ac:dyDescent="0.2">
      <c r="A792" s="117"/>
      <c r="B792" s="137"/>
      <c r="C792" s="117"/>
      <c r="D792" s="138"/>
      <c r="E792" s="117"/>
      <c r="F792" s="139"/>
      <c r="G792" s="117"/>
      <c r="H792" s="117"/>
      <c r="I792" s="117"/>
      <c r="J792" s="117"/>
      <c r="K792" s="117"/>
      <c r="L792" s="117"/>
      <c r="M792" s="117"/>
      <c r="N792" s="117"/>
      <c r="O792" s="117"/>
      <c r="P792" s="117"/>
      <c r="Q792" s="117"/>
      <c r="R792" s="117"/>
      <c r="S792" s="117"/>
      <c r="T792" s="117"/>
      <c r="U792" s="117"/>
      <c r="V792" s="117"/>
      <c r="W792" s="117"/>
      <c r="X792" s="117"/>
      <c r="Y792" s="117"/>
      <c r="Z792" s="117"/>
    </row>
    <row r="793" spans="1:26" ht="12" customHeight="1" x14ac:dyDescent="0.2">
      <c r="A793" s="117"/>
      <c r="B793" s="137"/>
      <c r="C793" s="117"/>
      <c r="D793" s="138"/>
      <c r="E793" s="117"/>
      <c r="F793" s="139"/>
      <c r="G793" s="117"/>
      <c r="H793" s="117"/>
      <c r="I793" s="117"/>
      <c r="J793" s="117"/>
      <c r="K793" s="117"/>
      <c r="L793" s="117"/>
      <c r="M793" s="117"/>
      <c r="N793" s="117"/>
      <c r="O793" s="117"/>
      <c r="P793" s="117"/>
      <c r="Q793" s="117"/>
      <c r="R793" s="117"/>
      <c r="S793" s="117"/>
      <c r="T793" s="117"/>
      <c r="U793" s="117"/>
      <c r="V793" s="117"/>
      <c r="W793" s="117"/>
      <c r="X793" s="117"/>
      <c r="Y793" s="117"/>
      <c r="Z793" s="117"/>
    </row>
    <row r="794" spans="1:26" ht="12" customHeight="1" x14ac:dyDescent="0.2">
      <c r="A794" s="117"/>
      <c r="B794" s="137"/>
      <c r="C794" s="117"/>
      <c r="D794" s="138"/>
      <c r="E794" s="117"/>
      <c r="F794" s="139"/>
      <c r="G794" s="117"/>
      <c r="H794" s="117"/>
      <c r="I794" s="117"/>
      <c r="J794" s="117"/>
      <c r="K794" s="117"/>
      <c r="L794" s="117"/>
      <c r="M794" s="117"/>
      <c r="N794" s="117"/>
      <c r="O794" s="117"/>
      <c r="P794" s="117"/>
      <c r="Q794" s="117"/>
      <c r="R794" s="117"/>
      <c r="S794" s="117"/>
      <c r="T794" s="117"/>
      <c r="U794" s="117"/>
      <c r="V794" s="117"/>
      <c r="W794" s="117"/>
      <c r="X794" s="117"/>
      <c r="Y794" s="117"/>
      <c r="Z794" s="117"/>
    </row>
    <row r="795" spans="1:26" ht="12" customHeight="1" x14ac:dyDescent="0.2">
      <c r="A795" s="117"/>
      <c r="B795" s="137"/>
      <c r="C795" s="117"/>
      <c r="D795" s="138"/>
      <c r="E795" s="117"/>
      <c r="F795" s="139"/>
      <c r="G795" s="117"/>
      <c r="H795" s="117"/>
      <c r="I795" s="117"/>
      <c r="J795" s="117"/>
      <c r="K795" s="117"/>
      <c r="L795" s="117"/>
      <c r="M795" s="117"/>
      <c r="N795" s="117"/>
      <c r="O795" s="117"/>
      <c r="P795" s="117"/>
      <c r="Q795" s="117"/>
      <c r="R795" s="117"/>
      <c r="S795" s="117"/>
      <c r="T795" s="117"/>
      <c r="U795" s="117"/>
      <c r="V795" s="117"/>
      <c r="W795" s="117"/>
      <c r="X795" s="117"/>
      <c r="Y795" s="117"/>
      <c r="Z795" s="117"/>
    </row>
    <row r="796" spans="1:26" ht="12" customHeight="1" x14ac:dyDescent="0.2">
      <c r="A796" s="117"/>
      <c r="B796" s="137"/>
      <c r="C796" s="117"/>
      <c r="D796" s="138"/>
      <c r="E796" s="117"/>
      <c r="F796" s="139"/>
      <c r="G796" s="117"/>
      <c r="H796" s="117"/>
      <c r="I796" s="117"/>
      <c r="J796" s="117"/>
      <c r="K796" s="117"/>
      <c r="L796" s="117"/>
      <c r="M796" s="117"/>
      <c r="N796" s="117"/>
      <c r="O796" s="117"/>
      <c r="P796" s="117"/>
      <c r="Q796" s="117"/>
      <c r="R796" s="117"/>
      <c r="S796" s="117"/>
      <c r="T796" s="117"/>
      <c r="U796" s="117"/>
      <c r="V796" s="117"/>
      <c r="W796" s="117"/>
      <c r="X796" s="117"/>
      <c r="Y796" s="117"/>
      <c r="Z796" s="117"/>
    </row>
    <row r="797" spans="1:26" ht="12" customHeight="1" x14ac:dyDescent="0.2">
      <c r="A797" s="117"/>
      <c r="B797" s="137"/>
      <c r="C797" s="117"/>
      <c r="D797" s="138"/>
      <c r="E797" s="117"/>
      <c r="F797" s="139"/>
      <c r="G797" s="117"/>
      <c r="H797" s="117"/>
      <c r="I797" s="117"/>
      <c r="J797" s="117"/>
      <c r="K797" s="117"/>
      <c r="L797" s="117"/>
      <c r="M797" s="117"/>
      <c r="N797" s="117"/>
      <c r="O797" s="117"/>
      <c r="P797" s="117"/>
      <c r="Q797" s="117"/>
      <c r="R797" s="117"/>
      <c r="S797" s="117"/>
      <c r="T797" s="117"/>
      <c r="U797" s="117"/>
      <c r="V797" s="117"/>
      <c r="W797" s="117"/>
      <c r="X797" s="117"/>
      <c r="Y797" s="117"/>
      <c r="Z797" s="117"/>
    </row>
    <row r="798" spans="1:26" ht="12" customHeight="1" x14ac:dyDescent="0.2">
      <c r="A798" s="117"/>
      <c r="B798" s="137"/>
      <c r="C798" s="117"/>
      <c r="D798" s="138"/>
      <c r="E798" s="117"/>
      <c r="F798" s="139"/>
      <c r="G798" s="117"/>
      <c r="H798" s="117"/>
      <c r="I798" s="117"/>
      <c r="J798" s="117"/>
      <c r="K798" s="117"/>
      <c r="L798" s="117"/>
      <c r="M798" s="117"/>
      <c r="N798" s="117"/>
      <c r="O798" s="117"/>
      <c r="P798" s="117"/>
      <c r="Q798" s="117"/>
      <c r="R798" s="117"/>
      <c r="S798" s="117"/>
      <c r="T798" s="117"/>
      <c r="U798" s="117"/>
      <c r="V798" s="117"/>
      <c r="W798" s="117"/>
      <c r="X798" s="117"/>
      <c r="Y798" s="117"/>
      <c r="Z798" s="117"/>
    </row>
    <row r="799" spans="1:26" ht="12" customHeight="1" x14ac:dyDescent="0.2">
      <c r="A799" s="117"/>
      <c r="B799" s="137"/>
      <c r="C799" s="117"/>
      <c r="D799" s="138"/>
      <c r="E799" s="117"/>
      <c r="F799" s="139"/>
      <c r="G799" s="117"/>
      <c r="H799" s="117"/>
      <c r="I799" s="117"/>
      <c r="J799" s="117"/>
      <c r="K799" s="117"/>
      <c r="L799" s="117"/>
      <c r="M799" s="117"/>
      <c r="N799" s="117"/>
      <c r="O799" s="117"/>
      <c r="P799" s="117"/>
      <c r="Q799" s="117"/>
      <c r="R799" s="117"/>
      <c r="S799" s="117"/>
      <c r="T799" s="117"/>
      <c r="U799" s="117"/>
      <c r="V799" s="117"/>
      <c r="W799" s="117"/>
      <c r="X799" s="117"/>
      <c r="Y799" s="117"/>
      <c r="Z799" s="117"/>
    </row>
    <row r="800" spans="1:26" ht="12" customHeight="1" x14ac:dyDescent="0.2">
      <c r="A800" s="117"/>
      <c r="B800" s="137"/>
      <c r="C800" s="117"/>
      <c r="D800" s="138"/>
      <c r="E800" s="117"/>
      <c r="F800" s="139"/>
      <c r="G800" s="117"/>
      <c r="H800" s="117"/>
      <c r="I800" s="117"/>
      <c r="J800" s="117"/>
      <c r="K800" s="117"/>
      <c r="L800" s="117"/>
      <c r="M800" s="117"/>
      <c r="N800" s="117"/>
      <c r="O800" s="117"/>
      <c r="P800" s="117"/>
      <c r="Q800" s="117"/>
      <c r="R800" s="117"/>
      <c r="S800" s="117"/>
      <c r="T800" s="117"/>
      <c r="U800" s="117"/>
      <c r="V800" s="117"/>
      <c r="W800" s="117"/>
      <c r="X800" s="117"/>
      <c r="Y800" s="117"/>
      <c r="Z800" s="117"/>
    </row>
    <row r="801" spans="1:26" ht="12" customHeight="1" x14ac:dyDescent="0.2">
      <c r="A801" s="117"/>
      <c r="B801" s="137"/>
      <c r="C801" s="117"/>
      <c r="D801" s="138"/>
      <c r="E801" s="117"/>
      <c r="F801" s="139"/>
      <c r="G801" s="117"/>
      <c r="H801" s="117"/>
      <c r="I801" s="117"/>
      <c r="J801" s="117"/>
      <c r="K801" s="117"/>
      <c r="L801" s="117"/>
      <c r="M801" s="117"/>
      <c r="N801" s="117"/>
      <c r="O801" s="117"/>
      <c r="P801" s="117"/>
      <c r="Q801" s="117"/>
      <c r="R801" s="117"/>
      <c r="S801" s="117"/>
      <c r="T801" s="117"/>
      <c r="U801" s="117"/>
      <c r="V801" s="117"/>
      <c r="W801" s="117"/>
      <c r="X801" s="117"/>
      <c r="Y801" s="117"/>
      <c r="Z801" s="117"/>
    </row>
    <row r="802" spans="1:26" ht="12" customHeight="1" x14ac:dyDescent="0.2">
      <c r="A802" s="117"/>
      <c r="B802" s="137"/>
      <c r="C802" s="117"/>
      <c r="D802" s="138"/>
      <c r="E802" s="117"/>
      <c r="F802" s="139"/>
      <c r="G802" s="117"/>
      <c r="H802" s="117"/>
      <c r="I802" s="117"/>
      <c r="J802" s="117"/>
      <c r="K802" s="117"/>
      <c r="L802" s="117"/>
      <c r="M802" s="117"/>
      <c r="N802" s="117"/>
      <c r="O802" s="117"/>
      <c r="P802" s="117"/>
      <c r="Q802" s="117"/>
      <c r="R802" s="117"/>
      <c r="S802" s="117"/>
      <c r="T802" s="117"/>
      <c r="U802" s="117"/>
      <c r="V802" s="117"/>
      <c r="W802" s="117"/>
      <c r="X802" s="117"/>
      <c r="Y802" s="117"/>
      <c r="Z802" s="117"/>
    </row>
    <row r="803" spans="1:26" ht="12" customHeight="1" x14ac:dyDescent="0.2">
      <c r="A803" s="117"/>
      <c r="B803" s="137"/>
      <c r="C803" s="117"/>
      <c r="D803" s="138"/>
      <c r="E803" s="117"/>
      <c r="F803" s="139"/>
      <c r="G803" s="117"/>
      <c r="H803" s="117"/>
      <c r="I803" s="117"/>
      <c r="J803" s="117"/>
      <c r="K803" s="117"/>
      <c r="L803" s="117"/>
      <c r="M803" s="117"/>
      <c r="N803" s="117"/>
      <c r="O803" s="117"/>
      <c r="P803" s="117"/>
      <c r="Q803" s="117"/>
      <c r="R803" s="117"/>
      <c r="S803" s="117"/>
      <c r="T803" s="117"/>
      <c r="U803" s="117"/>
      <c r="V803" s="117"/>
      <c r="W803" s="117"/>
      <c r="X803" s="117"/>
      <c r="Y803" s="117"/>
      <c r="Z803" s="117"/>
    </row>
    <row r="804" spans="1:26" ht="12" customHeight="1" x14ac:dyDescent="0.2">
      <c r="A804" s="117"/>
      <c r="B804" s="137"/>
      <c r="C804" s="117"/>
      <c r="D804" s="138"/>
      <c r="E804" s="117"/>
      <c r="F804" s="139"/>
      <c r="G804" s="117"/>
      <c r="H804" s="117"/>
      <c r="I804" s="117"/>
      <c r="J804" s="117"/>
      <c r="K804" s="117"/>
      <c r="L804" s="117"/>
      <c r="M804" s="117"/>
      <c r="N804" s="117"/>
      <c r="O804" s="117"/>
      <c r="P804" s="117"/>
      <c r="Q804" s="117"/>
      <c r="R804" s="117"/>
      <c r="S804" s="117"/>
      <c r="T804" s="117"/>
      <c r="U804" s="117"/>
      <c r="V804" s="117"/>
      <c r="W804" s="117"/>
      <c r="X804" s="117"/>
      <c r="Y804" s="117"/>
      <c r="Z804" s="117"/>
    </row>
    <row r="805" spans="1:26" ht="12" customHeight="1" x14ac:dyDescent="0.2">
      <c r="A805" s="117"/>
      <c r="B805" s="137"/>
      <c r="C805" s="117"/>
      <c r="D805" s="138"/>
      <c r="E805" s="117"/>
      <c r="F805" s="139"/>
      <c r="G805" s="117"/>
      <c r="H805" s="117"/>
      <c r="I805" s="117"/>
      <c r="J805" s="117"/>
      <c r="K805" s="117"/>
      <c r="L805" s="117"/>
      <c r="M805" s="117"/>
      <c r="N805" s="117"/>
      <c r="O805" s="117"/>
      <c r="P805" s="117"/>
      <c r="Q805" s="117"/>
      <c r="R805" s="117"/>
      <c r="S805" s="117"/>
      <c r="T805" s="117"/>
      <c r="U805" s="117"/>
      <c r="V805" s="117"/>
      <c r="W805" s="117"/>
      <c r="X805" s="117"/>
      <c r="Y805" s="117"/>
      <c r="Z805" s="117"/>
    </row>
    <row r="806" spans="1:26" ht="12" customHeight="1" x14ac:dyDescent="0.2">
      <c r="A806" s="117"/>
      <c r="B806" s="137"/>
      <c r="C806" s="117"/>
      <c r="D806" s="138"/>
      <c r="E806" s="117"/>
      <c r="F806" s="139"/>
      <c r="G806" s="117"/>
      <c r="H806" s="117"/>
      <c r="I806" s="117"/>
      <c r="J806" s="117"/>
      <c r="K806" s="117"/>
      <c r="L806" s="117"/>
      <c r="M806" s="117"/>
      <c r="N806" s="117"/>
      <c r="O806" s="117"/>
      <c r="P806" s="117"/>
      <c r="Q806" s="117"/>
      <c r="R806" s="117"/>
      <c r="S806" s="117"/>
      <c r="T806" s="117"/>
      <c r="U806" s="117"/>
      <c r="V806" s="117"/>
      <c r="W806" s="117"/>
      <c r="X806" s="117"/>
      <c r="Y806" s="117"/>
      <c r="Z806" s="117"/>
    </row>
    <row r="807" spans="1:26" ht="12" customHeight="1" x14ac:dyDescent="0.2">
      <c r="A807" s="117"/>
      <c r="B807" s="137"/>
      <c r="C807" s="117"/>
      <c r="D807" s="138"/>
      <c r="E807" s="117"/>
      <c r="F807" s="139"/>
      <c r="G807" s="117"/>
      <c r="H807" s="117"/>
      <c r="I807" s="117"/>
      <c r="J807" s="117"/>
      <c r="K807" s="117"/>
      <c r="L807" s="117"/>
      <c r="M807" s="117"/>
      <c r="N807" s="117"/>
      <c r="O807" s="117"/>
      <c r="P807" s="117"/>
      <c r="Q807" s="117"/>
      <c r="R807" s="117"/>
      <c r="S807" s="117"/>
      <c r="T807" s="117"/>
      <c r="U807" s="117"/>
      <c r="V807" s="117"/>
      <c r="W807" s="117"/>
      <c r="X807" s="117"/>
      <c r="Y807" s="117"/>
      <c r="Z807" s="117"/>
    </row>
    <row r="808" spans="1:26" ht="12" customHeight="1" x14ac:dyDescent="0.2">
      <c r="A808" s="117"/>
      <c r="B808" s="137"/>
      <c r="C808" s="117"/>
      <c r="D808" s="138"/>
      <c r="E808" s="117"/>
      <c r="F808" s="139"/>
      <c r="G808" s="117"/>
      <c r="H808" s="117"/>
      <c r="I808" s="117"/>
      <c r="J808" s="117"/>
      <c r="K808" s="117"/>
      <c r="L808" s="117"/>
      <c r="M808" s="117"/>
      <c r="N808" s="117"/>
      <c r="O808" s="117"/>
      <c r="P808" s="117"/>
      <c r="Q808" s="117"/>
      <c r="R808" s="117"/>
      <c r="S808" s="117"/>
      <c r="T808" s="117"/>
      <c r="U808" s="117"/>
      <c r="V808" s="117"/>
      <c r="W808" s="117"/>
      <c r="X808" s="117"/>
      <c r="Y808" s="117"/>
      <c r="Z808" s="117"/>
    </row>
    <row r="809" spans="1:26" ht="12" customHeight="1" x14ac:dyDescent="0.2">
      <c r="A809" s="117"/>
      <c r="B809" s="137"/>
      <c r="C809" s="117"/>
      <c r="D809" s="138"/>
      <c r="E809" s="117"/>
      <c r="F809" s="139"/>
      <c r="G809" s="117"/>
      <c r="H809" s="117"/>
      <c r="I809" s="117"/>
      <c r="J809" s="117"/>
      <c r="K809" s="117"/>
      <c r="L809" s="117"/>
      <c r="M809" s="117"/>
      <c r="N809" s="117"/>
      <c r="O809" s="117"/>
      <c r="P809" s="117"/>
      <c r="Q809" s="117"/>
      <c r="R809" s="117"/>
      <c r="S809" s="117"/>
      <c r="T809" s="117"/>
      <c r="U809" s="117"/>
      <c r="V809" s="117"/>
      <c r="W809" s="117"/>
      <c r="X809" s="117"/>
      <c r="Y809" s="117"/>
      <c r="Z809" s="117"/>
    </row>
    <row r="810" spans="1:26" ht="12" customHeight="1" x14ac:dyDescent="0.2">
      <c r="A810" s="117"/>
      <c r="B810" s="137"/>
      <c r="C810" s="117"/>
      <c r="D810" s="138"/>
      <c r="E810" s="117"/>
      <c r="F810" s="139"/>
      <c r="G810" s="117"/>
      <c r="H810" s="117"/>
      <c r="I810" s="117"/>
      <c r="J810" s="117"/>
      <c r="K810" s="117"/>
      <c r="L810" s="117"/>
      <c r="M810" s="117"/>
      <c r="N810" s="117"/>
      <c r="O810" s="117"/>
      <c r="P810" s="117"/>
      <c r="Q810" s="117"/>
      <c r="R810" s="117"/>
      <c r="S810" s="117"/>
      <c r="T810" s="117"/>
      <c r="U810" s="117"/>
      <c r="V810" s="117"/>
      <c r="W810" s="117"/>
      <c r="X810" s="117"/>
      <c r="Y810" s="117"/>
      <c r="Z810" s="117"/>
    </row>
    <row r="811" spans="1:26" ht="12" customHeight="1" x14ac:dyDescent="0.2">
      <c r="A811" s="117"/>
      <c r="B811" s="137"/>
      <c r="C811" s="117"/>
      <c r="D811" s="138"/>
      <c r="E811" s="117"/>
      <c r="F811" s="139"/>
      <c r="G811" s="117"/>
      <c r="H811" s="117"/>
      <c r="I811" s="117"/>
      <c r="J811" s="117"/>
      <c r="K811" s="117"/>
      <c r="L811" s="117"/>
      <c r="M811" s="117"/>
      <c r="N811" s="117"/>
      <c r="O811" s="117"/>
      <c r="P811" s="117"/>
      <c r="Q811" s="117"/>
      <c r="R811" s="117"/>
      <c r="S811" s="117"/>
      <c r="T811" s="117"/>
      <c r="U811" s="117"/>
      <c r="V811" s="117"/>
      <c r="W811" s="117"/>
      <c r="X811" s="117"/>
      <c r="Y811" s="117"/>
      <c r="Z811" s="117"/>
    </row>
    <row r="812" spans="1:26" ht="12" customHeight="1" x14ac:dyDescent="0.2">
      <c r="A812" s="117"/>
      <c r="B812" s="137"/>
      <c r="C812" s="117"/>
      <c r="D812" s="138"/>
      <c r="E812" s="117"/>
      <c r="F812" s="139"/>
      <c r="G812" s="117"/>
      <c r="H812" s="117"/>
      <c r="I812" s="117"/>
      <c r="J812" s="117"/>
      <c r="K812" s="117"/>
      <c r="L812" s="117"/>
      <c r="M812" s="117"/>
      <c r="N812" s="117"/>
      <c r="O812" s="117"/>
      <c r="P812" s="117"/>
      <c r="Q812" s="117"/>
      <c r="R812" s="117"/>
      <c r="S812" s="117"/>
      <c r="T812" s="117"/>
      <c r="U812" s="117"/>
      <c r="V812" s="117"/>
      <c r="W812" s="117"/>
      <c r="X812" s="117"/>
      <c r="Y812" s="117"/>
      <c r="Z812" s="117"/>
    </row>
    <row r="813" spans="1:26" ht="12" customHeight="1" x14ac:dyDescent="0.2">
      <c r="A813" s="117"/>
      <c r="B813" s="137"/>
      <c r="C813" s="117"/>
      <c r="D813" s="138"/>
      <c r="E813" s="117"/>
      <c r="F813" s="139"/>
      <c r="G813" s="117"/>
      <c r="H813" s="117"/>
      <c r="I813" s="117"/>
      <c r="J813" s="117"/>
      <c r="K813" s="117"/>
      <c r="L813" s="117"/>
      <c r="M813" s="117"/>
      <c r="N813" s="117"/>
      <c r="O813" s="117"/>
      <c r="P813" s="117"/>
      <c r="Q813" s="117"/>
      <c r="R813" s="117"/>
      <c r="S813" s="117"/>
      <c r="T813" s="117"/>
      <c r="U813" s="117"/>
      <c r="V813" s="117"/>
      <c r="W813" s="117"/>
      <c r="X813" s="117"/>
      <c r="Y813" s="117"/>
      <c r="Z813" s="117"/>
    </row>
    <row r="814" spans="1:26" ht="12" customHeight="1" x14ac:dyDescent="0.2">
      <c r="A814" s="117"/>
      <c r="B814" s="137"/>
      <c r="C814" s="117"/>
      <c r="D814" s="138"/>
      <c r="E814" s="117"/>
      <c r="F814" s="139"/>
      <c r="G814" s="117"/>
      <c r="H814" s="117"/>
      <c r="I814" s="117"/>
      <c r="J814" s="117"/>
      <c r="K814" s="117"/>
      <c r="L814" s="117"/>
      <c r="M814" s="117"/>
      <c r="N814" s="117"/>
      <c r="O814" s="117"/>
      <c r="P814" s="117"/>
      <c r="Q814" s="117"/>
      <c r="R814" s="117"/>
      <c r="S814" s="117"/>
      <c r="T814" s="117"/>
      <c r="U814" s="117"/>
      <c r="V814" s="117"/>
      <c r="W814" s="117"/>
      <c r="X814" s="117"/>
      <c r="Y814" s="117"/>
      <c r="Z814" s="117"/>
    </row>
    <row r="815" spans="1:26" ht="12" customHeight="1" x14ac:dyDescent="0.2">
      <c r="A815" s="117"/>
      <c r="B815" s="137"/>
      <c r="C815" s="117"/>
      <c r="D815" s="138"/>
      <c r="E815" s="117"/>
      <c r="F815" s="139"/>
      <c r="G815" s="117"/>
      <c r="H815" s="117"/>
      <c r="I815" s="117"/>
      <c r="J815" s="117"/>
      <c r="K815" s="117"/>
      <c r="L815" s="117"/>
      <c r="M815" s="117"/>
      <c r="N815" s="117"/>
      <c r="O815" s="117"/>
      <c r="P815" s="117"/>
      <c r="Q815" s="117"/>
      <c r="R815" s="117"/>
      <c r="S815" s="117"/>
      <c r="T815" s="117"/>
      <c r="U815" s="117"/>
      <c r="V815" s="117"/>
      <c r="W815" s="117"/>
      <c r="X815" s="117"/>
      <c r="Y815" s="117"/>
      <c r="Z815" s="117"/>
    </row>
    <row r="816" spans="1:26" ht="12" customHeight="1" x14ac:dyDescent="0.2">
      <c r="A816" s="117"/>
      <c r="B816" s="137"/>
      <c r="C816" s="117"/>
      <c r="D816" s="138"/>
      <c r="E816" s="117"/>
      <c r="F816" s="139"/>
      <c r="G816" s="117"/>
      <c r="H816" s="117"/>
      <c r="I816" s="117"/>
      <c r="J816" s="117"/>
      <c r="K816" s="117"/>
      <c r="L816" s="117"/>
      <c r="M816" s="117"/>
      <c r="N816" s="117"/>
      <c r="O816" s="117"/>
      <c r="P816" s="117"/>
      <c r="Q816" s="117"/>
      <c r="R816" s="117"/>
      <c r="S816" s="117"/>
      <c r="T816" s="117"/>
      <c r="U816" s="117"/>
      <c r="V816" s="117"/>
      <c r="W816" s="117"/>
      <c r="X816" s="117"/>
      <c r="Y816" s="117"/>
      <c r="Z816" s="117"/>
    </row>
    <row r="817" spans="1:26" ht="12" customHeight="1" x14ac:dyDescent="0.2">
      <c r="A817" s="117"/>
      <c r="B817" s="137"/>
      <c r="C817" s="117"/>
      <c r="D817" s="138"/>
      <c r="E817" s="117"/>
      <c r="F817" s="139"/>
      <c r="G817" s="117"/>
      <c r="H817" s="117"/>
      <c r="I817" s="117"/>
      <c r="J817" s="117"/>
      <c r="K817" s="117"/>
      <c r="L817" s="117"/>
      <c r="M817" s="117"/>
      <c r="N817" s="117"/>
      <c r="O817" s="117"/>
      <c r="P817" s="117"/>
      <c r="Q817" s="117"/>
      <c r="R817" s="117"/>
      <c r="S817" s="117"/>
      <c r="T817" s="117"/>
      <c r="U817" s="117"/>
      <c r="V817" s="117"/>
      <c r="W817" s="117"/>
      <c r="X817" s="117"/>
      <c r="Y817" s="117"/>
      <c r="Z817" s="117"/>
    </row>
    <row r="818" spans="1:26" ht="12" customHeight="1" x14ac:dyDescent="0.2">
      <c r="A818" s="117"/>
      <c r="B818" s="137"/>
      <c r="C818" s="117"/>
      <c r="D818" s="138"/>
      <c r="E818" s="117"/>
      <c r="F818" s="139"/>
      <c r="G818" s="117"/>
      <c r="H818" s="117"/>
      <c r="I818" s="117"/>
      <c r="J818" s="117"/>
      <c r="K818" s="117"/>
      <c r="L818" s="117"/>
      <c r="M818" s="117"/>
      <c r="N818" s="117"/>
      <c r="O818" s="117"/>
      <c r="P818" s="117"/>
      <c r="Q818" s="117"/>
      <c r="R818" s="117"/>
      <c r="S818" s="117"/>
      <c r="T818" s="117"/>
      <c r="U818" s="117"/>
      <c r="V818" s="117"/>
      <c r="W818" s="117"/>
      <c r="X818" s="117"/>
      <c r="Y818" s="117"/>
      <c r="Z818" s="117"/>
    </row>
    <row r="819" spans="1:26" ht="12" customHeight="1" x14ac:dyDescent="0.2">
      <c r="A819" s="117"/>
      <c r="B819" s="137"/>
      <c r="C819" s="117"/>
      <c r="D819" s="138"/>
      <c r="E819" s="117"/>
      <c r="F819" s="139"/>
      <c r="G819" s="117"/>
      <c r="H819" s="117"/>
      <c r="I819" s="117"/>
      <c r="J819" s="117"/>
      <c r="K819" s="117"/>
      <c r="L819" s="117"/>
      <c r="M819" s="117"/>
      <c r="N819" s="117"/>
      <c r="O819" s="117"/>
      <c r="P819" s="117"/>
      <c r="Q819" s="117"/>
      <c r="R819" s="117"/>
      <c r="S819" s="117"/>
      <c r="T819" s="117"/>
      <c r="U819" s="117"/>
      <c r="V819" s="117"/>
      <c r="W819" s="117"/>
      <c r="X819" s="117"/>
      <c r="Y819" s="117"/>
      <c r="Z819" s="117"/>
    </row>
    <row r="820" spans="1:26" ht="12" customHeight="1" x14ac:dyDescent="0.2">
      <c r="A820" s="117"/>
      <c r="B820" s="137"/>
      <c r="C820" s="117"/>
      <c r="D820" s="138"/>
      <c r="E820" s="117"/>
      <c r="F820" s="139"/>
      <c r="G820" s="117"/>
      <c r="H820" s="117"/>
      <c r="I820" s="117"/>
      <c r="J820" s="117"/>
      <c r="K820" s="117"/>
      <c r="L820" s="117"/>
      <c r="M820" s="117"/>
      <c r="N820" s="117"/>
      <c r="O820" s="117"/>
      <c r="P820" s="117"/>
      <c r="Q820" s="117"/>
      <c r="R820" s="117"/>
      <c r="S820" s="117"/>
      <c r="T820" s="117"/>
      <c r="U820" s="117"/>
      <c r="V820" s="117"/>
      <c r="W820" s="117"/>
      <c r="X820" s="117"/>
      <c r="Y820" s="117"/>
      <c r="Z820" s="117"/>
    </row>
    <row r="821" spans="1:26" ht="12" customHeight="1" x14ac:dyDescent="0.2">
      <c r="A821" s="117"/>
      <c r="B821" s="137"/>
      <c r="C821" s="117"/>
      <c r="D821" s="138"/>
      <c r="E821" s="117"/>
      <c r="F821" s="139"/>
      <c r="G821" s="117"/>
      <c r="H821" s="117"/>
      <c r="I821" s="117"/>
      <c r="J821" s="117"/>
      <c r="K821" s="117"/>
      <c r="L821" s="117"/>
      <c r="M821" s="117"/>
      <c r="N821" s="117"/>
      <c r="O821" s="117"/>
      <c r="P821" s="117"/>
      <c r="Q821" s="117"/>
      <c r="R821" s="117"/>
      <c r="S821" s="117"/>
      <c r="T821" s="117"/>
      <c r="U821" s="117"/>
      <c r="V821" s="117"/>
      <c r="W821" s="117"/>
      <c r="X821" s="117"/>
      <c r="Y821" s="117"/>
      <c r="Z821" s="117"/>
    </row>
    <row r="822" spans="1:26" ht="12" customHeight="1" x14ac:dyDescent="0.2">
      <c r="A822" s="117"/>
      <c r="B822" s="137"/>
      <c r="C822" s="117"/>
      <c r="D822" s="138"/>
      <c r="E822" s="117"/>
      <c r="F822" s="139"/>
      <c r="G822" s="117"/>
      <c r="H822" s="117"/>
      <c r="I822" s="117"/>
      <c r="J822" s="117"/>
      <c r="K822" s="117"/>
      <c r="L822" s="117"/>
      <c r="M822" s="117"/>
      <c r="N822" s="117"/>
      <c r="O822" s="117"/>
      <c r="P822" s="117"/>
      <c r="Q822" s="117"/>
      <c r="R822" s="117"/>
      <c r="S822" s="117"/>
      <c r="T822" s="117"/>
      <c r="U822" s="117"/>
      <c r="V822" s="117"/>
      <c r="W822" s="117"/>
      <c r="X822" s="117"/>
      <c r="Y822" s="117"/>
      <c r="Z822" s="117"/>
    </row>
    <row r="823" spans="1:26" ht="12" customHeight="1" x14ac:dyDescent="0.2">
      <c r="A823" s="117"/>
      <c r="B823" s="137"/>
      <c r="C823" s="117"/>
      <c r="D823" s="138"/>
      <c r="E823" s="117"/>
      <c r="F823" s="139"/>
      <c r="G823" s="117"/>
      <c r="H823" s="117"/>
      <c r="I823" s="117"/>
      <c r="J823" s="117"/>
      <c r="K823" s="117"/>
      <c r="L823" s="117"/>
      <c r="M823" s="117"/>
      <c r="N823" s="117"/>
      <c r="O823" s="117"/>
      <c r="P823" s="117"/>
      <c r="Q823" s="117"/>
      <c r="R823" s="117"/>
      <c r="S823" s="117"/>
      <c r="T823" s="117"/>
      <c r="U823" s="117"/>
      <c r="V823" s="117"/>
      <c r="W823" s="117"/>
      <c r="X823" s="117"/>
      <c r="Y823" s="117"/>
      <c r="Z823" s="117"/>
    </row>
    <row r="824" spans="1:26" ht="12" customHeight="1" x14ac:dyDescent="0.2">
      <c r="A824" s="117"/>
      <c r="B824" s="137"/>
      <c r="C824" s="117"/>
      <c r="D824" s="138"/>
      <c r="E824" s="117"/>
      <c r="F824" s="139"/>
      <c r="G824" s="117"/>
      <c r="H824" s="117"/>
      <c r="I824" s="117"/>
      <c r="J824" s="117"/>
      <c r="K824" s="117"/>
      <c r="L824" s="117"/>
      <c r="M824" s="117"/>
      <c r="N824" s="117"/>
      <c r="O824" s="117"/>
      <c r="P824" s="117"/>
      <c r="Q824" s="117"/>
      <c r="R824" s="117"/>
      <c r="S824" s="117"/>
      <c r="T824" s="117"/>
      <c r="U824" s="117"/>
      <c r="V824" s="117"/>
      <c r="W824" s="117"/>
      <c r="X824" s="117"/>
      <c r="Y824" s="117"/>
      <c r="Z824" s="117"/>
    </row>
    <row r="825" spans="1:26" ht="12" customHeight="1" x14ac:dyDescent="0.2">
      <c r="A825" s="117"/>
      <c r="B825" s="137"/>
      <c r="C825" s="117"/>
      <c r="D825" s="138"/>
      <c r="E825" s="117"/>
      <c r="F825" s="139"/>
      <c r="G825" s="117"/>
      <c r="H825" s="117"/>
      <c r="I825" s="117"/>
      <c r="J825" s="117"/>
      <c r="K825" s="117"/>
      <c r="L825" s="117"/>
      <c r="M825" s="117"/>
      <c r="N825" s="117"/>
      <c r="O825" s="117"/>
      <c r="P825" s="117"/>
      <c r="Q825" s="117"/>
      <c r="R825" s="117"/>
      <c r="S825" s="117"/>
      <c r="T825" s="117"/>
      <c r="U825" s="117"/>
      <c r="V825" s="117"/>
      <c r="W825" s="117"/>
      <c r="X825" s="117"/>
      <c r="Y825" s="117"/>
      <c r="Z825" s="117"/>
    </row>
    <row r="826" spans="1:26" ht="12" customHeight="1" x14ac:dyDescent="0.2">
      <c r="A826" s="117"/>
      <c r="B826" s="137"/>
      <c r="C826" s="117"/>
      <c r="D826" s="138"/>
      <c r="E826" s="117"/>
      <c r="F826" s="139"/>
      <c r="G826" s="117"/>
      <c r="H826" s="117"/>
      <c r="I826" s="117"/>
      <c r="J826" s="117"/>
      <c r="K826" s="117"/>
      <c r="L826" s="117"/>
      <c r="M826" s="117"/>
      <c r="N826" s="117"/>
      <c r="O826" s="117"/>
      <c r="P826" s="117"/>
      <c r="Q826" s="117"/>
      <c r="R826" s="117"/>
      <c r="S826" s="117"/>
      <c r="T826" s="117"/>
      <c r="U826" s="117"/>
      <c r="V826" s="117"/>
      <c r="W826" s="117"/>
      <c r="X826" s="117"/>
      <c r="Y826" s="117"/>
      <c r="Z826" s="117"/>
    </row>
    <row r="827" spans="1:26" ht="12" customHeight="1" x14ac:dyDescent="0.2">
      <c r="A827" s="117"/>
      <c r="B827" s="137"/>
      <c r="C827" s="117"/>
      <c r="D827" s="138"/>
      <c r="E827" s="117"/>
      <c r="F827" s="139"/>
      <c r="G827" s="117"/>
      <c r="H827" s="117"/>
      <c r="I827" s="117"/>
      <c r="J827" s="117"/>
      <c r="K827" s="117"/>
      <c r="L827" s="117"/>
      <c r="M827" s="117"/>
      <c r="N827" s="117"/>
      <c r="O827" s="117"/>
      <c r="P827" s="117"/>
      <c r="Q827" s="117"/>
      <c r="R827" s="117"/>
      <c r="S827" s="117"/>
      <c r="T827" s="117"/>
      <c r="U827" s="117"/>
      <c r="V827" s="117"/>
      <c r="W827" s="117"/>
      <c r="X827" s="117"/>
      <c r="Y827" s="117"/>
      <c r="Z827" s="117"/>
    </row>
    <row r="828" spans="1:26" ht="12" customHeight="1" x14ac:dyDescent="0.2">
      <c r="A828" s="117"/>
      <c r="B828" s="137"/>
      <c r="C828" s="117"/>
      <c r="D828" s="138"/>
      <c r="E828" s="117"/>
      <c r="F828" s="139"/>
      <c r="G828" s="117"/>
      <c r="H828" s="117"/>
      <c r="I828" s="117"/>
      <c r="J828" s="117"/>
      <c r="K828" s="117"/>
      <c r="L828" s="117"/>
      <c r="M828" s="117"/>
      <c r="N828" s="117"/>
      <c r="O828" s="117"/>
      <c r="P828" s="117"/>
      <c r="Q828" s="117"/>
      <c r="R828" s="117"/>
      <c r="S828" s="117"/>
      <c r="T828" s="117"/>
      <c r="U828" s="117"/>
      <c r="V828" s="117"/>
      <c r="W828" s="117"/>
      <c r="X828" s="117"/>
      <c r="Y828" s="117"/>
      <c r="Z828" s="117"/>
    </row>
    <row r="829" spans="1:26" ht="12" customHeight="1" x14ac:dyDescent="0.2">
      <c r="A829" s="117"/>
      <c r="B829" s="137"/>
      <c r="C829" s="117"/>
      <c r="D829" s="138"/>
      <c r="E829" s="117"/>
      <c r="F829" s="139"/>
      <c r="G829" s="117"/>
      <c r="H829" s="117"/>
      <c r="I829" s="117"/>
      <c r="J829" s="117"/>
      <c r="K829" s="117"/>
      <c r="L829" s="117"/>
      <c r="M829" s="117"/>
      <c r="N829" s="117"/>
      <c r="O829" s="117"/>
      <c r="P829" s="117"/>
      <c r="Q829" s="117"/>
      <c r="R829" s="117"/>
      <c r="S829" s="117"/>
      <c r="T829" s="117"/>
      <c r="U829" s="117"/>
      <c r="V829" s="117"/>
      <c r="W829" s="117"/>
      <c r="X829" s="117"/>
      <c r="Y829" s="117"/>
      <c r="Z829" s="117"/>
    </row>
    <row r="830" spans="1:26" ht="12" customHeight="1" x14ac:dyDescent="0.2">
      <c r="A830" s="117"/>
      <c r="B830" s="137"/>
      <c r="C830" s="117"/>
      <c r="D830" s="138"/>
      <c r="E830" s="117"/>
      <c r="F830" s="139"/>
      <c r="G830" s="117"/>
      <c r="H830" s="117"/>
      <c r="I830" s="117"/>
      <c r="J830" s="117"/>
      <c r="K830" s="117"/>
      <c r="L830" s="117"/>
      <c r="M830" s="117"/>
      <c r="N830" s="117"/>
      <c r="O830" s="117"/>
      <c r="P830" s="117"/>
      <c r="Q830" s="117"/>
      <c r="R830" s="117"/>
      <c r="S830" s="117"/>
      <c r="T830" s="117"/>
      <c r="U830" s="117"/>
      <c r="V830" s="117"/>
      <c r="W830" s="117"/>
      <c r="X830" s="117"/>
      <c r="Y830" s="117"/>
      <c r="Z830" s="117"/>
    </row>
    <row r="831" spans="1:26" ht="12" customHeight="1" x14ac:dyDescent="0.2">
      <c r="A831" s="117"/>
      <c r="B831" s="137"/>
      <c r="C831" s="117"/>
      <c r="D831" s="138"/>
      <c r="E831" s="117"/>
      <c r="F831" s="139"/>
      <c r="G831" s="117"/>
      <c r="H831" s="117"/>
      <c r="I831" s="117"/>
      <c r="J831" s="117"/>
      <c r="K831" s="117"/>
      <c r="L831" s="117"/>
      <c r="M831" s="117"/>
      <c r="N831" s="117"/>
      <c r="O831" s="117"/>
      <c r="P831" s="117"/>
      <c r="Q831" s="117"/>
      <c r="R831" s="117"/>
      <c r="S831" s="117"/>
      <c r="T831" s="117"/>
      <c r="U831" s="117"/>
      <c r="V831" s="117"/>
      <c r="W831" s="117"/>
      <c r="X831" s="117"/>
      <c r="Y831" s="117"/>
      <c r="Z831" s="117"/>
    </row>
    <row r="832" spans="1:26" ht="12" customHeight="1" x14ac:dyDescent="0.2">
      <c r="A832" s="117"/>
      <c r="B832" s="137"/>
      <c r="C832" s="117"/>
      <c r="D832" s="138"/>
      <c r="E832" s="117"/>
      <c r="F832" s="139"/>
      <c r="G832" s="117"/>
      <c r="H832" s="117"/>
      <c r="I832" s="117"/>
      <c r="J832" s="117"/>
      <c r="K832" s="117"/>
      <c r="L832" s="117"/>
      <c r="M832" s="117"/>
      <c r="N832" s="117"/>
      <c r="O832" s="117"/>
      <c r="P832" s="117"/>
      <c r="Q832" s="117"/>
      <c r="R832" s="117"/>
      <c r="S832" s="117"/>
      <c r="T832" s="117"/>
      <c r="U832" s="117"/>
      <c r="V832" s="117"/>
      <c r="W832" s="117"/>
      <c r="X832" s="117"/>
      <c r="Y832" s="117"/>
      <c r="Z832" s="117"/>
    </row>
    <row r="833" spans="1:26" ht="12" customHeight="1" x14ac:dyDescent="0.2">
      <c r="A833" s="117"/>
      <c r="B833" s="137"/>
      <c r="C833" s="117"/>
      <c r="D833" s="138"/>
      <c r="E833" s="117"/>
      <c r="F833" s="139"/>
      <c r="G833" s="117"/>
      <c r="H833" s="117"/>
      <c r="I833" s="117"/>
      <c r="J833" s="117"/>
      <c r="K833" s="117"/>
      <c r="L833" s="117"/>
      <c r="M833" s="117"/>
      <c r="N833" s="117"/>
      <c r="O833" s="117"/>
      <c r="P833" s="117"/>
      <c r="Q833" s="117"/>
      <c r="R833" s="117"/>
      <c r="S833" s="117"/>
      <c r="T833" s="117"/>
      <c r="U833" s="117"/>
      <c r="V833" s="117"/>
      <c r="W833" s="117"/>
      <c r="X833" s="117"/>
      <c r="Y833" s="117"/>
      <c r="Z833" s="117"/>
    </row>
    <row r="834" spans="1:26" ht="12" customHeight="1" x14ac:dyDescent="0.2">
      <c r="A834" s="117"/>
      <c r="B834" s="137"/>
      <c r="C834" s="117"/>
      <c r="D834" s="138"/>
      <c r="E834" s="117"/>
      <c r="F834" s="139"/>
      <c r="G834" s="117"/>
      <c r="H834" s="117"/>
      <c r="I834" s="117"/>
      <c r="J834" s="117"/>
      <c r="K834" s="117"/>
      <c r="L834" s="117"/>
      <c r="M834" s="117"/>
      <c r="N834" s="117"/>
      <c r="O834" s="117"/>
      <c r="P834" s="117"/>
      <c r="Q834" s="117"/>
      <c r="R834" s="117"/>
      <c r="S834" s="117"/>
      <c r="T834" s="117"/>
      <c r="U834" s="117"/>
      <c r="V834" s="117"/>
      <c r="W834" s="117"/>
      <c r="X834" s="117"/>
      <c r="Y834" s="117"/>
      <c r="Z834" s="117"/>
    </row>
    <row r="835" spans="1:26" ht="12" customHeight="1" x14ac:dyDescent="0.2">
      <c r="A835" s="117"/>
      <c r="B835" s="137"/>
      <c r="C835" s="117"/>
      <c r="D835" s="138"/>
      <c r="E835" s="117"/>
      <c r="F835" s="139"/>
      <c r="G835" s="117"/>
      <c r="H835" s="117"/>
      <c r="I835" s="117"/>
      <c r="J835" s="117"/>
      <c r="K835" s="117"/>
      <c r="L835" s="117"/>
      <c r="M835" s="117"/>
      <c r="N835" s="117"/>
      <c r="O835" s="117"/>
      <c r="P835" s="117"/>
      <c r="Q835" s="117"/>
      <c r="R835" s="117"/>
      <c r="S835" s="117"/>
      <c r="T835" s="117"/>
      <c r="U835" s="117"/>
      <c r="V835" s="117"/>
      <c r="W835" s="117"/>
      <c r="X835" s="117"/>
      <c r="Y835" s="117"/>
      <c r="Z835" s="117"/>
    </row>
    <row r="836" spans="1:26" ht="12" customHeight="1" x14ac:dyDescent="0.2">
      <c r="A836" s="117"/>
      <c r="B836" s="137"/>
      <c r="C836" s="117"/>
      <c r="D836" s="138"/>
      <c r="E836" s="117"/>
      <c r="F836" s="139"/>
      <c r="G836" s="117"/>
      <c r="H836" s="117"/>
      <c r="I836" s="117"/>
      <c r="J836" s="117"/>
      <c r="K836" s="117"/>
      <c r="L836" s="117"/>
      <c r="M836" s="117"/>
      <c r="N836" s="117"/>
      <c r="O836" s="117"/>
      <c r="P836" s="117"/>
      <c r="Q836" s="117"/>
      <c r="R836" s="117"/>
      <c r="S836" s="117"/>
      <c r="T836" s="117"/>
      <c r="U836" s="117"/>
      <c r="V836" s="117"/>
      <c r="W836" s="117"/>
      <c r="X836" s="117"/>
      <c r="Y836" s="117"/>
      <c r="Z836" s="117"/>
    </row>
    <row r="837" spans="1:26" ht="12" customHeight="1" x14ac:dyDescent="0.2">
      <c r="A837" s="117"/>
      <c r="B837" s="137"/>
      <c r="C837" s="117"/>
      <c r="D837" s="138"/>
      <c r="E837" s="117"/>
      <c r="F837" s="139"/>
      <c r="G837" s="117"/>
      <c r="H837" s="117"/>
      <c r="I837" s="117"/>
      <c r="J837" s="117"/>
      <c r="K837" s="117"/>
      <c r="L837" s="117"/>
      <c r="M837" s="117"/>
      <c r="N837" s="117"/>
      <c r="O837" s="117"/>
      <c r="P837" s="117"/>
      <c r="Q837" s="117"/>
      <c r="R837" s="117"/>
      <c r="S837" s="117"/>
      <c r="T837" s="117"/>
      <c r="U837" s="117"/>
      <c r="V837" s="117"/>
      <c r="W837" s="117"/>
      <c r="X837" s="117"/>
      <c r="Y837" s="117"/>
      <c r="Z837" s="117"/>
    </row>
    <row r="838" spans="1:26" ht="12" customHeight="1" x14ac:dyDescent="0.2">
      <c r="A838" s="117"/>
      <c r="B838" s="137"/>
      <c r="C838" s="117"/>
      <c r="D838" s="138"/>
      <c r="E838" s="117"/>
      <c r="F838" s="139"/>
      <c r="G838" s="117"/>
      <c r="H838" s="117"/>
      <c r="I838" s="117"/>
      <c r="J838" s="117"/>
      <c r="K838" s="117"/>
      <c r="L838" s="117"/>
      <c r="M838" s="117"/>
      <c r="N838" s="117"/>
      <c r="O838" s="117"/>
      <c r="P838" s="117"/>
      <c r="Q838" s="117"/>
      <c r="R838" s="117"/>
      <c r="S838" s="117"/>
      <c r="T838" s="117"/>
      <c r="U838" s="117"/>
      <c r="V838" s="117"/>
      <c r="W838" s="117"/>
      <c r="X838" s="117"/>
      <c r="Y838" s="117"/>
      <c r="Z838" s="117"/>
    </row>
    <row r="839" spans="1:26" ht="12" customHeight="1" x14ac:dyDescent="0.2">
      <c r="A839" s="117"/>
      <c r="B839" s="137"/>
      <c r="C839" s="117"/>
      <c r="D839" s="138"/>
      <c r="E839" s="117"/>
      <c r="F839" s="139"/>
      <c r="G839" s="117"/>
      <c r="H839" s="117"/>
      <c r="I839" s="117"/>
      <c r="J839" s="117"/>
      <c r="K839" s="117"/>
      <c r="L839" s="117"/>
      <c r="M839" s="117"/>
      <c r="N839" s="117"/>
      <c r="O839" s="117"/>
      <c r="P839" s="117"/>
      <c r="Q839" s="117"/>
      <c r="R839" s="117"/>
      <c r="S839" s="117"/>
      <c r="T839" s="117"/>
      <c r="U839" s="117"/>
      <c r="V839" s="117"/>
      <c r="W839" s="117"/>
      <c r="X839" s="117"/>
      <c r="Y839" s="117"/>
      <c r="Z839" s="117"/>
    </row>
    <row r="840" spans="1:26" ht="12" customHeight="1" x14ac:dyDescent="0.2">
      <c r="A840" s="117"/>
      <c r="B840" s="137"/>
      <c r="C840" s="117"/>
      <c r="D840" s="138"/>
      <c r="E840" s="117"/>
      <c r="F840" s="139"/>
      <c r="G840" s="117"/>
      <c r="H840" s="117"/>
      <c r="I840" s="117"/>
      <c r="J840" s="117"/>
      <c r="K840" s="117"/>
      <c r="L840" s="117"/>
      <c r="M840" s="117"/>
      <c r="N840" s="117"/>
      <c r="O840" s="117"/>
      <c r="P840" s="117"/>
      <c r="Q840" s="117"/>
      <c r="R840" s="117"/>
      <c r="S840" s="117"/>
      <c r="T840" s="117"/>
      <c r="U840" s="117"/>
      <c r="V840" s="117"/>
      <c r="W840" s="117"/>
      <c r="X840" s="117"/>
      <c r="Y840" s="117"/>
      <c r="Z840" s="117"/>
    </row>
    <row r="841" spans="1:26" ht="12" customHeight="1" x14ac:dyDescent="0.2">
      <c r="A841" s="117"/>
      <c r="B841" s="137"/>
      <c r="C841" s="117"/>
      <c r="D841" s="138"/>
      <c r="E841" s="117"/>
      <c r="F841" s="139"/>
      <c r="G841" s="117"/>
      <c r="H841" s="117"/>
      <c r="I841" s="117"/>
      <c r="J841" s="117"/>
      <c r="K841" s="117"/>
      <c r="L841" s="117"/>
      <c r="M841" s="117"/>
      <c r="N841" s="117"/>
      <c r="O841" s="117"/>
      <c r="P841" s="117"/>
      <c r="Q841" s="117"/>
      <c r="R841" s="117"/>
      <c r="S841" s="117"/>
      <c r="T841" s="117"/>
      <c r="U841" s="117"/>
      <c r="V841" s="117"/>
      <c r="W841" s="117"/>
      <c r="X841" s="117"/>
      <c r="Y841" s="117"/>
      <c r="Z841" s="117"/>
    </row>
    <row r="842" spans="1:26" ht="12" customHeight="1" x14ac:dyDescent="0.2">
      <c r="A842" s="117"/>
      <c r="B842" s="137"/>
      <c r="C842" s="117"/>
      <c r="D842" s="138"/>
      <c r="E842" s="117"/>
      <c r="F842" s="139"/>
      <c r="G842" s="117"/>
      <c r="H842" s="117"/>
      <c r="I842" s="117"/>
      <c r="J842" s="117"/>
      <c r="K842" s="117"/>
      <c r="L842" s="117"/>
      <c r="M842" s="117"/>
      <c r="N842" s="117"/>
      <c r="O842" s="117"/>
      <c r="P842" s="117"/>
      <c r="Q842" s="117"/>
      <c r="R842" s="117"/>
      <c r="S842" s="117"/>
      <c r="T842" s="117"/>
      <c r="U842" s="117"/>
      <c r="V842" s="117"/>
      <c r="W842" s="117"/>
      <c r="X842" s="117"/>
      <c r="Y842" s="117"/>
      <c r="Z842" s="117"/>
    </row>
    <row r="843" spans="1:26" ht="12" customHeight="1" x14ac:dyDescent="0.2">
      <c r="A843" s="117"/>
      <c r="B843" s="137"/>
      <c r="C843" s="117"/>
      <c r="D843" s="138"/>
      <c r="E843" s="117"/>
      <c r="F843" s="139"/>
      <c r="G843" s="117"/>
      <c r="H843" s="117"/>
      <c r="I843" s="117"/>
      <c r="J843" s="117"/>
      <c r="K843" s="117"/>
      <c r="L843" s="117"/>
      <c r="M843" s="117"/>
      <c r="N843" s="117"/>
      <c r="O843" s="117"/>
      <c r="P843" s="117"/>
      <c r="Q843" s="117"/>
      <c r="R843" s="117"/>
      <c r="S843" s="117"/>
      <c r="T843" s="117"/>
      <c r="U843" s="117"/>
      <c r="V843" s="117"/>
      <c r="W843" s="117"/>
      <c r="X843" s="117"/>
      <c r="Y843" s="117"/>
      <c r="Z843" s="117"/>
    </row>
    <row r="844" spans="1:26" ht="12" customHeight="1" x14ac:dyDescent="0.2">
      <c r="A844" s="117"/>
      <c r="B844" s="137"/>
      <c r="C844" s="117"/>
      <c r="D844" s="138"/>
      <c r="E844" s="117"/>
      <c r="F844" s="139"/>
      <c r="G844" s="117"/>
      <c r="H844" s="117"/>
      <c r="I844" s="117"/>
      <c r="J844" s="117"/>
      <c r="K844" s="117"/>
      <c r="L844" s="117"/>
      <c r="M844" s="117"/>
      <c r="N844" s="117"/>
      <c r="O844" s="117"/>
      <c r="P844" s="117"/>
      <c r="Q844" s="117"/>
      <c r="R844" s="117"/>
      <c r="S844" s="117"/>
      <c r="T844" s="117"/>
      <c r="U844" s="117"/>
      <c r="V844" s="117"/>
      <c r="W844" s="117"/>
      <c r="X844" s="117"/>
      <c r="Y844" s="117"/>
      <c r="Z844" s="117"/>
    </row>
    <row r="845" spans="1:26" ht="12" customHeight="1" x14ac:dyDescent="0.2">
      <c r="A845" s="117"/>
      <c r="B845" s="137"/>
      <c r="C845" s="117"/>
      <c r="D845" s="138"/>
      <c r="E845" s="117"/>
      <c r="F845" s="139"/>
      <c r="G845" s="117"/>
      <c r="H845" s="117"/>
      <c r="I845" s="117"/>
      <c r="J845" s="117"/>
      <c r="K845" s="117"/>
      <c r="L845" s="117"/>
      <c r="M845" s="117"/>
      <c r="N845" s="117"/>
      <c r="O845" s="117"/>
      <c r="P845" s="117"/>
      <c r="Q845" s="117"/>
      <c r="R845" s="117"/>
      <c r="S845" s="117"/>
      <c r="T845" s="117"/>
      <c r="U845" s="117"/>
      <c r="V845" s="117"/>
      <c r="W845" s="117"/>
      <c r="X845" s="117"/>
      <c r="Y845" s="117"/>
      <c r="Z845" s="117"/>
    </row>
    <row r="846" spans="1:26" ht="12" customHeight="1" x14ac:dyDescent="0.2">
      <c r="A846" s="117"/>
      <c r="B846" s="137"/>
      <c r="C846" s="117"/>
      <c r="D846" s="138"/>
      <c r="E846" s="117"/>
      <c r="F846" s="139"/>
      <c r="G846" s="117"/>
      <c r="H846" s="117"/>
      <c r="I846" s="117"/>
      <c r="J846" s="117"/>
      <c r="K846" s="117"/>
      <c r="L846" s="117"/>
      <c r="M846" s="117"/>
      <c r="N846" s="117"/>
      <c r="O846" s="117"/>
      <c r="P846" s="117"/>
      <c r="Q846" s="117"/>
      <c r="R846" s="117"/>
      <c r="S846" s="117"/>
      <c r="T846" s="117"/>
      <c r="U846" s="117"/>
      <c r="V846" s="117"/>
      <c r="W846" s="117"/>
      <c r="X846" s="117"/>
      <c r="Y846" s="117"/>
      <c r="Z846" s="117"/>
    </row>
    <row r="847" spans="1:26" ht="12" customHeight="1" x14ac:dyDescent="0.2">
      <c r="A847" s="117"/>
      <c r="B847" s="137"/>
      <c r="C847" s="117"/>
      <c r="D847" s="138"/>
      <c r="E847" s="117"/>
      <c r="F847" s="139"/>
      <c r="G847" s="117"/>
      <c r="H847" s="117"/>
      <c r="I847" s="117"/>
      <c r="J847" s="117"/>
      <c r="K847" s="117"/>
      <c r="L847" s="117"/>
      <c r="M847" s="117"/>
      <c r="N847" s="117"/>
      <c r="O847" s="117"/>
      <c r="P847" s="117"/>
      <c r="Q847" s="117"/>
      <c r="R847" s="117"/>
      <c r="S847" s="117"/>
      <c r="T847" s="117"/>
      <c r="U847" s="117"/>
      <c r="V847" s="117"/>
      <c r="W847" s="117"/>
      <c r="X847" s="117"/>
      <c r="Y847" s="117"/>
      <c r="Z847" s="117"/>
    </row>
    <row r="848" spans="1:26" ht="12" customHeight="1" x14ac:dyDescent="0.2">
      <c r="A848" s="117"/>
      <c r="B848" s="137"/>
      <c r="C848" s="117"/>
      <c r="D848" s="138"/>
      <c r="E848" s="117"/>
      <c r="F848" s="139"/>
      <c r="G848" s="117"/>
      <c r="H848" s="117"/>
      <c r="I848" s="117"/>
      <c r="J848" s="117"/>
      <c r="K848" s="117"/>
      <c r="L848" s="117"/>
      <c r="M848" s="117"/>
      <c r="N848" s="117"/>
      <c r="O848" s="117"/>
      <c r="P848" s="117"/>
      <c r="Q848" s="117"/>
      <c r="R848" s="117"/>
      <c r="S848" s="117"/>
      <c r="T848" s="117"/>
      <c r="U848" s="117"/>
      <c r="V848" s="117"/>
      <c r="W848" s="117"/>
      <c r="X848" s="117"/>
      <c r="Y848" s="117"/>
      <c r="Z848" s="117"/>
    </row>
    <row r="849" spans="1:26" ht="12" customHeight="1" x14ac:dyDescent="0.2">
      <c r="A849" s="117"/>
      <c r="B849" s="137"/>
      <c r="C849" s="117"/>
      <c r="D849" s="138"/>
      <c r="E849" s="117"/>
      <c r="F849" s="139"/>
      <c r="G849" s="117"/>
      <c r="H849" s="117"/>
      <c r="I849" s="117"/>
      <c r="J849" s="117"/>
      <c r="K849" s="117"/>
      <c r="L849" s="117"/>
      <c r="M849" s="117"/>
      <c r="N849" s="117"/>
      <c r="O849" s="117"/>
      <c r="P849" s="117"/>
      <c r="Q849" s="117"/>
      <c r="R849" s="117"/>
      <c r="S849" s="117"/>
      <c r="T849" s="117"/>
      <c r="U849" s="117"/>
      <c r="V849" s="117"/>
      <c r="W849" s="117"/>
      <c r="X849" s="117"/>
      <c r="Y849" s="117"/>
      <c r="Z849" s="117"/>
    </row>
    <row r="850" spans="1:26" ht="12" customHeight="1" x14ac:dyDescent="0.2">
      <c r="A850" s="117"/>
      <c r="B850" s="137"/>
      <c r="C850" s="117"/>
      <c r="D850" s="138"/>
      <c r="E850" s="117"/>
      <c r="F850" s="139"/>
      <c r="G850" s="117"/>
      <c r="H850" s="117"/>
      <c r="I850" s="117"/>
      <c r="J850" s="117"/>
      <c r="K850" s="117"/>
      <c r="L850" s="117"/>
      <c r="M850" s="117"/>
      <c r="N850" s="117"/>
      <c r="O850" s="117"/>
      <c r="P850" s="117"/>
      <c r="Q850" s="117"/>
      <c r="R850" s="117"/>
      <c r="S850" s="117"/>
      <c r="T850" s="117"/>
      <c r="U850" s="117"/>
      <c r="V850" s="117"/>
      <c r="W850" s="117"/>
      <c r="X850" s="117"/>
      <c r="Y850" s="117"/>
      <c r="Z850" s="117"/>
    </row>
    <row r="851" spans="1:26" ht="12" customHeight="1" x14ac:dyDescent="0.2">
      <c r="A851" s="117"/>
      <c r="B851" s="137"/>
      <c r="C851" s="117"/>
      <c r="D851" s="138"/>
      <c r="E851" s="117"/>
      <c r="F851" s="139"/>
      <c r="G851" s="117"/>
      <c r="H851" s="117"/>
      <c r="I851" s="117"/>
      <c r="J851" s="117"/>
      <c r="K851" s="117"/>
      <c r="L851" s="117"/>
      <c r="M851" s="117"/>
      <c r="N851" s="117"/>
      <c r="O851" s="117"/>
      <c r="P851" s="117"/>
      <c r="Q851" s="117"/>
      <c r="R851" s="117"/>
      <c r="S851" s="117"/>
      <c r="T851" s="117"/>
      <c r="U851" s="117"/>
      <c r="V851" s="117"/>
      <c r="W851" s="117"/>
      <c r="X851" s="117"/>
      <c r="Y851" s="117"/>
      <c r="Z851" s="117"/>
    </row>
    <row r="852" spans="1:26" ht="12" customHeight="1" x14ac:dyDescent="0.2">
      <c r="A852" s="117"/>
      <c r="B852" s="137"/>
      <c r="C852" s="117"/>
      <c r="D852" s="138"/>
      <c r="E852" s="117"/>
      <c r="F852" s="139"/>
      <c r="G852" s="117"/>
      <c r="H852" s="117"/>
      <c r="I852" s="117"/>
      <c r="J852" s="117"/>
      <c r="K852" s="117"/>
      <c r="L852" s="117"/>
      <c r="M852" s="117"/>
      <c r="N852" s="117"/>
      <c r="O852" s="117"/>
      <c r="P852" s="117"/>
      <c r="Q852" s="117"/>
      <c r="R852" s="117"/>
      <c r="S852" s="117"/>
      <c r="T852" s="117"/>
      <c r="U852" s="117"/>
      <c r="V852" s="117"/>
      <c r="W852" s="117"/>
      <c r="X852" s="117"/>
      <c r="Y852" s="117"/>
      <c r="Z852" s="117"/>
    </row>
    <row r="853" spans="1:26" ht="12" customHeight="1" x14ac:dyDescent="0.2">
      <c r="A853" s="117"/>
      <c r="B853" s="137"/>
      <c r="C853" s="117"/>
      <c r="D853" s="138"/>
      <c r="E853" s="117"/>
      <c r="F853" s="139"/>
      <c r="G853" s="117"/>
      <c r="H853" s="117"/>
      <c r="I853" s="117"/>
      <c r="J853" s="117"/>
      <c r="K853" s="117"/>
      <c r="L853" s="117"/>
      <c r="M853" s="117"/>
      <c r="N853" s="117"/>
      <c r="O853" s="117"/>
      <c r="P853" s="117"/>
      <c r="Q853" s="117"/>
      <c r="R853" s="117"/>
      <c r="S853" s="117"/>
      <c r="T853" s="117"/>
      <c r="U853" s="117"/>
      <c r="V853" s="117"/>
      <c r="W853" s="117"/>
      <c r="X853" s="117"/>
      <c r="Y853" s="117"/>
      <c r="Z853" s="117"/>
    </row>
    <row r="854" spans="1:26" ht="12" customHeight="1" x14ac:dyDescent="0.2">
      <c r="A854" s="117"/>
      <c r="B854" s="137"/>
      <c r="C854" s="117"/>
      <c r="D854" s="138"/>
      <c r="E854" s="117"/>
      <c r="F854" s="139"/>
      <c r="G854" s="117"/>
      <c r="H854" s="117"/>
      <c r="I854" s="117"/>
      <c r="J854" s="117"/>
      <c r="K854" s="117"/>
      <c r="L854" s="117"/>
      <c r="M854" s="117"/>
      <c r="N854" s="117"/>
      <c r="O854" s="117"/>
      <c r="P854" s="117"/>
      <c r="Q854" s="117"/>
      <c r="R854" s="117"/>
      <c r="S854" s="117"/>
      <c r="T854" s="117"/>
      <c r="U854" s="117"/>
      <c r="V854" s="117"/>
      <c r="W854" s="117"/>
      <c r="X854" s="117"/>
      <c r="Y854" s="117"/>
      <c r="Z854" s="117"/>
    </row>
    <row r="855" spans="1:26" ht="12" customHeight="1" x14ac:dyDescent="0.2">
      <c r="A855" s="117"/>
      <c r="B855" s="137"/>
      <c r="C855" s="117"/>
      <c r="D855" s="138"/>
      <c r="E855" s="117"/>
      <c r="F855" s="139"/>
      <c r="G855" s="117"/>
      <c r="H855" s="117"/>
      <c r="I855" s="117"/>
      <c r="J855" s="117"/>
      <c r="K855" s="117"/>
      <c r="L855" s="117"/>
      <c r="M855" s="117"/>
      <c r="N855" s="117"/>
      <c r="O855" s="117"/>
      <c r="P855" s="117"/>
      <c r="Q855" s="117"/>
      <c r="R855" s="117"/>
      <c r="S855" s="117"/>
      <c r="T855" s="117"/>
      <c r="U855" s="117"/>
      <c r="V855" s="117"/>
      <c r="W855" s="117"/>
      <c r="X855" s="117"/>
      <c r="Y855" s="117"/>
      <c r="Z855" s="117"/>
    </row>
    <row r="856" spans="1:26" ht="12" customHeight="1" x14ac:dyDescent="0.2">
      <c r="A856" s="117"/>
      <c r="B856" s="137"/>
      <c r="C856" s="117"/>
      <c r="D856" s="138"/>
      <c r="E856" s="117"/>
      <c r="F856" s="139"/>
      <c r="G856" s="117"/>
      <c r="H856" s="117"/>
      <c r="I856" s="117"/>
      <c r="J856" s="117"/>
      <c r="K856" s="117"/>
      <c r="L856" s="117"/>
      <c r="M856" s="117"/>
      <c r="N856" s="117"/>
      <c r="O856" s="117"/>
      <c r="P856" s="117"/>
      <c r="Q856" s="117"/>
      <c r="R856" s="117"/>
      <c r="S856" s="117"/>
      <c r="T856" s="117"/>
      <c r="U856" s="117"/>
      <c r="V856" s="117"/>
      <c r="W856" s="117"/>
      <c r="X856" s="117"/>
      <c r="Y856" s="117"/>
      <c r="Z856" s="117"/>
    </row>
    <row r="857" spans="1:26" ht="12" customHeight="1" x14ac:dyDescent="0.2">
      <c r="A857" s="117"/>
      <c r="B857" s="137"/>
      <c r="C857" s="117"/>
      <c r="D857" s="138"/>
      <c r="E857" s="117"/>
      <c r="F857" s="139"/>
      <c r="G857" s="117"/>
      <c r="H857" s="117"/>
      <c r="I857" s="117"/>
      <c r="J857" s="117"/>
      <c r="K857" s="117"/>
      <c r="L857" s="117"/>
      <c r="M857" s="117"/>
      <c r="N857" s="117"/>
      <c r="O857" s="117"/>
      <c r="P857" s="117"/>
      <c r="Q857" s="117"/>
      <c r="R857" s="117"/>
      <c r="S857" s="117"/>
      <c r="T857" s="117"/>
      <c r="U857" s="117"/>
      <c r="V857" s="117"/>
      <c r="W857" s="117"/>
      <c r="X857" s="117"/>
      <c r="Y857" s="117"/>
      <c r="Z857" s="117"/>
    </row>
    <row r="858" spans="1:26" ht="12" customHeight="1" x14ac:dyDescent="0.2">
      <c r="A858" s="117"/>
      <c r="B858" s="137"/>
      <c r="C858" s="117"/>
      <c r="D858" s="138"/>
      <c r="E858" s="117"/>
      <c r="F858" s="139"/>
      <c r="G858" s="117"/>
      <c r="H858" s="117"/>
      <c r="I858" s="117"/>
      <c r="J858" s="117"/>
      <c r="K858" s="117"/>
      <c r="L858" s="117"/>
      <c r="M858" s="117"/>
      <c r="N858" s="117"/>
      <c r="O858" s="117"/>
      <c r="P858" s="117"/>
      <c r="Q858" s="117"/>
      <c r="R858" s="117"/>
      <c r="S858" s="117"/>
      <c r="T858" s="117"/>
      <c r="U858" s="117"/>
      <c r="V858" s="117"/>
      <c r="W858" s="117"/>
      <c r="X858" s="117"/>
      <c r="Y858" s="117"/>
      <c r="Z858" s="117"/>
    </row>
    <row r="859" spans="1:26" ht="12" customHeight="1" x14ac:dyDescent="0.2">
      <c r="A859" s="117"/>
      <c r="B859" s="137"/>
      <c r="C859" s="117"/>
      <c r="D859" s="138"/>
      <c r="E859" s="117"/>
      <c r="F859" s="139"/>
      <c r="G859" s="117"/>
      <c r="H859" s="117"/>
      <c r="I859" s="117"/>
      <c r="J859" s="117"/>
      <c r="K859" s="117"/>
      <c r="L859" s="117"/>
      <c r="M859" s="117"/>
      <c r="N859" s="117"/>
      <c r="O859" s="117"/>
      <c r="P859" s="117"/>
      <c r="Q859" s="117"/>
      <c r="R859" s="117"/>
      <c r="S859" s="117"/>
      <c r="T859" s="117"/>
      <c r="U859" s="117"/>
      <c r="V859" s="117"/>
      <c r="W859" s="117"/>
      <c r="X859" s="117"/>
      <c r="Y859" s="117"/>
      <c r="Z859" s="117"/>
    </row>
    <row r="860" spans="1:26" ht="12" customHeight="1" x14ac:dyDescent="0.2">
      <c r="A860" s="117"/>
      <c r="B860" s="137"/>
      <c r="C860" s="117"/>
      <c r="D860" s="138"/>
      <c r="E860" s="117"/>
      <c r="F860" s="139"/>
      <c r="G860" s="117"/>
      <c r="H860" s="117"/>
      <c r="I860" s="117"/>
      <c r="J860" s="117"/>
      <c r="K860" s="117"/>
      <c r="L860" s="117"/>
      <c r="M860" s="117"/>
      <c r="N860" s="117"/>
      <c r="O860" s="117"/>
      <c r="P860" s="117"/>
      <c r="Q860" s="117"/>
      <c r="R860" s="117"/>
      <c r="S860" s="117"/>
      <c r="T860" s="117"/>
      <c r="U860" s="117"/>
      <c r="V860" s="117"/>
      <c r="W860" s="117"/>
      <c r="X860" s="117"/>
      <c r="Y860" s="117"/>
      <c r="Z860" s="117"/>
    </row>
    <row r="861" spans="1:26" ht="12" customHeight="1" x14ac:dyDescent="0.2">
      <c r="A861" s="117"/>
      <c r="B861" s="137"/>
      <c r="C861" s="117"/>
      <c r="D861" s="138"/>
      <c r="E861" s="117"/>
      <c r="F861" s="139"/>
      <c r="G861" s="117"/>
      <c r="H861" s="117"/>
      <c r="I861" s="117"/>
      <c r="J861" s="117"/>
      <c r="K861" s="117"/>
      <c r="L861" s="117"/>
      <c r="M861" s="117"/>
      <c r="N861" s="117"/>
      <c r="O861" s="117"/>
      <c r="P861" s="117"/>
      <c r="Q861" s="117"/>
      <c r="R861" s="117"/>
      <c r="S861" s="117"/>
      <c r="T861" s="117"/>
      <c r="U861" s="117"/>
      <c r="V861" s="117"/>
      <c r="W861" s="117"/>
      <c r="X861" s="117"/>
      <c r="Y861" s="117"/>
      <c r="Z861" s="117"/>
    </row>
    <row r="862" spans="1:26" ht="12" customHeight="1" x14ac:dyDescent="0.2">
      <c r="A862" s="117"/>
      <c r="B862" s="137"/>
      <c r="C862" s="117"/>
      <c r="D862" s="138"/>
      <c r="E862" s="117"/>
      <c r="F862" s="139"/>
      <c r="G862" s="117"/>
      <c r="H862" s="117"/>
      <c r="I862" s="117"/>
      <c r="J862" s="117"/>
      <c r="K862" s="117"/>
      <c r="L862" s="117"/>
      <c r="M862" s="117"/>
      <c r="N862" s="117"/>
      <c r="O862" s="117"/>
      <c r="P862" s="117"/>
      <c r="Q862" s="117"/>
      <c r="R862" s="117"/>
      <c r="S862" s="117"/>
      <c r="T862" s="117"/>
      <c r="U862" s="117"/>
      <c r="V862" s="117"/>
      <c r="W862" s="117"/>
      <c r="X862" s="117"/>
      <c r="Y862" s="117"/>
      <c r="Z862" s="117"/>
    </row>
    <row r="863" spans="1:26" ht="12" customHeight="1" x14ac:dyDescent="0.2">
      <c r="A863" s="117"/>
      <c r="B863" s="137"/>
      <c r="C863" s="117"/>
      <c r="D863" s="138"/>
      <c r="E863" s="117"/>
      <c r="F863" s="139"/>
      <c r="G863" s="117"/>
      <c r="H863" s="117"/>
      <c r="I863" s="117"/>
      <c r="J863" s="117"/>
      <c r="K863" s="117"/>
      <c r="L863" s="117"/>
      <c r="M863" s="117"/>
      <c r="N863" s="117"/>
      <c r="O863" s="117"/>
      <c r="P863" s="117"/>
      <c r="Q863" s="117"/>
      <c r="R863" s="117"/>
      <c r="S863" s="117"/>
      <c r="T863" s="117"/>
      <c r="U863" s="117"/>
      <c r="V863" s="117"/>
      <c r="W863" s="117"/>
      <c r="X863" s="117"/>
      <c r="Y863" s="117"/>
      <c r="Z863" s="117"/>
    </row>
    <row r="864" spans="1:26" ht="12" customHeight="1" x14ac:dyDescent="0.2">
      <c r="A864" s="117"/>
      <c r="B864" s="137"/>
      <c r="C864" s="117"/>
      <c r="D864" s="138"/>
      <c r="E864" s="117"/>
      <c r="F864" s="139"/>
      <c r="G864" s="117"/>
      <c r="H864" s="117"/>
      <c r="I864" s="117"/>
      <c r="J864" s="117"/>
      <c r="K864" s="117"/>
      <c r="L864" s="117"/>
      <c r="M864" s="117"/>
      <c r="N864" s="117"/>
      <c r="O864" s="117"/>
      <c r="P864" s="117"/>
      <c r="Q864" s="117"/>
      <c r="R864" s="117"/>
      <c r="S864" s="117"/>
      <c r="T864" s="117"/>
      <c r="U864" s="117"/>
      <c r="V864" s="117"/>
      <c r="W864" s="117"/>
      <c r="X864" s="117"/>
      <c r="Y864" s="117"/>
      <c r="Z864" s="117"/>
    </row>
    <row r="865" spans="1:26" ht="12" customHeight="1" x14ac:dyDescent="0.2">
      <c r="A865" s="117"/>
      <c r="B865" s="137"/>
      <c r="C865" s="117"/>
      <c r="D865" s="138"/>
      <c r="E865" s="117"/>
      <c r="F865" s="139"/>
      <c r="G865" s="117"/>
      <c r="H865" s="117"/>
      <c r="I865" s="117"/>
      <c r="J865" s="117"/>
      <c r="K865" s="117"/>
      <c r="L865" s="117"/>
      <c r="M865" s="117"/>
      <c r="N865" s="117"/>
      <c r="O865" s="117"/>
      <c r="P865" s="117"/>
      <c r="Q865" s="117"/>
      <c r="R865" s="117"/>
      <c r="S865" s="117"/>
      <c r="T865" s="117"/>
      <c r="U865" s="117"/>
      <c r="V865" s="117"/>
      <c r="W865" s="117"/>
      <c r="X865" s="117"/>
      <c r="Y865" s="117"/>
      <c r="Z865" s="117"/>
    </row>
    <row r="866" spans="1:26" ht="12" customHeight="1" x14ac:dyDescent="0.2">
      <c r="A866" s="117"/>
      <c r="B866" s="137"/>
      <c r="C866" s="117"/>
      <c r="D866" s="138"/>
      <c r="E866" s="117"/>
      <c r="F866" s="139"/>
      <c r="G866" s="117"/>
      <c r="H866" s="117"/>
      <c r="I866" s="117"/>
      <c r="J866" s="117"/>
      <c r="K866" s="117"/>
      <c r="L866" s="117"/>
      <c r="M866" s="117"/>
      <c r="N866" s="117"/>
      <c r="O866" s="117"/>
      <c r="P866" s="117"/>
      <c r="Q866" s="117"/>
      <c r="R866" s="117"/>
      <c r="S866" s="117"/>
      <c r="T866" s="117"/>
      <c r="U866" s="117"/>
      <c r="V866" s="117"/>
      <c r="W866" s="117"/>
      <c r="X866" s="117"/>
      <c r="Y866" s="117"/>
      <c r="Z866" s="117"/>
    </row>
    <row r="867" spans="1:26" ht="12" customHeight="1" x14ac:dyDescent="0.2">
      <c r="A867" s="117"/>
      <c r="B867" s="137"/>
      <c r="C867" s="117"/>
      <c r="D867" s="138"/>
      <c r="E867" s="117"/>
      <c r="F867" s="139"/>
      <c r="G867" s="117"/>
      <c r="H867" s="117"/>
      <c r="I867" s="117"/>
      <c r="J867" s="117"/>
      <c r="K867" s="117"/>
      <c r="L867" s="117"/>
      <c r="M867" s="117"/>
      <c r="N867" s="117"/>
      <c r="O867" s="117"/>
      <c r="P867" s="117"/>
      <c r="Q867" s="117"/>
      <c r="R867" s="117"/>
      <c r="S867" s="117"/>
      <c r="T867" s="117"/>
      <c r="U867" s="117"/>
      <c r="V867" s="117"/>
      <c r="W867" s="117"/>
      <c r="X867" s="117"/>
      <c r="Y867" s="117"/>
      <c r="Z867" s="117"/>
    </row>
    <row r="868" spans="1:26" ht="12" customHeight="1" x14ac:dyDescent="0.2">
      <c r="A868" s="117"/>
      <c r="B868" s="137"/>
      <c r="C868" s="117"/>
      <c r="D868" s="138"/>
      <c r="E868" s="117"/>
      <c r="F868" s="139"/>
      <c r="G868" s="117"/>
      <c r="H868" s="117"/>
      <c r="I868" s="117"/>
      <c r="J868" s="117"/>
      <c r="K868" s="117"/>
      <c r="L868" s="117"/>
      <c r="M868" s="117"/>
      <c r="N868" s="117"/>
      <c r="O868" s="117"/>
      <c r="P868" s="117"/>
      <c r="Q868" s="117"/>
      <c r="R868" s="117"/>
      <c r="S868" s="117"/>
      <c r="T868" s="117"/>
      <c r="U868" s="117"/>
      <c r="V868" s="117"/>
      <c r="W868" s="117"/>
      <c r="X868" s="117"/>
      <c r="Y868" s="117"/>
      <c r="Z868" s="117"/>
    </row>
    <row r="869" spans="1:26" ht="12" customHeight="1" x14ac:dyDescent="0.2">
      <c r="A869" s="117"/>
      <c r="B869" s="137"/>
      <c r="C869" s="117"/>
      <c r="D869" s="138"/>
      <c r="E869" s="117"/>
      <c r="F869" s="139"/>
      <c r="G869" s="117"/>
      <c r="H869" s="117"/>
      <c r="I869" s="117"/>
      <c r="J869" s="117"/>
      <c r="K869" s="117"/>
      <c r="L869" s="117"/>
      <c r="M869" s="117"/>
      <c r="N869" s="117"/>
      <c r="O869" s="117"/>
      <c r="P869" s="117"/>
      <c r="Q869" s="117"/>
      <c r="R869" s="117"/>
      <c r="S869" s="117"/>
      <c r="T869" s="117"/>
      <c r="U869" s="117"/>
      <c r="V869" s="117"/>
      <c r="W869" s="117"/>
      <c r="X869" s="117"/>
      <c r="Y869" s="117"/>
      <c r="Z869" s="117"/>
    </row>
    <row r="870" spans="1:26" ht="12" customHeight="1" x14ac:dyDescent="0.2">
      <c r="A870" s="117"/>
      <c r="B870" s="137"/>
      <c r="C870" s="117"/>
      <c r="D870" s="138"/>
      <c r="E870" s="117"/>
      <c r="F870" s="139"/>
      <c r="G870" s="117"/>
      <c r="H870" s="117"/>
      <c r="I870" s="117"/>
      <c r="J870" s="117"/>
      <c r="K870" s="117"/>
      <c r="L870" s="117"/>
      <c r="M870" s="117"/>
      <c r="N870" s="117"/>
      <c r="O870" s="117"/>
      <c r="P870" s="117"/>
      <c r="Q870" s="117"/>
      <c r="R870" s="117"/>
      <c r="S870" s="117"/>
      <c r="T870" s="117"/>
      <c r="U870" s="117"/>
      <c r="V870" s="117"/>
      <c r="W870" s="117"/>
      <c r="X870" s="117"/>
      <c r="Y870" s="117"/>
      <c r="Z870" s="117"/>
    </row>
    <row r="871" spans="1:26" ht="12" customHeight="1" x14ac:dyDescent="0.2">
      <c r="A871" s="117"/>
      <c r="B871" s="137"/>
      <c r="C871" s="117"/>
      <c r="D871" s="138"/>
      <c r="E871" s="117"/>
      <c r="F871" s="139"/>
      <c r="G871" s="117"/>
      <c r="H871" s="117"/>
      <c r="I871" s="117"/>
      <c r="J871" s="117"/>
      <c r="K871" s="117"/>
      <c r="L871" s="117"/>
      <c r="M871" s="117"/>
      <c r="N871" s="117"/>
      <c r="O871" s="117"/>
      <c r="P871" s="117"/>
      <c r="Q871" s="117"/>
      <c r="R871" s="117"/>
      <c r="S871" s="117"/>
      <c r="T871" s="117"/>
      <c r="U871" s="117"/>
      <c r="V871" s="117"/>
      <c r="W871" s="117"/>
      <c r="X871" s="117"/>
      <c r="Y871" s="117"/>
      <c r="Z871" s="117"/>
    </row>
    <row r="872" spans="1:26" ht="12" customHeight="1" x14ac:dyDescent="0.2">
      <c r="A872" s="117"/>
      <c r="B872" s="137"/>
      <c r="C872" s="117"/>
      <c r="D872" s="138"/>
      <c r="E872" s="117"/>
      <c r="F872" s="139"/>
      <c r="G872" s="117"/>
      <c r="H872" s="117"/>
      <c r="I872" s="117"/>
      <c r="J872" s="117"/>
      <c r="K872" s="117"/>
      <c r="L872" s="117"/>
      <c r="M872" s="117"/>
      <c r="N872" s="117"/>
      <c r="O872" s="117"/>
      <c r="P872" s="117"/>
      <c r="Q872" s="117"/>
      <c r="R872" s="117"/>
      <c r="S872" s="117"/>
      <c r="T872" s="117"/>
      <c r="U872" s="117"/>
      <c r="V872" s="117"/>
      <c r="W872" s="117"/>
      <c r="X872" s="117"/>
      <c r="Y872" s="117"/>
      <c r="Z872" s="117"/>
    </row>
    <row r="873" spans="1:26" ht="12" customHeight="1" x14ac:dyDescent="0.2">
      <c r="A873" s="117"/>
      <c r="B873" s="137"/>
      <c r="C873" s="117"/>
      <c r="D873" s="138"/>
      <c r="E873" s="117"/>
      <c r="F873" s="139"/>
      <c r="G873" s="117"/>
      <c r="H873" s="117"/>
      <c r="I873" s="117"/>
      <c r="J873" s="117"/>
      <c r="K873" s="117"/>
      <c r="L873" s="117"/>
      <c r="M873" s="117"/>
      <c r="N873" s="117"/>
      <c r="O873" s="117"/>
      <c r="P873" s="117"/>
      <c r="Q873" s="117"/>
      <c r="R873" s="117"/>
      <c r="S873" s="117"/>
      <c r="T873" s="117"/>
      <c r="U873" s="117"/>
      <c r="V873" s="117"/>
      <c r="W873" s="117"/>
      <c r="X873" s="117"/>
      <c r="Y873" s="117"/>
      <c r="Z873" s="117"/>
    </row>
    <row r="874" spans="1:26" ht="12" customHeight="1" x14ac:dyDescent="0.2">
      <c r="A874" s="117"/>
      <c r="B874" s="137"/>
      <c r="C874" s="117"/>
      <c r="D874" s="138"/>
      <c r="E874" s="117"/>
      <c r="F874" s="139"/>
      <c r="G874" s="117"/>
      <c r="H874" s="117"/>
      <c r="I874" s="117"/>
      <c r="J874" s="117"/>
      <c r="K874" s="117"/>
      <c r="L874" s="117"/>
      <c r="M874" s="117"/>
      <c r="N874" s="117"/>
      <c r="O874" s="117"/>
      <c r="P874" s="117"/>
      <c r="Q874" s="117"/>
      <c r="R874" s="117"/>
      <c r="S874" s="117"/>
      <c r="T874" s="117"/>
      <c r="U874" s="117"/>
      <c r="V874" s="117"/>
      <c r="W874" s="117"/>
      <c r="X874" s="117"/>
      <c r="Y874" s="117"/>
      <c r="Z874" s="117"/>
    </row>
    <row r="875" spans="1:26" ht="12" customHeight="1" x14ac:dyDescent="0.2">
      <c r="A875" s="117"/>
      <c r="B875" s="137"/>
      <c r="C875" s="117"/>
      <c r="D875" s="138"/>
      <c r="E875" s="117"/>
      <c r="F875" s="139"/>
      <c r="G875" s="117"/>
      <c r="H875" s="117"/>
      <c r="I875" s="117"/>
      <c r="J875" s="117"/>
      <c r="K875" s="117"/>
      <c r="L875" s="117"/>
      <c r="M875" s="117"/>
      <c r="N875" s="117"/>
      <c r="O875" s="117"/>
      <c r="P875" s="117"/>
      <c r="Q875" s="117"/>
      <c r="R875" s="117"/>
      <c r="S875" s="117"/>
      <c r="T875" s="117"/>
      <c r="U875" s="117"/>
      <c r="V875" s="117"/>
      <c r="W875" s="117"/>
      <c r="X875" s="117"/>
      <c r="Y875" s="117"/>
      <c r="Z875" s="117"/>
    </row>
    <row r="876" spans="1:26" ht="12" customHeight="1" x14ac:dyDescent="0.2">
      <c r="A876" s="117"/>
      <c r="B876" s="137"/>
      <c r="C876" s="117"/>
      <c r="D876" s="138"/>
      <c r="E876" s="117"/>
      <c r="F876" s="139"/>
      <c r="G876" s="117"/>
      <c r="H876" s="117"/>
      <c r="I876" s="117"/>
      <c r="J876" s="117"/>
      <c r="K876" s="117"/>
      <c r="L876" s="117"/>
      <c r="M876" s="117"/>
      <c r="N876" s="117"/>
      <c r="O876" s="117"/>
      <c r="P876" s="117"/>
      <c r="Q876" s="117"/>
      <c r="R876" s="117"/>
      <c r="S876" s="117"/>
      <c r="T876" s="117"/>
      <c r="U876" s="117"/>
      <c r="V876" s="117"/>
      <c r="W876" s="117"/>
      <c r="X876" s="117"/>
      <c r="Y876" s="117"/>
      <c r="Z876" s="117"/>
    </row>
    <row r="877" spans="1:26" ht="12" customHeight="1" x14ac:dyDescent="0.2">
      <c r="A877" s="117"/>
      <c r="B877" s="137"/>
      <c r="C877" s="117"/>
      <c r="D877" s="138"/>
      <c r="E877" s="117"/>
      <c r="F877" s="139"/>
      <c r="G877" s="117"/>
      <c r="H877" s="117"/>
      <c r="I877" s="117"/>
      <c r="J877" s="117"/>
      <c r="K877" s="117"/>
      <c r="L877" s="117"/>
      <c r="M877" s="117"/>
      <c r="N877" s="117"/>
      <c r="O877" s="117"/>
      <c r="P877" s="117"/>
      <c r="Q877" s="117"/>
      <c r="R877" s="117"/>
      <c r="S877" s="117"/>
      <c r="T877" s="117"/>
      <c r="U877" s="117"/>
      <c r="V877" s="117"/>
      <c r="W877" s="117"/>
      <c r="X877" s="117"/>
      <c r="Y877" s="117"/>
      <c r="Z877" s="117"/>
    </row>
    <row r="878" spans="1:26" ht="12" customHeight="1" x14ac:dyDescent="0.2">
      <c r="A878" s="117"/>
      <c r="B878" s="137"/>
      <c r="C878" s="117"/>
      <c r="D878" s="138"/>
      <c r="E878" s="117"/>
      <c r="F878" s="139"/>
      <c r="G878" s="117"/>
      <c r="H878" s="117"/>
      <c r="I878" s="117"/>
      <c r="J878" s="117"/>
      <c r="K878" s="117"/>
      <c r="L878" s="117"/>
      <c r="M878" s="117"/>
      <c r="N878" s="117"/>
      <c r="O878" s="117"/>
      <c r="P878" s="117"/>
      <c r="Q878" s="117"/>
      <c r="R878" s="117"/>
      <c r="S878" s="117"/>
      <c r="T878" s="117"/>
      <c r="U878" s="117"/>
      <c r="V878" s="117"/>
      <c r="W878" s="117"/>
      <c r="X878" s="117"/>
      <c r="Y878" s="117"/>
      <c r="Z878" s="117"/>
    </row>
    <row r="879" spans="1:26" ht="12" customHeight="1" x14ac:dyDescent="0.2">
      <c r="A879" s="117"/>
      <c r="B879" s="137"/>
      <c r="C879" s="117"/>
      <c r="D879" s="138"/>
      <c r="E879" s="117"/>
      <c r="F879" s="139"/>
      <c r="G879" s="117"/>
      <c r="H879" s="117"/>
      <c r="I879" s="117"/>
      <c r="J879" s="117"/>
      <c r="K879" s="117"/>
      <c r="L879" s="117"/>
      <c r="M879" s="117"/>
      <c r="N879" s="117"/>
      <c r="O879" s="117"/>
      <c r="P879" s="117"/>
      <c r="Q879" s="117"/>
      <c r="R879" s="117"/>
      <c r="S879" s="117"/>
      <c r="T879" s="117"/>
      <c r="U879" s="117"/>
      <c r="V879" s="117"/>
      <c r="W879" s="117"/>
      <c r="X879" s="117"/>
      <c r="Y879" s="117"/>
      <c r="Z879" s="117"/>
    </row>
    <row r="880" spans="1:26" ht="12" customHeight="1" x14ac:dyDescent="0.2">
      <c r="A880" s="117"/>
      <c r="B880" s="137"/>
      <c r="C880" s="117"/>
      <c r="D880" s="138"/>
      <c r="E880" s="117"/>
      <c r="F880" s="139"/>
      <c r="G880" s="117"/>
      <c r="H880" s="117"/>
      <c r="I880" s="117"/>
      <c r="J880" s="117"/>
      <c r="K880" s="117"/>
      <c r="L880" s="117"/>
      <c r="M880" s="117"/>
      <c r="N880" s="117"/>
      <c r="O880" s="117"/>
      <c r="P880" s="117"/>
      <c r="Q880" s="117"/>
      <c r="R880" s="117"/>
      <c r="S880" s="117"/>
      <c r="T880" s="117"/>
      <c r="U880" s="117"/>
      <c r="V880" s="117"/>
      <c r="W880" s="117"/>
      <c r="X880" s="117"/>
      <c r="Y880" s="117"/>
      <c r="Z880" s="117"/>
    </row>
    <row r="881" spans="1:26" ht="12" customHeight="1" x14ac:dyDescent="0.2">
      <c r="A881" s="117"/>
      <c r="B881" s="137"/>
      <c r="C881" s="117"/>
      <c r="D881" s="138"/>
      <c r="E881" s="117"/>
      <c r="F881" s="139"/>
      <c r="G881" s="117"/>
      <c r="H881" s="117"/>
      <c r="I881" s="117"/>
      <c r="J881" s="117"/>
      <c r="K881" s="117"/>
      <c r="L881" s="117"/>
      <c r="M881" s="117"/>
      <c r="N881" s="117"/>
      <c r="O881" s="117"/>
      <c r="P881" s="117"/>
      <c r="Q881" s="117"/>
      <c r="R881" s="117"/>
      <c r="S881" s="117"/>
      <c r="T881" s="117"/>
      <c r="U881" s="117"/>
      <c r="V881" s="117"/>
      <c r="W881" s="117"/>
      <c r="X881" s="117"/>
      <c r="Y881" s="117"/>
      <c r="Z881" s="117"/>
    </row>
    <row r="882" spans="1:26" ht="12" customHeight="1" x14ac:dyDescent="0.2">
      <c r="A882" s="117"/>
      <c r="B882" s="137"/>
      <c r="C882" s="117"/>
      <c r="D882" s="138"/>
      <c r="E882" s="117"/>
      <c r="F882" s="139"/>
      <c r="G882" s="117"/>
      <c r="H882" s="117"/>
      <c r="I882" s="117"/>
      <c r="J882" s="117"/>
      <c r="K882" s="117"/>
      <c r="L882" s="117"/>
      <c r="M882" s="117"/>
      <c r="N882" s="117"/>
      <c r="O882" s="117"/>
      <c r="P882" s="117"/>
      <c r="Q882" s="117"/>
      <c r="R882" s="117"/>
      <c r="S882" s="117"/>
      <c r="T882" s="117"/>
      <c r="U882" s="117"/>
      <c r="V882" s="117"/>
      <c r="W882" s="117"/>
      <c r="X882" s="117"/>
      <c r="Y882" s="117"/>
      <c r="Z882" s="117"/>
    </row>
    <row r="883" spans="1:26" ht="12" customHeight="1" x14ac:dyDescent="0.2">
      <c r="A883" s="117"/>
      <c r="B883" s="137"/>
      <c r="C883" s="117"/>
      <c r="D883" s="138"/>
      <c r="E883" s="117"/>
      <c r="F883" s="139"/>
      <c r="G883" s="117"/>
      <c r="H883" s="117"/>
      <c r="I883" s="117"/>
      <c r="J883" s="117"/>
      <c r="K883" s="117"/>
      <c r="L883" s="117"/>
      <c r="M883" s="117"/>
      <c r="N883" s="117"/>
      <c r="O883" s="117"/>
      <c r="P883" s="117"/>
      <c r="Q883" s="117"/>
      <c r="R883" s="117"/>
      <c r="S883" s="117"/>
      <c r="T883" s="117"/>
      <c r="U883" s="117"/>
      <c r="V883" s="117"/>
      <c r="W883" s="117"/>
      <c r="X883" s="117"/>
      <c r="Y883" s="117"/>
      <c r="Z883" s="117"/>
    </row>
    <row r="884" spans="1:26" ht="12" customHeight="1" x14ac:dyDescent="0.2">
      <c r="A884" s="117"/>
      <c r="B884" s="137"/>
      <c r="C884" s="117"/>
      <c r="D884" s="138"/>
      <c r="E884" s="117"/>
      <c r="F884" s="139"/>
      <c r="G884" s="117"/>
      <c r="H884" s="117"/>
      <c r="I884" s="117"/>
      <c r="J884" s="117"/>
      <c r="K884" s="117"/>
      <c r="L884" s="117"/>
      <c r="M884" s="117"/>
      <c r="N884" s="117"/>
      <c r="O884" s="117"/>
      <c r="P884" s="117"/>
      <c r="Q884" s="117"/>
      <c r="R884" s="117"/>
      <c r="S884" s="117"/>
      <c r="T884" s="117"/>
      <c r="U884" s="117"/>
      <c r="V884" s="117"/>
      <c r="W884" s="117"/>
      <c r="X884" s="117"/>
      <c r="Y884" s="117"/>
      <c r="Z884" s="117"/>
    </row>
    <row r="885" spans="1:26" ht="12" customHeight="1" x14ac:dyDescent="0.2">
      <c r="A885" s="117"/>
      <c r="B885" s="137"/>
      <c r="C885" s="117"/>
      <c r="D885" s="138"/>
      <c r="E885" s="117"/>
      <c r="F885" s="139"/>
      <c r="G885" s="117"/>
      <c r="H885" s="117"/>
      <c r="I885" s="117"/>
      <c r="J885" s="117"/>
      <c r="K885" s="117"/>
      <c r="L885" s="117"/>
      <c r="M885" s="117"/>
      <c r="N885" s="117"/>
      <c r="O885" s="117"/>
      <c r="P885" s="117"/>
      <c r="Q885" s="117"/>
      <c r="R885" s="117"/>
      <c r="S885" s="117"/>
      <c r="T885" s="117"/>
      <c r="U885" s="117"/>
      <c r="V885" s="117"/>
      <c r="W885" s="117"/>
      <c r="X885" s="117"/>
      <c r="Y885" s="117"/>
      <c r="Z885" s="117"/>
    </row>
    <row r="886" spans="1:26" ht="12" customHeight="1" x14ac:dyDescent="0.2">
      <c r="A886" s="117"/>
      <c r="B886" s="137"/>
      <c r="C886" s="117"/>
      <c r="D886" s="138"/>
      <c r="E886" s="117"/>
      <c r="F886" s="139"/>
      <c r="G886" s="117"/>
      <c r="H886" s="117"/>
      <c r="I886" s="117"/>
      <c r="J886" s="117"/>
      <c r="K886" s="117"/>
      <c r="L886" s="117"/>
      <c r="M886" s="117"/>
      <c r="N886" s="117"/>
      <c r="O886" s="117"/>
      <c r="P886" s="117"/>
      <c r="Q886" s="117"/>
      <c r="R886" s="117"/>
      <c r="S886" s="117"/>
      <c r="T886" s="117"/>
      <c r="U886" s="117"/>
      <c r="V886" s="117"/>
      <c r="W886" s="117"/>
      <c r="X886" s="117"/>
      <c r="Y886" s="117"/>
      <c r="Z886" s="117"/>
    </row>
    <row r="887" spans="1:26" ht="12" customHeight="1" x14ac:dyDescent="0.2">
      <c r="A887" s="117"/>
      <c r="B887" s="137"/>
      <c r="C887" s="117"/>
      <c r="D887" s="138"/>
      <c r="E887" s="117"/>
      <c r="F887" s="139"/>
      <c r="G887" s="117"/>
      <c r="H887" s="117"/>
      <c r="I887" s="117"/>
      <c r="J887" s="117"/>
      <c r="K887" s="117"/>
      <c r="L887" s="117"/>
      <c r="M887" s="117"/>
      <c r="N887" s="117"/>
      <c r="O887" s="117"/>
      <c r="P887" s="117"/>
      <c r="Q887" s="117"/>
      <c r="R887" s="117"/>
      <c r="S887" s="117"/>
      <c r="T887" s="117"/>
      <c r="U887" s="117"/>
      <c r="V887" s="117"/>
      <c r="W887" s="117"/>
      <c r="X887" s="117"/>
      <c r="Y887" s="117"/>
      <c r="Z887" s="117"/>
    </row>
    <row r="888" spans="1:26" ht="12" customHeight="1" x14ac:dyDescent="0.2">
      <c r="A888" s="117"/>
      <c r="B888" s="137"/>
      <c r="C888" s="117"/>
      <c r="D888" s="138"/>
      <c r="E888" s="117"/>
      <c r="F888" s="139"/>
      <c r="G888" s="117"/>
      <c r="H888" s="117"/>
      <c r="I888" s="117"/>
      <c r="J888" s="117"/>
      <c r="K888" s="117"/>
      <c r="L888" s="117"/>
      <c r="M888" s="117"/>
      <c r="N888" s="117"/>
      <c r="O888" s="117"/>
      <c r="P888" s="117"/>
      <c r="Q888" s="117"/>
      <c r="R888" s="117"/>
      <c r="S888" s="117"/>
      <c r="T888" s="117"/>
      <c r="U888" s="117"/>
      <c r="V888" s="117"/>
      <c r="W888" s="117"/>
      <c r="X888" s="117"/>
      <c r="Y888" s="117"/>
      <c r="Z888" s="117"/>
    </row>
    <row r="889" spans="1:26" ht="12" customHeight="1" x14ac:dyDescent="0.2">
      <c r="A889" s="117"/>
      <c r="B889" s="137"/>
      <c r="C889" s="117"/>
      <c r="D889" s="138"/>
      <c r="E889" s="117"/>
      <c r="F889" s="139"/>
      <c r="G889" s="117"/>
      <c r="H889" s="117"/>
      <c r="I889" s="117"/>
      <c r="J889" s="117"/>
      <c r="K889" s="117"/>
      <c r="L889" s="117"/>
      <c r="M889" s="117"/>
      <c r="N889" s="117"/>
      <c r="O889" s="117"/>
      <c r="P889" s="117"/>
      <c r="Q889" s="117"/>
      <c r="R889" s="117"/>
      <c r="S889" s="117"/>
      <c r="T889" s="117"/>
      <c r="U889" s="117"/>
      <c r="V889" s="117"/>
      <c r="W889" s="117"/>
      <c r="X889" s="117"/>
      <c r="Y889" s="117"/>
      <c r="Z889" s="117"/>
    </row>
    <row r="890" spans="1:26" ht="12" customHeight="1" x14ac:dyDescent="0.2">
      <c r="A890" s="117"/>
      <c r="B890" s="137"/>
      <c r="C890" s="117"/>
      <c r="D890" s="138"/>
      <c r="E890" s="117"/>
      <c r="F890" s="139"/>
      <c r="G890" s="117"/>
      <c r="H890" s="117"/>
      <c r="I890" s="117"/>
      <c r="J890" s="117"/>
      <c r="K890" s="117"/>
      <c r="L890" s="117"/>
      <c r="M890" s="117"/>
      <c r="N890" s="117"/>
      <c r="O890" s="117"/>
      <c r="P890" s="117"/>
      <c r="Q890" s="117"/>
      <c r="R890" s="117"/>
      <c r="S890" s="117"/>
      <c r="T890" s="117"/>
      <c r="U890" s="117"/>
      <c r="V890" s="117"/>
      <c r="W890" s="117"/>
      <c r="X890" s="117"/>
      <c r="Y890" s="117"/>
      <c r="Z890" s="117"/>
    </row>
    <row r="891" spans="1:26" ht="12" customHeight="1" x14ac:dyDescent="0.2">
      <c r="A891" s="117"/>
      <c r="B891" s="137"/>
      <c r="C891" s="117"/>
      <c r="D891" s="138"/>
      <c r="E891" s="117"/>
      <c r="F891" s="139"/>
      <c r="G891" s="117"/>
      <c r="H891" s="117"/>
      <c r="I891" s="117"/>
      <c r="J891" s="117"/>
      <c r="K891" s="117"/>
      <c r="L891" s="117"/>
      <c r="M891" s="117"/>
      <c r="N891" s="117"/>
      <c r="O891" s="117"/>
      <c r="P891" s="117"/>
      <c r="Q891" s="117"/>
      <c r="R891" s="117"/>
      <c r="S891" s="117"/>
      <c r="T891" s="117"/>
      <c r="U891" s="117"/>
      <c r="V891" s="117"/>
      <c r="W891" s="117"/>
      <c r="X891" s="117"/>
      <c r="Y891" s="117"/>
      <c r="Z891" s="117"/>
    </row>
    <row r="892" spans="1:26" ht="12" customHeight="1" x14ac:dyDescent="0.2">
      <c r="A892" s="117"/>
      <c r="B892" s="137"/>
      <c r="C892" s="117"/>
      <c r="D892" s="138"/>
      <c r="E892" s="117"/>
      <c r="F892" s="139"/>
      <c r="G892" s="117"/>
      <c r="H892" s="117"/>
      <c r="I892" s="117"/>
      <c r="J892" s="117"/>
      <c r="K892" s="117"/>
      <c r="L892" s="117"/>
      <c r="M892" s="117"/>
      <c r="N892" s="117"/>
      <c r="O892" s="117"/>
      <c r="P892" s="117"/>
      <c r="Q892" s="117"/>
      <c r="R892" s="117"/>
      <c r="S892" s="117"/>
      <c r="T892" s="117"/>
      <c r="U892" s="117"/>
      <c r="V892" s="117"/>
      <c r="W892" s="117"/>
      <c r="X892" s="117"/>
      <c r="Y892" s="117"/>
      <c r="Z892" s="117"/>
    </row>
    <row r="893" spans="1:26" ht="12" customHeight="1" x14ac:dyDescent="0.2">
      <c r="A893" s="117"/>
      <c r="B893" s="137"/>
      <c r="C893" s="117"/>
      <c r="D893" s="138"/>
      <c r="E893" s="117"/>
      <c r="F893" s="139"/>
      <c r="G893" s="117"/>
      <c r="H893" s="117"/>
      <c r="I893" s="117"/>
      <c r="J893" s="117"/>
      <c r="K893" s="117"/>
      <c r="L893" s="117"/>
      <c r="M893" s="117"/>
      <c r="N893" s="117"/>
      <c r="O893" s="117"/>
      <c r="P893" s="117"/>
      <c r="Q893" s="117"/>
      <c r="R893" s="117"/>
      <c r="S893" s="117"/>
      <c r="T893" s="117"/>
      <c r="U893" s="117"/>
      <c r="V893" s="117"/>
      <c r="W893" s="117"/>
      <c r="X893" s="117"/>
      <c r="Y893" s="117"/>
      <c r="Z893" s="117"/>
    </row>
    <row r="894" spans="1:26" ht="12" customHeight="1" x14ac:dyDescent="0.2">
      <c r="A894" s="117"/>
      <c r="B894" s="137"/>
      <c r="C894" s="117"/>
      <c r="D894" s="138"/>
      <c r="E894" s="117"/>
      <c r="F894" s="139"/>
      <c r="G894" s="117"/>
      <c r="H894" s="117"/>
      <c r="I894" s="117"/>
      <c r="J894" s="117"/>
      <c r="K894" s="117"/>
      <c r="L894" s="117"/>
      <c r="M894" s="117"/>
      <c r="N894" s="117"/>
      <c r="O894" s="117"/>
      <c r="P894" s="117"/>
      <c r="Q894" s="117"/>
      <c r="R894" s="117"/>
      <c r="S894" s="117"/>
      <c r="T894" s="117"/>
      <c r="U894" s="117"/>
      <c r="V894" s="117"/>
      <c r="W894" s="117"/>
      <c r="X894" s="117"/>
      <c r="Y894" s="117"/>
      <c r="Z894" s="117"/>
    </row>
    <row r="895" spans="1:26" ht="12" customHeight="1" x14ac:dyDescent="0.2">
      <c r="A895" s="117"/>
      <c r="B895" s="137"/>
      <c r="C895" s="117"/>
      <c r="D895" s="138"/>
      <c r="E895" s="117"/>
      <c r="F895" s="139"/>
      <c r="G895" s="117"/>
      <c r="H895" s="117"/>
      <c r="I895" s="117"/>
      <c r="J895" s="117"/>
      <c r="K895" s="117"/>
      <c r="L895" s="117"/>
      <c r="M895" s="117"/>
      <c r="N895" s="117"/>
      <c r="O895" s="117"/>
      <c r="P895" s="117"/>
      <c r="Q895" s="117"/>
      <c r="R895" s="117"/>
      <c r="S895" s="117"/>
      <c r="T895" s="117"/>
      <c r="U895" s="117"/>
      <c r="V895" s="117"/>
      <c r="W895" s="117"/>
      <c r="X895" s="117"/>
      <c r="Y895" s="117"/>
      <c r="Z895" s="117"/>
    </row>
    <row r="896" spans="1:26" ht="12" customHeight="1" x14ac:dyDescent="0.2">
      <c r="A896" s="117"/>
      <c r="B896" s="137"/>
      <c r="C896" s="117"/>
      <c r="D896" s="138"/>
      <c r="E896" s="117"/>
      <c r="F896" s="139"/>
      <c r="G896" s="117"/>
      <c r="H896" s="117"/>
      <c r="I896" s="117"/>
      <c r="J896" s="117"/>
      <c r="K896" s="117"/>
      <c r="L896" s="117"/>
      <c r="M896" s="117"/>
      <c r="N896" s="117"/>
      <c r="O896" s="117"/>
      <c r="P896" s="117"/>
      <c r="Q896" s="117"/>
      <c r="R896" s="117"/>
      <c r="S896" s="117"/>
      <c r="T896" s="117"/>
      <c r="U896" s="117"/>
      <c r="V896" s="117"/>
      <c r="W896" s="117"/>
      <c r="X896" s="117"/>
      <c r="Y896" s="117"/>
      <c r="Z896" s="117"/>
    </row>
    <row r="897" spans="1:26" ht="12" customHeight="1" x14ac:dyDescent="0.2">
      <c r="A897" s="117"/>
      <c r="B897" s="137"/>
      <c r="C897" s="117"/>
      <c r="D897" s="138"/>
      <c r="E897" s="117"/>
      <c r="F897" s="139"/>
      <c r="G897" s="117"/>
      <c r="H897" s="117"/>
      <c r="I897" s="117"/>
      <c r="J897" s="117"/>
      <c r="K897" s="117"/>
      <c r="L897" s="117"/>
      <c r="M897" s="117"/>
      <c r="N897" s="117"/>
      <c r="O897" s="117"/>
      <c r="P897" s="117"/>
      <c r="Q897" s="117"/>
      <c r="R897" s="117"/>
      <c r="S897" s="117"/>
      <c r="T897" s="117"/>
      <c r="U897" s="117"/>
      <c r="V897" s="117"/>
      <c r="W897" s="117"/>
      <c r="X897" s="117"/>
      <c r="Y897" s="117"/>
      <c r="Z897" s="117"/>
    </row>
    <row r="898" spans="1:26" ht="12" customHeight="1" x14ac:dyDescent="0.2">
      <c r="A898" s="117"/>
      <c r="B898" s="137"/>
      <c r="C898" s="117"/>
      <c r="D898" s="138"/>
      <c r="E898" s="117"/>
      <c r="F898" s="139"/>
      <c r="G898" s="117"/>
      <c r="H898" s="117"/>
      <c r="I898" s="117"/>
      <c r="J898" s="117"/>
      <c r="K898" s="117"/>
      <c r="L898" s="117"/>
      <c r="M898" s="117"/>
      <c r="N898" s="117"/>
      <c r="O898" s="117"/>
      <c r="P898" s="117"/>
      <c r="Q898" s="117"/>
      <c r="R898" s="117"/>
      <c r="S898" s="117"/>
      <c r="T898" s="117"/>
      <c r="U898" s="117"/>
      <c r="V898" s="117"/>
      <c r="W898" s="117"/>
      <c r="X898" s="117"/>
      <c r="Y898" s="117"/>
      <c r="Z898" s="117"/>
    </row>
    <row r="899" spans="1:26" ht="12" customHeight="1" x14ac:dyDescent="0.2">
      <c r="A899" s="117"/>
      <c r="B899" s="137"/>
      <c r="C899" s="117"/>
      <c r="D899" s="138"/>
      <c r="E899" s="117"/>
      <c r="F899" s="139"/>
      <c r="G899" s="117"/>
      <c r="H899" s="117"/>
      <c r="I899" s="117"/>
      <c r="J899" s="117"/>
      <c r="K899" s="117"/>
      <c r="L899" s="117"/>
      <c r="M899" s="117"/>
      <c r="N899" s="117"/>
      <c r="O899" s="117"/>
      <c r="P899" s="117"/>
      <c r="Q899" s="117"/>
      <c r="R899" s="117"/>
      <c r="S899" s="117"/>
      <c r="T899" s="117"/>
      <c r="U899" s="117"/>
      <c r="V899" s="117"/>
      <c r="W899" s="117"/>
      <c r="X899" s="117"/>
      <c r="Y899" s="117"/>
      <c r="Z899" s="117"/>
    </row>
    <row r="900" spans="1:26" ht="12" customHeight="1" x14ac:dyDescent="0.2">
      <c r="A900" s="117"/>
      <c r="B900" s="137"/>
      <c r="C900" s="117"/>
      <c r="D900" s="138"/>
      <c r="E900" s="117"/>
      <c r="F900" s="139"/>
      <c r="G900" s="117"/>
      <c r="H900" s="117"/>
      <c r="I900" s="117"/>
      <c r="J900" s="117"/>
      <c r="K900" s="117"/>
      <c r="L900" s="117"/>
      <c r="M900" s="117"/>
      <c r="N900" s="117"/>
      <c r="O900" s="117"/>
      <c r="P900" s="117"/>
      <c r="Q900" s="117"/>
      <c r="R900" s="117"/>
      <c r="S900" s="117"/>
      <c r="T900" s="117"/>
      <c r="U900" s="117"/>
      <c r="V900" s="117"/>
      <c r="W900" s="117"/>
      <c r="X900" s="117"/>
      <c r="Y900" s="117"/>
      <c r="Z900" s="117"/>
    </row>
    <row r="901" spans="1:26" ht="12" customHeight="1" x14ac:dyDescent="0.2">
      <c r="A901" s="117"/>
      <c r="B901" s="137"/>
      <c r="C901" s="117"/>
      <c r="D901" s="138"/>
      <c r="E901" s="117"/>
      <c r="F901" s="139"/>
      <c r="G901" s="117"/>
      <c r="H901" s="117"/>
      <c r="I901" s="117"/>
      <c r="J901" s="117"/>
      <c r="K901" s="117"/>
      <c r="L901" s="117"/>
      <c r="M901" s="117"/>
      <c r="N901" s="117"/>
      <c r="O901" s="117"/>
      <c r="P901" s="117"/>
      <c r="Q901" s="117"/>
      <c r="R901" s="117"/>
      <c r="S901" s="117"/>
      <c r="T901" s="117"/>
      <c r="U901" s="117"/>
      <c r="V901" s="117"/>
      <c r="W901" s="117"/>
      <c r="X901" s="117"/>
      <c r="Y901" s="117"/>
      <c r="Z901" s="117"/>
    </row>
    <row r="902" spans="1:26" ht="12" customHeight="1" x14ac:dyDescent="0.2">
      <c r="A902" s="117"/>
      <c r="B902" s="137"/>
      <c r="C902" s="117"/>
      <c r="D902" s="138"/>
      <c r="E902" s="117"/>
      <c r="F902" s="139"/>
      <c r="G902" s="117"/>
      <c r="H902" s="117"/>
      <c r="I902" s="117"/>
      <c r="J902" s="117"/>
      <c r="K902" s="117"/>
      <c r="L902" s="117"/>
      <c r="M902" s="117"/>
      <c r="N902" s="117"/>
      <c r="O902" s="117"/>
      <c r="P902" s="117"/>
      <c r="Q902" s="117"/>
      <c r="R902" s="117"/>
      <c r="S902" s="117"/>
      <c r="T902" s="117"/>
      <c r="U902" s="117"/>
      <c r="V902" s="117"/>
      <c r="W902" s="117"/>
      <c r="X902" s="117"/>
      <c r="Y902" s="117"/>
      <c r="Z902" s="117"/>
    </row>
    <row r="903" spans="1:26" ht="12" customHeight="1" x14ac:dyDescent="0.2">
      <c r="A903" s="117"/>
      <c r="B903" s="137"/>
      <c r="C903" s="117"/>
      <c r="D903" s="138"/>
      <c r="E903" s="117"/>
      <c r="F903" s="139"/>
      <c r="G903" s="117"/>
      <c r="H903" s="117"/>
      <c r="I903" s="117"/>
      <c r="J903" s="117"/>
      <c r="K903" s="117"/>
      <c r="L903" s="117"/>
      <c r="M903" s="117"/>
      <c r="N903" s="117"/>
      <c r="O903" s="117"/>
      <c r="P903" s="117"/>
      <c r="Q903" s="117"/>
      <c r="R903" s="117"/>
      <c r="S903" s="117"/>
      <c r="T903" s="117"/>
      <c r="U903" s="117"/>
      <c r="V903" s="117"/>
      <c r="W903" s="117"/>
      <c r="X903" s="117"/>
      <c r="Y903" s="117"/>
      <c r="Z903" s="117"/>
    </row>
    <row r="904" spans="1:26" ht="12" customHeight="1" x14ac:dyDescent="0.2">
      <c r="A904" s="117"/>
      <c r="B904" s="137"/>
      <c r="C904" s="117"/>
      <c r="D904" s="138"/>
      <c r="E904" s="117"/>
      <c r="F904" s="139"/>
      <c r="G904" s="117"/>
      <c r="H904" s="117"/>
      <c r="I904" s="117"/>
      <c r="J904" s="117"/>
      <c r="K904" s="117"/>
      <c r="L904" s="117"/>
      <c r="M904" s="117"/>
      <c r="N904" s="117"/>
      <c r="O904" s="117"/>
      <c r="P904" s="117"/>
      <c r="Q904" s="117"/>
      <c r="R904" s="117"/>
      <c r="S904" s="117"/>
      <c r="T904" s="117"/>
      <c r="U904" s="117"/>
      <c r="V904" s="117"/>
      <c r="W904" s="117"/>
      <c r="X904" s="117"/>
      <c r="Y904" s="117"/>
      <c r="Z904" s="117"/>
    </row>
    <row r="905" spans="1:26" ht="12" customHeight="1" x14ac:dyDescent="0.2">
      <c r="A905" s="117"/>
      <c r="B905" s="137"/>
      <c r="C905" s="117"/>
      <c r="D905" s="138"/>
      <c r="E905" s="117"/>
      <c r="F905" s="139"/>
      <c r="G905" s="117"/>
      <c r="H905" s="117"/>
      <c r="I905" s="117"/>
      <c r="J905" s="117"/>
      <c r="K905" s="117"/>
      <c r="L905" s="117"/>
      <c r="M905" s="117"/>
      <c r="N905" s="117"/>
      <c r="O905" s="117"/>
      <c r="P905" s="117"/>
      <c r="Q905" s="117"/>
      <c r="R905" s="117"/>
      <c r="S905" s="117"/>
      <c r="T905" s="117"/>
      <c r="U905" s="117"/>
      <c r="V905" s="117"/>
      <c r="W905" s="117"/>
      <c r="X905" s="117"/>
      <c r="Y905" s="117"/>
      <c r="Z905" s="117"/>
    </row>
    <row r="906" spans="1:26" ht="12" customHeight="1" x14ac:dyDescent="0.2">
      <c r="A906" s="117"/>
      <c r="B906" s="137"/>
      <c r="C906" s="117"/>
      <c r="D906" s="138"/>
      <c r="E906" s="117"/>
      <c r="F906" s="139"/>
      <c r="G906" s="117"/>
      <c r="H906" s="117"/>
      <c r="I906" s="117"/>
      <c r="J906" s="117"/>
      <c r="K906" s="117"/>
      <c r="L906" s="117"/>
      <c r="M906" s="117"/>
      <c r="N906" s="117"/>
      <c r="O906" s="117"/>
      <c r="P906" s="117"/>
      <c r="Q906" s="117"/>
      <c r="R906" s="117"/>
      <c r="S906" s="117"/>
      <c r="T906" s="117"/>
      <c r="U906" s="117"/>
      <c r="V906" s="117"/>
      <c r="W906" s="117"/>
      <c r="X906" s="117"/>
      <c r="Y906" s="117"/>
      <c r="Z906" s="117"/>
    </row>
    <row r="907" spans="1:26" ht="12" customHeight="1" x14ac:dyDescent="0.2">
      <c r="A907" s="117"/>
      <c r="B907" s="137"/>
      <c r="C907" s="117"/>
      <c r="D907" s="138"/>
      <c r="E907" s="117"/>
      <c r="F907" s="139"/>
      <c r="G907" s="117"/>
      <c r="H907" s="117"/>
      <c r="I907" s="117"/>
      <c r="J907" s="117"/>
      <c r="K907" s="117"/>
      <c r="L907" s="117"/>
      <c r="M907" s="117"/>
      <c r="N907" s="117"/>
      <c r="O907" s="117"/>
      <c r="P907" s="117"/>
      <c r="Q907" s="117"/>
      <c r="R907" s="117"/>
      <c r="S907" s="117"/>
      <c r="T907" s="117"/>
      <c r="U907" s="117"/>
      <c r="V907" s="117"/>
      <c r="W907" s="117"/>
      <c r="X907" s="117"/>
      <c r="Y907" s="117"/>
      <c r="Z907" s="117"/>
    </row>
    <row r="908" spans="1:26" ht="12" customHeight="1" x14ac:dyDescent="0.2">
      <c r="A908" s="117"/>
      <c r="B908" s="137"/>
      <c r="C908" s="117"/>
      <c r="D908" s="138"/>
      <c r="E908" s="117"/>
      <c r="F908" s="139"/>
      <c r="G908" s="117"/>
      <c r="H908" s="117"/>
      <c r="I908" s="117"/>
      <c r="J908" s="117"/>
      <c r="K908" s="117"/>
      <c r="L908" s="117"/>
      <c r="M908" s="117"/>
      <c r="N908" s="117"/>
      <c r="O908" s="117"/>
      <c r="P908" s="117"/>
      <c r="Q908" s="117"/>
      <c r="R908" s="117"/>
      <c r="S908" s="117"/>
      <c r="T908" s="117"/>
      <c r="U908" s="117"/>
      <c r="V908" s="117"/>
      <c r="W908" s="117"/>
      <c r="X908" s="117"/>
      <c r="Y908" s="117"/>
      <c r="Z908" s="117"/>
    </row>
    <row r="909" spans="1:26" ht="12" customHeight="1" x14ac:dyDescent="0.2">
      <c r="A909" s="117"/>
      <c r="B909" s="137"/>
      <c r="C909" s="117"/>
      <c r="D909" s="138"/>
      <c r="E909" s="117"/>
      <c r="F909" s="139"/>
      <c r="G909" s="117"/>
      <c r="H909" s="117"/>
      <c r="I909" s="117"/>
      <c r="J909" s="117"/>
      <c r="K909" s="117"/>
      <c r="L909" s="117"/>
      <c r="M909" s="117"/>
      <c r="N909" s="117"/>
      <c r="O909" s="117"/>
      <c r="P909" s="117"/>
      <c r="Q909" s="117"/>
      <c r="R909" s="117"/>
      <c r="S909" s="117"/>
      <c r="T909" s="117"/>
      <c r="U909" s="117"/>
      <c r="V909" s="117"/>
      <c r="W909" s="117"/>
      <c r="X909" s="117"/>
      <c r="Y909" s="117"/>
      <c r="Z909" s="117"/>
    </row>
    <row r="910" spans="1:26" ht="12" customHeight="1" x14ac:dyDescent="0.2">
      <c r="A910" s="117"/>
      <c r="B910" s="137"/>
      <c r="C910" s="117"/>
      <c r="D910" s="138"/>
      <c r="E910" s="117"/>
      <c r="F910" s="139"/>
      <c r="G910" s="117"/>
      <c r="H910" s="117"/>
      <c r="I910" s="117"/>
      <c r="J910" s="117"/>
      <c r="K910" s="117"/>
      <c r="L910" s="117"/>
      <c r="M910" s="117"/>
      <c r="N910" s="117"/>
      <c r="O910" s="117"/>
      <c r="P910" s="117"/>
      <c r="Q910" s="117"/>
      <c r="R910" s="117"/>
      <c r="S910" s="117"/>
      <c r="T910" s="117"/>
      <c r="U910" s="117"/>
      <c r="V910" s="117"/>
      <c r="W910" s="117"/>
      <c r="X910" s="117"/>
      <c r="Y910" s="117"/>
      <c r="Z910" s="117"/>
    </row>
    <row r="911" spans="1:26" ht="12" customHeight="1" x14ac:dyDescent="0.2">
      <c r="A911" s="117"/>
      <c r="B911" s="137"/>
      <c r="C911" s="117"/>
      <c r="D911" s="138"/>
      <c r="E911" s="117"/>
      <c r="F911" s="139"/>
      <c r="G911" s="117"/>
      <c r="H911" s="117"/>
      <c r="I911" s="117"/>
      <c r="J911" s="117"/>
      <c r="K911" s="117"/>
      <c r="L911" s="117"/>
      <c r="M911" s="117"/>
      <c r="N911" s="117"/>
      <c r="O911" s="117"/>
      <c r="P911" s="117"/>
      <c r="Q911" s="117"/>
      <c r="R911" s="117"/>
      <c r="S911" s="117"/>
      <c r="T911" s="117"/>
      <c r="U911" s="117"/>
      <c r="V911" s="117"/>
      <c r="W911" s="117"/>
      <c r="X911" s="117"/>
      <c r="Y911" s="117"/>
      <c r="Z911" s="117"/>
    </row>
    <row r="912" spans="1:26" ht="12" customHeight="1" x14ac:dyDescent="0.2">
      <c r="A912" s="117"/>
      <c r="B912" s="137"/>
      <c r="C912" s="117"/>
      <c r="D912" s="138"/>
      <c r="E912" s="117"/>
      <c r="F912" s="139"/>
      <c r="G912" s="117"/>
      <c r="H912" s="117"/>
      <c r="I912" s="117"/>
      <c r="J912" s="117"/>
      <c r="K912" s="117"/>
      <c r="L912" s="117"/>
      <c r="M912" s="117"/>
      <c r="N912" s="117"/>
      <c r="O912" s="117"/>
      <c r="P912" s="117"/>
      <c r="Q912" s="117"/>
      <c r="R912" s="117"/>
      <c r="S912" s="117"/>
      <c r="T912" s="117"/>
      <c r="U912" s="117"/>
      <c r="V912" s="117"/>
      <c r="W912" s="117"/>
      <c r="X912" s="117"/>
      <c r="Y912" s="117"/>
      <c r="Z912" s="117"/>
    </row>
    <row r="913" spans="1:26" ht="12" customHeight="1" x14ac:dyDescent="0.2">
      <c r="A913" s="117"/>
      <c r="B913" s="137"/>
      <c r="C913" s="117"/>
      <c r="D913" s="138"/>
      <c r="E913" s="117"/>
      <c r="F913" s="139"/>
      <c r="G913" s="117"/>
      <c r="H913" s="117"/>
      <c r="I913" s="117"/>
      <c r="J913" s="117"/>
      <c r="K913" s="117"/>
      <c r="L913" s="117"/>
      <c r="M913" s="117"/>
      <c r="N913" s="117"/>
      <c r="O913" s="117"/>
      <c r="P913" s="117"/>
      <c r="Q913" s="117"/>
      <c r="R913" s="117"/>
      <c r="S913" s="117"/>
      <c r="T913" s="117"/>
      <c r="U913" s="117"/>
      <c r="V913" s="117"/>
      <c r="W913" s="117"/>
      <c r="X913" s="117"/>
      <c r="Y913" s="117"/>
      <c r="Z913" s="117"/>
    </row>
    <row r="914" spans="1:26" ht="12" customHeight="1" x14ac:dyDescent="0.2">
      <c r="A914" s="117"/>
      <c r="B914" s="137"/>
      <c r="C914" s="117"/>
      <c r="D914" s="138"/>
      <c r="E914" s="117"/>
      <c r="F914" s="139"/>
      <c r="G914" s="117"/>
      <c r="H914" s="117"/>
      <c r="I914" s="117"/>
      <c r="J914" s="117"/>
      <c r="K914" s="117"/>
      <c r="L914" s="117"/>
      <c r="M914" s="117"/>
      <c r="N914" s="117"/>
      <c r="O914" s="117"/>
      <c r="P914" s="117"/>
      <c r="Q914" s="117"/>
      <c r="R914" s="117"/>
      <c r="S914" s="117"/>
      <c r="T914" s="117"/>
      <c r="U914" s="117"/>
      <c r="V914" s="117"/>
      <c r="W914" s="117"/>
      <c r="X914" s="117"/>
      <c r="Y914" s="117"/>
      <c r="Z914" s="117"/>
    </row>
    <row r="915" spans="1:26" ht="12" customHeight="1" x14ac:dyDescent="0.2">
      <c r="A915" s="117"/>
      <c r="B915" s="137"/>
      <c r="C915" s="117"/>
      <c r="D915" s="138"/>
      <c r="E915" s="117"/>
      <c r="F915" s="139"/>
      <c r="G915" s="117"/>
      <c r="H915" s="117"/>
      <c r="I915" s="117"/>
      <c r="J915" s="117"/>
      <c r="K915" s="117"/>
      <c r="L915" s="117"/>
      <c r="M915" s="117"/>
      <c r="N915" s="117"/>
      <c r="O915" s="117"/>
      <c r="P915" s="117"/>
      <c r="Q915" s="117"/>
      <c r="R915" s="117"/>
      <c r="S915" s="117"/>
      <c r="T915" s="117"/>
      <c r="U915" s="117"/>
      <c r="V915" s="117"/>
      <c r="W915" s="117"/>
      <c r="X915" s="117"/>
      <c r="Y915" s="117"/>
      <c r="Z915" s="117"/>
    </row>
    <row r="916" spans="1:26" ht="12" customHeight="1" x14ac:dyDescent="0.2">
      <c r="A916" s="117"/>
      <c r="B916" s="137"/>
      <c r="C916" s="117"/>
      <c r="D916" s="138"/>
      <c r="E916" s="117"/>
      <c r="F916" s="139"/>
      <c r="G916" s="117"/>
      <c r="H916" s="117"/>
      <c r="I916" s="117"/>
      <c r="J916" s="117"/>
      <c r="K916" s="117"/>
      <c r="L916" s="117"/>
      <c r="M916" s="117"/>
      <c r="N916" s="117"/>
      <c r="O916" s="117"/>
      <c r="P916" s="117"/>
      <c r="Q916" s="117"/>
      <c r="R916" s="117"/>
      <c r="S916" s="117"/>
      <c r="T916" s="117"/>
      <c r="U916" s="117"/>
      <c r="V916" s="117"/>
      <c r="W916" s="117"/>
      <c r="X916" s="117"/>
      <c r="Y916" s="117"/>
      <c r="Z916" s="117"/>
    </row>
    <row r="917" spans="1:26" ht="12" customHeight="1" x14ac:dyDescent="0.2">
      <c r="A917" s="117"/>
      <c r="B917" s="137"/>
      <c r="C917" s="117"/>
      <c r="D917" s="138"/>
      <c r="E917" s="117"/>
      <c r="F917" s="139"/>
      <c r="G917" s="117"/>
      <c r="H917" s="117"/>
      <c r="I917" s="117"/>
      <c r="J917" s="117"/>
      <c r="K917" s="117"/>
      <c r="L917" s="117"/>
      <c r="M917" s="117"/>
      <c r="N917" s="117"/>
      <c r="O917" s="117"/>
      <c r="P917" s="117"/>
      <c r="Q917" s="117"/>
      <c r="R917" s="117"/>
      <c r="S917" s="117"/>
      <c r="T917" s="117"/>
      <c r="U917" s="117"/>
      <c r="V917" s="117"/>
      <c r="W917" s="117"/>
      <c r="X917" s="117"/>
      <c r="Y917" s="117"/>
      <c r="Z917" s="117"/>
    </row>
    <row r="918" spans="1:26" ht="12" customHeight="1" x14ac:dyDescent="0.2">
      <c r="A918" s="117"/>
      <c r="B918" s="137"/>
      <c r="C918" s="117"/>
      <c r="D918" s="138"/>
      <c r="E918" s="117"/>
      <c r="F918" s="139"/>
      <c r="G918" s="117"/>
      <c r="H918" s="117"/>
      <c r="I918" s="117"/>
      <c r="J918" s="117"/>
      <c r="K918" s="117"/>
      <c r="L918" s="117"/>
      <c r="M918" s="117"/>
      <c r="N918" s="117"/>
      <c r="O918" s="117"/>
      <c r="P918" s="117"/>
      <c r="Q918" s="117"/>
      <c r="R918" s="117"/>
      <c r="S918" s="117"/>
      <c r="T918" s="117"/>
      <c r="U918" s="117"/>
      <c r="V918" s="117"/>
      <c r="W918" s="117"/>
      <c r="X918" s="117"/>
      <c r="Y918" s="117"/>
      <c r="Z918" s="117"/>
    </row>
    <row r="919" spans="1:26" ht="12" customHeight="1" x14ac:dyDescent="0.2">
      <c r="A919" s="117"/>
      <c r="B919" s="137"/>
      <c r="C919" s="117"/>
      <c r="D919" s="138"/>
      <c r="E919" s="117"/>
      <c r="F919" s="139"/>
      <c r="G919" s="117"/>
      <c r="H919" s="117"/>
      <c r="I919" s="117"/>
      <c r="J919" s="117"/>
      <c r="K919" s="117"/>
      <c r="L919" s="117"/>
      <c r="M919" s="117"/>
      <c r="N919" s="117"/>
      <c r="O919" s="117"/>
      <c r="P919" s="117"/>
      <c r="Q919" s="117"/>
      <c r="R919" s="117"/>
      <c r="S919" s="117"/>
      <c r="T919" s="117"/>
      <c r="U919" s="117"/>
      <c r="V919" s="117"/>
      <c r="W919" s="117"/>
      <c r="X919" s="117"/>
      <c r="Y919" s="117"/>
      <c r="Z919" s="117"/>
    </row>
    <row r="920" spans="1:26" ht="12" customHeight="1" x14ac:dyDescent="0.2">
      <c r="A920" s="117"/>
      <c r="B920" s="137"/>
      <c r="C920" s="117"/>
      <c r="D920" s="138"/>
      <c r="E920" s="117"/>
      <c r="F920" s="139"/>
      <c r="G920" s="117"/>
      <c r="H920" s="117"/>
      <c r="I920" s="117"/>
      <c r="J920" s="117"/>
      <c r="K920" s="117"/>
      <c r="L920" s="117"/>
      <c r="M920" s="117"/>
      <c r="N920" s="117"/>
      <c r="O920" s="117"/>
      <c r="P920" s="117"/>
      <c r="Q920" s="117"/>
      <c r="R920" s="117"/>
      <c r="S920" s="117"/>
      <c r="T920" s="117"/>
      <c r="U920" s="117"/>
      <c r="V920" s="117"/>
      <c r="W920" s="117"/>
      <c r="X920" s="117"/>
      <c r="Y920" s="117"/>
      <c r="Z920" s="117"/>
    </row>
    <row r="921" spans="1:26" ht="12" customHeight="1" x14ac:dyDescent="0.2">
      <c r="A921" s="117"/>
      <c r="B921" s="137"/>
      <c r="C921" s="117"/>
      <c r="D921" s="138"/>
      <c r="E921" s="117"/>
      <c r="F921" s="139"/>
      <c r="G921" s="117"/>
      <c r="H921" s="117"/>
      <c r="I921" s="117"/>
      <c r="J921" s="117"/>
      <c r="K921" s="117"/>
      <c r="L921" s="117"/>
      <c r="M921" s="117"/>
      <c r="N921" s="117"/>
      <c r="O921" s="117"/>
      <c r="P921" s="117"/>
      <c r="Q921" s="117"/>
      <c r="R921" s="117"/>
      <c r="S921" s="117"/>
      <c r="T921" s="117"/>
      <c r="U921" s="117"/>
      <c r="V921" s="117"/>
      <c r="W921" s="117"/>
      <c r="X921" s="117"/>
      <c r="Y921" s="117"/>
      <c r="Z921" s="117"/>
    </row>
    <row r="922" spans="1:26" ht="12" customHeight="1" x14ac:dyDescent="0.2">
      <c r="A922" s="117"/>
      <c r="B922" s="137"/>
      <c r="C922" s="117"/>
      <c r="D922" s="138"/>
      <c r="E922" s="117"/>
      <c r="F922" s="139"/>
      <c r="G922" s="117"/>
      <c r="H922" s="117"/>
      <c r="I922" s="117"/>
      <c r="J922" s="117"/>
      <c r="K922" s="117"/>
      <c r="L922" s="117"/>
      <c r="M922" s="117"/>
      <c r="N922" s="117"/>
      <c r="O922" s="117"/>
      <c r="P922" s="117"/>
      <c r="Q922" s="117"/>
      <c r="R922" s="117"/>
      <c r="S922" s="117"/>
      <c r="T922" s="117"/>
      <c r="U922" s="117"/>
      <c r="V922" s="117"/>
      <c r="W922" s="117"/>
      <c r="X922" s="117"/>
      <c r="Y922" s="117"/>
      <c r="Z922" s="117"/>
    </row>
    <row r="923" spans="1:26" ht="12" customHeight="1" x14ac:dyDescent="0.2">
      <c r="A923" s="117"/>
      <c r="B923" s="137"/>
      <c r="C923" s="117"/>
      <c r="D923" s="138"/>
      <c r="E923" s="117"/>
      <c r="F923" s="139"/>
      <c r="G923" s="117"/>
      <c r="H923" s="117"/>
      <c r="I923" s="117"/>
      <c r="J923" s="117"/>
      <c r="K923" s="117"/>
      <c r="L923" s="117"/>
      <c r="M923" s="117"/>
      <c r="N923" s="117"/>
      <c r="O923" s="117"/>
      <c r="P923" s="117"/>
      <c r="Q923" s="117"/>
      <c r="R923" s="117"/>
      <c r="S923" s="117"/>
      <c r="T923" s="117"/>
      <c r="U923" s="117"/>
      <c r="V923" s="117"/>
      <c r="W923" s="117"/>
      <c r="X923" s="117"/>
      <c r="Y923" s="117"/>
      <c r="Z923" s="117"/>
    </row>
    <row r="924" spans="1:26" ht="12" customHeight="1" x14ac:dyDescent="0.2">
      <c r="A924" s="117"/>
      <c r="B924" s="137"/>
      <c r="C924" s="117"/>
      <c r="D924" s="138"/>
      <c r="E924" s="117"/>
      <c r="F924" s="139"/>
      <c r="G924" s="117"/>
      <c r="H924" s="117"/>
      <c r="I924" s="117"/>
      <c r="J924" s="117"/>
      <c r="K924" s="117"/>
      <c r="L924" s="117"/>
      <c r="M924" s="117"/>
      <c r="N924" s="117"/>
      <c r="O924" s="117"/>
      <c r="P924" s="117"/>
      <c r="Q924" s="117"/>
      <c r="R924" s="117"/>
      <c r="S924" s="117"/>
      <c r="T924" s="117"/>
      <c r="U924" s="117"/>
      <c r="V924" s="117"/>
      <c r="W924" s="117"/>
      <c r="X924" s="117"/>
      <c r="Y924" s="117"/>
      <c r="Z924" s="117"/>
    </row>
    <row r="925" spans="1:26" ht="12" customHeight="1" x14ac:dyDescent="0.2">
      <c r="A925" s="117"/>
      <c r="B925" s="137"/>
      <c r="C925" s="117"/>
      <c r="D925" s="138"/>
      <c r="E925" s="117"/>
      <c r="F925" s="139"/>
      <c r="G925" s="117"/>
      <c r="H925" s="117"/>
      <c r="I925" s="117"/>
      <c r="J925" s="117"/>
      <c r="K925" s="117"/>
      <c r="L925" s="117"/>
      <c r="M925" s="117"/>
      <c r="N925" s="117"/>
      <c r="O925" s="117"/>
      <c r="P925" s="117"/>
      <c r="Q925" s="117"/>
      <c r="R925" s="117"/>
      <c r="S925" s="117"/>
      <c r="T925" s="117"/>
      <c r="U925" s="117"/>
      <c r="V925" s="117"/>
      <c r="W925" s="117"/>
      <c r="X925" s="117"/>
      <c r="Y925" s="117"/>
      <c r="Z925" s="117"/>
    </row>
    <row r="926" spans="1:26" ht="12" customHeight="1" x14ac:dyDescent="0.2">
      <c r="A926" s="117"/>
      <c r="B926" s="137"/>
      <c r="C926" s="117"/>
      <c r="D926" s="138"/>
      <c r="E926" s="117"/>
      <c r="F926" s="139"/>
      <c r="G926" s="117"/>
      <c r="H926" s="117"/>
      <c r="I926" s="117"/>
      <c r="J926" s="117"/>
      <c r="K926" s="117"/>
      <c r="L926" s="117"/>
      <c r="M926" s="117"/>
      <c r="N926" s="117"/>
      <c r="O926" s="117"/>
      <c r="P926" s="117"/>
      <c r="Q926" s="117"/>
      <c r="R926" s="117"/>
      <c r="S926" s="117"/>
      <c r="T926" s="117"/>
      <c r="U926" s="117"/>
      <c r="V926" s="117"/>
      <c r="W926" s="117"/>
      <c r="X926" s="117"/>
      <c r="Y926" s="117"/>
      <c r="Z926" s="117"/>
    </row>
    <row r="927" spans="1:26" ht="12" customHeight="1" x14ac:dyDescent="0.2">
      <c r="A927" s="117"/>
      <c r="B927" s="137"/>
      <c r="C927" s="117"/>
      <c r="D927" s="138"/>
      <c r="E927" s="117"/>
      <c r="F927" s="139"/>
      <c r="G927" s="117"/>
      <c r="H927" s="117"/>
      <c r="I927" s="117"/>
      <c r="J927" s="117"/>
      <c r="K927" s="117"/>
      <c r="L927" s="117"/>
      <c r="M927" s="117"/>
      <c r="N927" s="117"/>
      <c r="O927" s="117"/>
      <c r="P927" s="117"/>
      <c r="Q927" s="117"/>
      <c r="R927" s="117"/>
      <c r="S927" s="117"/>
      <c r="T927" s="117"/>
      <c r="U927" s="117"/>
      <c r="V927" s="117"/>
      <c r="W927" s="117"/>
      <c r="X927" s="117"/>
      <c r="Y927" s="117"/>
      <c r="Z927" s="117"/>
    </row>
    <row r="928" spans="1:26" ht="12" customHeight="1" x14ac:dyDescent="0.2">
      <c r="A928" s="117"/>
      <c r="B928" s="137"/>
      <c r="C928" s="117"/>
      <c r="D928" s="138"/>
      <c r="E928" s="117"/>
      <c r="F928" s="139"/>
      <c r="G928" s="117"/>
      <c r="H928" s="117"/>
      <c r="I928" s="117"/>
      <c r="J928" s="117"/>
      <c r="K928" s="117"/>
      <c r="L928" s="117"/>
      <c r="M928" s="117"/>
      <c r="N928" s="117"/>
      <c r="O928" s="117"/>
      <c r="P928" s="117"/>
      <c r="Q928" s="117"/>
      <c r="R928" s="117"/>
      <c r="S928" s="117"/>
      <c r="T928" s="117"/>
      <c r="U928" s="117"/>
      <c r="V928" s="117"/>
      <c r="W928" s="117"/>
      <c r="X928" s="117"/>
      <c r="Y928" s="117"/>
      <c r="Z928" s="117"/>
    </row>
    <row r="929" spans="1:26" ht="12" customHeight="1" x14ac:dyDescent="0.2">
      <c r="A929" s="117"/>
      <c r="B929" s="137"/>
      <c r="C929" s="117"/>
      <c r="D929" s="138"/>
      <c r="E929" s="117"/>
      <c r="F929" s="139"/>
      <c r="G929" s="117"/>
      <c r="H929" s="117"/>
      <c r="I929" s="117"/>
      <c r="J929" s="117"/>
      <c r="K929" s="117"/>
      <c r="L929" s="117"/>
      <c r="M929" s="117"/>
      <c r="N929" s="117"/>
      <c r="O929" s="117"/>
      <c r="P929" s="117"/>
      <c r="Q929" s="117"/>
      <c r="R929" s="117"/>
      <c r="S929" s="117"/>
      <c r="T929" s="117"/>
      <c r="U929" s="117"/>
      <c r="V929" s="117"/>
      <c r="W929" s="117"/>
      <c r="X929" s="117"/>
      <c r="Y929" s="117"/>
      <c r="Z929" s="117"/>
    </row>
    <row r="930" spans="1:26" ht="12" customHeight="1" x14ac:dyDescent="0.2">
      <c r="A930" s="117"/>
      <c r="B930" s="137"/>
      <c r="C930" s="117"/>
      <c r="D930" s="138"/>
      <c r="E930" s="117"/>
      <c r="F930" s="139"/>
      <c r="G930" s="117"/>
      <c r="H930" s="117"/>
      <c r="I930" s="117"/>
      <c r="J930" s="117"/>
      <c r="K930" s="117"/>
      <c r="L930" s="117"/>
      <c r="M930" s="117"/>
      <c r="N930" s="117"/>
      <c r="O930" s="117"/>
      <c r="P930" s="117"/>
      <c r="Q930" s="117"/>
      <c r="R930" s="117"/>
      <c r="S930" s="117"/>
      <c r="T930" s="117"/>
      <c r="U930" s="117"/>
      <c r="V930" s="117"/>
      <c r="W930" s="117"/>
      <c r="X930" s="117"/>
      <c r="Y930" s="117"/>
      <c r="Z930" s="117"/>
    </row>
    <row r="931" spans="1:26" ht="12" customHeight="1" x14ac:dyDescent="0.2">
      <c r="A931" s="117"/>
      <c r="B931" s="137"/>
      <c r="C931" s="117"/>
      <c r="D931" s="138"/>
      <c r="E931" s="117"/>
      <c r="F931" s="139"/>
      <c r="G931" s="117"/>
      <c r="H931" s="117"/>
      <c r="I931" s="117"/>
      <c r="J931" s="117"/>
      <c r="K931" s="117"/>
      <c r="L931" s="117"/>
      <c r="M931" s="117"/>
      <c r="N931" s="117"/>
      <c r="O931" s="117"/>
      <c r="P931" s="117"/>
      <c r="Q931" s="117"/>
      <c r="R931" s="117"/>
      <c r="S931" s="117"/>
      <c r="T931" s="117"/>
      <c r="U931" s="117"/>
      <c r="V931" s="117"/>
      <c r="W931" s="117"/>
      <c r="X931" s="117"/>
      <c r="Y931" s="117"/>
      <c r="Z931" s="117"/>
    </row>
    <row r="932" spans="1:26" ht="12" customHeight="1" x14ac:dyDescent="0.2">
      <c r="A932" s="117"/>
      <c r="B932" s="137"/>
      <c r="C932" s="117"/>
      <c r="D932" s="138"/>
      <c r="E932" s="117"/>
      <c r="F932" s="139"/>
      <c r="G932" s="117"/>
      <c r="H932" s="117"/>
      <c r="I932" s="117"/>
      <c r="J932" s="117"/>
      <c r="K932" s="117"/>
      <c r="L932" s="117"/>
      <c r="M932" s="117"/>
      <c r="N932" s="117"/>
      <c r="O932" s="117"/>
      <c r="P932" s="117"/>
      <c r="Q932" s="117"/>
      <c r="R932" s="117"/>
      <c r="S932" s="117"/>
      <c r="T932" s="117"/>
      <c r="U932" s="117"/>
      <c r="V932" s="117"/>
      <c r="W932" s="117"/>
      <c r="X932" s="117"/>
      <c r="Y932" s="117"/>
      <c r="Z932" s="117"/>
    </row>
    <row r="933" spans="1:26" ht="12" customHeight="1" x14ac:dyDescent="0.2">
      <c r="A933" s="117"/>
      <c r="B933" s="137"/>
      <c r="C933" s="117"/>
      <c r="D933" s="138"/>
      <c r="E933" s="117"/>
      <c r="F933" s="139"/>
      <c r="G933" s="117"/>
      <c r="H933" s="117"/>
      <c r="I933" s="117"/>
      <c r="J933" s="117"/>
      <c r="K933" s="117"/>
      <c r="L933" s="117"/>
      <c r="M933" s="117"/>
      <c r="N933" s="117"/>
      <c r="O933" s="117"/>
      <c r="P933" s="117"/>
      <c r="Q933" s="117"/>
      <c r="R933" s="117"/>
      <c r="S933" s="117"/>
      <c r="T933" s="117"/>
      <c r="U933" s="117"/>
      <c r="V933" s="117"/>
      <c r="W933" s="117"/>
      <c r="X933" s="117"/>
      <c r="Y933" s="117"/>
      <c r="Z933" s="117"/>
    </row>
    <row r="934" spans="1:26" ht="12" customHeight="1" x14ac:dyDescent="0.2">
      <c r="A934" s="117"/>
      <c r="B934" s="137"/>
      <c r="C934" s="117"/>
      <c r="D934" s="138"/>
      <c r="E934" s="117"/>
      <c r="F934" s="139"/>
      <c r="G934" s="117"/>
      <c r="H934" s="117"/>
      <c r="I934" s="117"/>
      <c r="J934" s="117"/>
      <c r="K934" s="117"/>
      <c r="L934" s="117"/>
      <c r="M934" s="117"/>
      <c r="N934" s="117"/>
      <c r="O934" s="117"/>
      <c r="P934" s="117"/>
      <c r="Q934" s="117"/>
      <c r="R934" s="117"/>
      <c r="S934" s="117"/>
      <c r="T934" s="117"/>
      <c r="U934" s="117"/>
      <c r="V934" s="117"/>
      <c r="W934" s="117"/>
      <c r="X934" s="117"/>
      <c r="Y934" s="117"/>
      <c r="Z934" s="117"/>
    </row>
    <row r="935" spans="1:26" ht="12" customHeight="1" x14ac:dyDescent="0.2">
      <c r="A935" s="117"/>
      <c r="B935" s="137"/>
      <c r="C935" s="117"/>
      <c r="D935" s="138"/>
      <c r="E935" s="117"/>
      <c r="F935" s="139"/>
      <c r="G935" s="117"/>
      <c r="H935" s="117"/>
      <c r="I935" s="117"/>
      <c r="J935" s="117"/>
      <c r="K935" s="117"/>
      <c r="L935" s="117"/>
      <c r="M935" s="117"/>
      <c r="N935" s="117"/>
      <c r="O935" s="117"/>
      <c r="P935" s="117"/>
      <c r="Q935" s="117"/>
      <c r="R935" s="117"/>
      <c r="S935" s="117"/>
      <c r="T935" s="117"/>
      <c r="U935" s="117"/>
      <c r="V935" s="117"/>
      <c r="W935" s="117"/>
      <c r="X935" s="117"/>
      <c r="Y935" s="117"/>
      <c r="Z935" s="117"/>
    </row>
    <row r="936" spans="1:26" ht="12" customHeight="1" x14ac:dyDescent="0.2">
      <c r="A936" s="117"/>
      <c r="B936" s="137"/>
      <c r="C936" s="117"/>
      <c r="D936" s="138"/>
      <c r="E936" s="117"/>
      <c r="F936" s="139"/>
      <c r="G936" s="117"/>
      <c r="H936" s="117"/>
      <c r="I936" s="117"/>
      <c r="J936" s="117"/>
      <c r="K936" s="117"/>
      <c r="L936" s="117"/>
      <c r="M936" s="117"/>
      <c r="N936" s="117"/>
      <c r="O936" s="117"/>
      <c r="P936" s="117"/>
      <c r="Q936" s="117"/>
      <c r="R936" s="117"/>
      <c r="S936" s="117"/>
      <c r="T936" s="117"/>
      <c r="U936" s="117"/>
      <c r="V936" s="117"/>
      <c r="W936" s="117"/>
      <c r="X936" s="117"/>
      <c r="Y936" s="117"/>
      <c r="Z936" s="117"/>
    </row>
    <row r="937" spans="1:26" ht="12" customHeight="1" x14ac:dyDescent="0.2">
      <c r="A937" s="117"/>
      <c r="B937" s="137"/>
      <c r="C937" s="117"/>
      <c r="D937" s="138"/>
      <c r="E937" s="117"/>
      <c r="F937" s="139"/>
      <c r="G937" s="117"/>
      <c r="H937" s="117"/>
      <c r="I937" s="117"/>
      <c r="J937" s="117"/>
      <c r="K937" s="117"/>
      <c r="L937" s="117"/>
      <c r="M937" s="117"/>
      <c r="N937" s="117"/>
      <c r="O937" s="117"/>
      <c r="P937" s="117"/>
      <c r="Q937" s="117"/>
      <c r="R937" s="117"/>
      <c r="S937" s="117"/>
      <c r="T937" s="117"/>
      <c r="U937" s="117"/>
      <c r="V937" s="117"/>
      <c r="W937" s="117"/>
      <c r="X937" s="117"/>
      <c r="Y937" s="117"/>
      <c r="Z937" s="117"/>
    </row>
    <row r="938" spans="1:26" ht="12" customHeight="1" x14ac:dyDescent="0.2">
      <c r="A938" s="117"/>
      <c r="B938" s="137"/>
      <c r="C938" s="117"/>
      <c r="D938" s="138"/>
      <c r="E938" s="117"/>
      <c r="F938" s="139"/>
      <c r="G938" s="117"/>
      <c r="H938" s="117"/>
      <c r="I938" s="117"/>
      <c r="J938" s="117"/>
      <c r="K938" s="117"/>
      <c r="L938" s="117"/>
      <c r="M938" s="117"/>
      <c r="N938" s="117"/>
      <c r="O938" s="117"/>
      <c r="P938" s="117"/>
      <c r="Q938" s="117"/>
      <c r="R938" s="117"/>
      <c r="S938" s="117"/>
      <c r="T938" s="117"/>
      <c r="U938" s="117"/>
      <c r="V938" s="117"/>
      <c r="W938" s="117"/>
      <c r="X938" s="117"/>
      <c r="Y938" s="117"/>
      <c r="Z938" s="117"/>
    </row>
    <row r="939" spans="1:26" ht="12" customHeight="1" x14ac:dyDescent="0.2">
      <c r="A939" s="117"/>
      <c r="B939" s="137"/>
      <c r="C939" s="117"/>
      <c r="D939" s="138"/>
      <c r="E939" s="117"/>
      <c r="F939" s="139"/>
      <c r="G939" s="117"/>
      <c r="H939" s="117"/>
      <c r="I939" s="117"/>
      <c r="J939" s="117"/>
      <c r="K939" s="117"/>
      <c r="L939" s="117"/>
      <c r="M939" s="117"/>
      <c r="N939" s="117"/>
      <c r="O939" s="117"/>
      <c r="P939" s="117"/>
      <c r="Q939" s="117"/>
      <c r="R939" s="117"/>
      <c r="S939" s="117"/>
      <c r="T939" s="117"/>
      <c r="U939" s="117"/>
      <c r="V939" s="117"/>
      <c r="W939" s="117"/>
      <c r="X939" s="117"/>
      <c r="Y939" s="117"/>
      <c r="Z939" s="117"/>
    </row>
    <row r="940" spans="1:26" ht="12" customHeight="1" x14ac:dyDescent="0.2">
      <c r="A940" s="117"/>
      <c r="B940" s="137"/>
      <c r="C940" s="117"/>
      <c r="D940" s="138"/>
      <c r="E940" s="117"/>
      <c r="F940" s="139"/>
      <c r="G940" s="117"/>
      <c r="H940" s="117"/>
      <c r="I940" s="117"/>
      <c r="J940" s="117"/>
      <c r="K940" s="117"/>
      <c r="L940" s="117"/>
      <c r="M940" s="117"/>
      <c r="N940" s="117"/>
      <c r="O940" s="117"/>
      <c r="P940" s="117"/>
      <c r="Q940" s="117"/>
      <c r="R940" s="117"/>
      <c r="S940" s="117"/>
      <c r="T940" s="117"/>
      <c r="U940" s="117"/>
      <c r="V940" s="117"/>
      <c r="W940" s="117"/>
      <c r="X940" s="117"/>
      <c r="Y940" s="117"/>
      <c r="Z940" s="117"/>
    </row>
    <row r="941" spans="1:26" ht="12" customHeight="1" x14ac:dyDescent="0.2">
      <c r="A941" s="117"/>
      <c r="B941" s="137"/>
      <c r="C941" s="117"/>
      <c r="D941" s="138"/>
      <c r="E941" s="117"/>
      <c r="F941" s="139"/>
      <c r="G941" s="117"/>
      <c r="H941" s="117"/>
      <c r="I941" s="117"/>
      <c r="J941" s="117"/>
      <c r="K941" s="117"/>
      <c r="L941" s="117"/>
      <c r="M941" s="117"/>
      <c r="N941" s="117"/>
      <c r="O941" s="117"/>
      <c r="P941" s="117"/>
      <c r="Q941" s="117"/>
      <c r="R941" s="117"/>
      <c r="S941" s="117"/>
      <c r="T941" s="117"/>
      <c r="U941" s="117"/>
      <c r="V941" s="117"/>
      <c r="W941" s="117"/>
      <c r="X941" s="117"/>
      <c r="Y941" s="117"/>
      <c r="Z941" s="117"/>
    </row>
    <row r="942" spans="1:26" ht="12" customHeight="1" x14ac:dyDescent="0.2">
      <c r="A942" s="117"/>
      <c r="B942" s="137"/>
      <c r="C942" s="117"/>
      <c r="D942" s="138"/>
      <c r="E942" s="117"/>
      <c r="F942" s="139"/>
      <c r="G942" s="117"/>
      <c r="H942" s="117"/>
      <c r="I942" s="117"/>
      <c r="J942" s="117"/>
      <c r="K942" s="117"/>
      <c r="L942" s="117"/>
      <c r="M942" s="117"/>
      <c r="N942" s="117"/>
      <c r="O942" s="117"/>
      <c r="P942" s="117"/>
      <c r="Q942" s="117"/>
      <c r="R942" s="117"/>
      <c r="S942" s="117"/>
      <c r="T942" s="117"/>
      <c r="U942" s="117"/>
      <c r="V942" s="117"/>
      <c r="W942" s="117"/>
      <c r="X942" s="117"/>
      <c r="Y942" s="117"/>
      <c r="Z942" s="117"/>
    </row>
    <row r="943" spans="1:26" ht="12" customHeight="1" x14ac:dyDescent="0.2">
      <c r="A943" s="117"/>
      <c r="B943" s="137"/>
      <c r="C943" s="117"/>
      <c r="D943" s="138"/>
      <c r="E943" s="117"/>
      <c r="F943" s="139"/>
      <c r="G943" s="117"/>
      <c r="H943" s="117"/>
      <c r="I943" s="117"/>
      <c r="J943" s="117"/>
      <c r="K943" s="117"/>
      <c r="L943" s="117"/>
      <c r="M943" s="117"/>
      <c r="N943" s="117"/>
      <c r="O943" s="117"/>
      <c r="P943" s="117"/>
      <c r="Q943" s="117"/>
      <c r="R943" s="117"/>
      <c r="S943" s="117"/>
      <c r="T943" s="117"/>
      <c r="U943" s="117"/>
      <c r="V943" s="117"/>
      <c r="W943" s="117"/>
      <c r="X943" s="117"/>
      <c r="Y943" s="117"/>
      <c r="Z943" s="117"/>
    </row>
    <row r="944" spans="1:26" ht="12" customHeight="1" x14ac:dyDescent="0.2">
      <c r="A944" s="117"/>
      <c r="B944" s="137"/>
      <c r="C944" s="117"/>
      <c r="D944" s="138"/>
      <c r="E944" s="117"/>
      <c r="F944" s="139"/>
      <c r="G944" s="117"/>
      <c r="H944" s="117"/>
      <c r="I944" s="117"/>
      <c r="J944" s="117"/>
      <c r="K944" s="117"/>
      <c r="L944" s="117"/>
      <c r="M944" s="117"/>
      <c r="N944" s="117"/>
      <c r="O944" s="117"/>
      <c r="P944" s="117"/>
      <c r="Q944" s="117"/>
      <c r="R944" s="117"/>
      <c r="S944" s="117"/>
      <c r="T944" s="117"/>
      <c r="U944" s="117"/>
      <c r="V944" s="117"/>
      <c r="W944" s="117"/>
      <c r="X944" s="117"/>
      <c r="Y944" s="117"/>
      <c r="Z944" s="117"/>
    </row>
    <row r="945" spans="1:26" ht="12" customHeight="1" x14ac:dyDescent="0.2">
      <c r="A945" s="117"/>
      <c r="B945" s="137"/>
      <c r="C945" s="117"/>
      <c r="D945" s="138"/>
      <c r="E945" s="117"/>
      <c r="F945" s="139"/>
      <c r="G945" s="117"/>
      <c r="H945" s="117"/>
      <c r="I945" s="117"/>
      <c r="J945" s="117"/>
      <c r="K945" s="117"/>
      <c r="L945" s="117"/>
      <c r="M945" s="117"/>
      <c r="N945" s="117"/>
      <c r="O945" s="117"/>
      <c r="P945" s="117"/>
      <c r="Q945" s="117"/>
      <c r="R945" s="117"/>
      <c r="S945" s="117"/>
      <c r="T945" s="117"/>
      <c r="U945" s="117"/>
      <c r="V945" s="117"/>
      <c r="W945" s="117"/>
      <c r="X945" s="117"/>
      <c r="Y945" s="117"/>
      <c r="Z945" s="117"/>
    </row>
    <row r="946" spans="1:26" ht="12" customHeight="1" x14ac:dyDescent="0.2">
      <c r="A946" s="117"/>
      <c r="B946" s="137"/>
      <c r="C946" s="117"/>
      <c r="D946" s="138"/>
      <c r="E946" s="117"/>
      <c r="F946" s="139"/>
      <c r="G946" s="117"/>
      <c r="H946" s="117"/>
      <c r="I946" s="117"/>
      <c r="J946" s="117"/>
      <c r="K946" s="117"/>
      <c r="L946" s="117"/>
      <c r="M946" s="117"/>
      <c r="N946" s="117"/>
      <c r="O946" s="117"/>
      <c r="P946" s="117"/>
      <c r="Q946" s="117"/>
      <c r="R946" s="117"/>
      <c r="S946" s="117"/>
      <c r="T946" s="117"/>
      <c r="U946" s="117"/>
      <c r="V946" s="117"/>
      <c r="W946" s="117"/>
      <c r="X946" s="117"/>
      <c r="Y946" s="117"/>
      <c r="Z946" s="117"/>
    </row>
    <row r="947" spans="1:26" ht="12" customHeight="1" x14ac:dyDescent="0.2">
      <c r="A947" s="117"/>
      <c r="B947" s="137"/>
      <c r="C947" s="117"/>
      <c r="D947" s="138"/>
      <c r="E947" s="117"/>
      <c r="F947" s="139"/>
      <c r="G947" s="117"/>
      <c r="H947" s="117"/>
      <c r="I947" s="117"/>
      <c r="J947" s="117"/>
      <c r="K947" s="117"/>
      <c r="L947" s="117"/>
      <c r="M947" s="117"/>
      <c r="N947" s="117"/>
      <c r="O947" s="117"/>
      <c r="P947" s="117"/>
      <c r="Q947" s="117"/>
      <c r="R947" s="117"/>
      <c r="S947" s="117"/>
      <c r="T947" s="117"/>
      <c r="U947" s="117"/>
      <c r="V947" s="117"/>
      <c r="W947" s="117"/>
      <c r="X947" s="117"/>
      <c r="Y947" s="117"/>
      <c r="Z947" s="117"/>
    </row>
    <row r="948" spans="1:26" ht="12" customHeight="1" x14ac:dyDescent="0.2">
      <c r="A948" s="117"/>
      <c r="B948" s="137"/>
      <c r="C948" s="117"/>
      <c r="D948" s="138"/>
      <c r="E948" s="117"/>
      <c r="F948" s="139"/>
      <c r="G948" s="117"/>
      <c r="H948" s="117"/>
      <c r="I948" s="117"/>
      <c r="J948" s="117"/>
      <c r="K948" s="117"/>
      <c r="L948" s="117"/>
      <c r="M948" s="117"/>
      <c r="N948" s="117"/>
      <c r="O948" s="117"/>
      <c r="P948" s="117"/>
      <c r="Q948" s="117"/>
      <c r="R948" s="117"/>
      <c r="S948" s="117"/>
      <c r="T948" s="117"/>
      <c r="U948" s="117"/>
      <c r="V948" s="117"/>
      <c r="W948" s="117"/>
      <c r="X948" s="117"/>
      <c r="Y948" s="117"/>
      <c r="Z948" s="117"/>
    </row>
    <row r="949" spans="1:26" ht="12" customHeight="1" x14ac:dyDescent="0.2">
      <c r="A949" s="117"/>
      <c r="B949" s="137"/>
      <c r="C949" s="117"/>
      <c r="D949" s="138"/>
      <c r="E949" s="117"/>
      <c r="F949" s="139"/>
      <c r="G949" s="117"/>
      <c r="H949" s="117"/>
      <c r="I949" s="117"/>
      <c r="J949" s="117"/>
      <c r="K949" s="117"/>
      <c r="L949" s="117"/>
      <c r="M949" s="117"/>
      <c r="N949" s="117"/>
      <c r="O949" s="117"/>
      <c r="P949" s="117"/>
      <c r="Q949" s="117"/>
      <c r="R949" s="117"/>
      <c r="S949" s="117"/>
      <c r="T949" s="117"/>
      <c r="U949" s="117"/>
      <c r="V949" s="117"/>
      <c r="W949" s="117"/>
      <c r="X949" s="117"/>
      <c r="Y949" s="117"/>
      <c r="Z949" s="117"/>
    </row>
    <row r="950" spans="1:26" ht="12" customHeight="1" x14ac:dyDescent="0.2">
      <c r="A950" s="117"/>
      <c r="B950" s="137"/>
      <c r="C950" s="117"/>
      <c r="D950" s="138"/>
      <c r="E950" s="117"/>
      <c r="F950" s="139"/>
      <c r="G950" s="117"/>
      <c r="H950" s="117"/>
      <c r="I950" s="117"/>
      <c r="J950" s="117"/>
      <c r="K950" s="117"/>
      <c r="L950" s="117"/>
      <c r="M950" s="117"/>
      <c r="N950" s="117"/>
      <c r="O950" s="117"/>
      <c r="P950" s="117"/>
      <c r="Q950" s="117"/>
      <c r="R950" s="117"/>
      <c r="S950" s="117"/>
      <c r="T950" s="117"/>
      <c r="U950" s="117"/>
      <c r="V950" s="117"/>
      <c r="W950" s="117"/>
      <c r="X950" s="117"/>
      <c r="Y950" s="117"/>
      <c r="Z950" s="117"/>
    </row>
    <row r="951" spans="1:26" ht="12" customHeight="1" x14ac:dyDescent="0.2">
      <c r="A951" s="117"/>
      <c r="B951" s="137"/>
      <c r="C951" s="117"/>
      <c r="D951" s="138"/>
      <c r="E951" s="117"/>
      <c r="F951" s="139"/>
      <c r="G951" s="117"/>
      <c r="H951" s="117"/>
      <c r="I951" s="117"/>
      <c r="J951" s="117"/>
      <c r="K951" s="117"/>
      <c r="L951" s="117"/>
      <c r="M951" s="117"/>
      <c r="N951" s="117"/>
      <c r="O951" s="117"/>
      <c r="P951" s="117"/>
      <c r="Q951" s="117"/>
      <c r="R951" s="117"/>
      <c r="S951" s="117"/>
      <c r="T951" s="117"/>
      <c r="U951" s="117"/>
      <c r="V951" s="117"/>
      <c r="W951" s="117"/>
      <c r="X951" s="117"/>
      <c r="Y951" s="117"/>
      <c r="Z951" s="117"/>
    </row>
    <row r="952" spans="1:26" ht="12" customHeight="1" x14ac:dyDescent="0.2">
      <c r="A952" s="117"/>
      <c r="B952" s="137"/>
      <c r="C952" s="117"/>
      <c r="D952" s="138"/>
      <c r="E952" s="117"/>
      <c r="F952" s="139"/>
      <c r="G952" s="117"/>
      <c r="H952" s="117"/>
      <c r="I952" s="117"/>
      <c r="J952" s="117"/>
      <c r="K952" s="117"/>
      <c r="L952" s="117"/>
      <c r="M952" s="117"/>
      <c r="N952" s="117"/>
      <c r="O952" s="117"/>
      <c r="P952" s="117"/>
      <c r="Q952" s="117"/>
      <c r="R952" s="117"/>
      <c r="S952" s="117"/>
      <c r="T952" s="117"/>
      <c r="U952" s="117"/>
      <c r="V952" s="117"/>
      <c r="W952" s="117"/>
      <c r="X952" s="117"/>
      <c r="Y952" s="117"/>
      <c r="Z952" s="117"/>
    </row>
    <row r="953" spans="1:26" ht="12" customHeight="1" x14ac:dyDescent="0.2">
      <c r="A953" s="117"/>
      <c r="B953" s="137"/>
      <c r="C953" s="117"/>
      <c r="D953" s="138"/>
      <c r="E953" s="117"/>
      <c r="F953" s="139"/>
      <c r="G953" s="117"/>
      <c r="H953" s="117"/>
      <c r="I953" s="117"/>
      <c r="J953" s="117"/>
      <c r="K953" s="117"/>
      <c r="L953" s="117"/>
      <c r="M953" s="117"/>
      <c r="N953" s="117"/>
      <c r="O953" s="117"/>
      <c r="P953" s="117"/>
      <c r="Q953" s="117"/>
      <c r="R953" s="117"/>
      <c r="S953" s="117"/>
      <c r="T953" s="117"/>
      <c r="U953" s="117"/>
      <c r="V953" s="117"/>
      <c r="W953" s="117"/>
      <c r="X953" s="117"/>
      <c r="Y953" s="117"/>
      <c r="Z953" s="117"/>
    </row>
    <row r="954" spans="1:26" ht="12" customHeight="1" x14ac:dyDescent="0.2">
      <c r="A954" s="117"/>
      <c r="B954" s="137"/>
      <c r="C954" s="117"/>
      <c r="D954" s="138"/>
      <c r="E954" s="117"/>
      <c r="F954" s="139"/>
      <c r="G954" s="117"/>
      <c r="H954" s="117"/>
      <c r="I954" s="117"/>
      <c r="J954" s="117"/>
      <c r="K954" s="117"/>
      <c r="L954" s="117"/>
      <c r="M954" s="117"/>
      <c r="N954" s="117"/>
      <c r="O954" s="117"/>
      <c r="P954" s="117"/>
      <c r="Q954" s="117"/>
      <c r="R954" s="117"/>
      <c r="S954" s="117"/>
      <c r="T954" s="117"/>
      <c r="U954" s="117"/>
      <c r="V954" s="117"/>
      <c r="W954" s="117"/>
      <c r="X954" s="117"/>
      <c r="Y954" s="117"/>
      <c r="Z954" s="117"/>
    </row>
    <row r="955" spans="1:26" ht="12" customHeight="1" x14ac:dyDescent="0.2">
      <c r="A955" s="117"/>
      <c r="B955" s="137"/>
      <c r="C955" s="117"/>
      <c r="D955" s="138"/>
      <c r="E955" s="117"/>
      <c r="F955" s="139"/>
      <c r="G955" s="117"/>
      <c r="H955" s="117"/>
      <c r="I955" s="117"/>
      <c r="J955" s="117"/>
      <c r="K955" s="117"/>
      <c r="L955" s="117"/>
      <c r="M955" s="117"/>
      <c r="N955" s="117"/>
      <c r="O955" s="117"/>
      <c r="P955" s="117"/>
      <c r="Q955" s="117"/>
      <c r="R955" s="117"/>
      <c r="S955" s="117"/>
      <c r="T955" s="117"/>
      <c r="U955" s="117"/>
      <c r="V955" s="117"/>
      <c r="W955" s="117"/>
      <c r="X955" s="117"/>
      <c r="Y955" s="117"/>
      <c r="Z955" s="117"/>
    </row>
    <row r="956" spans="1:26" ht="12" customHeight="1" x14ac:dyDescent="0.2">
      <c r="A956" s="117"/>
      <c r="B956" s="137"/>
      <c r="C956" s="117"/>
      <c r="D956" s="138"/>
      <c r="E956" s="117"/>
      <c r="F956" s="139"/>
      <c r="G956" s="117"/>
      <c r="H956" s="117"/>
      <c r="I956" s="117"/>
      <c r="J956" s="117"/>
      <c r="K956" s="117"/>
      <c r="L956" s="117"/>
      <c r="M956" s="117"/>
      <c r="N956" s="117"/>
      <c r="O956" s="117"/>
      <c r="P956" s="117"/>
      <c r="Q956" s="117"/>
      <c r="R956" s="117"/>
      <c r="S956" s="117"/>
      <c r="T956" s="117"/>
      <c r="U956" s="117"/>
      <c r="V956" s="117"/>
      <c r="W956" s="117"/>
      <c r="X956" s="117"/>
      <c r="Y956" s="117"/>
      <c r="Z956" s="117"/>
    </row>
    <row r="957" spans="1:26" ht="12" customHeight="1" x14ac:dyDescent="0.2">
      <c r="A957" s="117"/>
      <c r="B957" s="137"/>
      <c r="C957" s="117"/>
      <c r="D957" s="138"/>
      <c r="E957" s="117"/>
      <c r="F957" s="139"/>
      <c r="G957" s="117"/>
      <c r="H957" s="117"/>
      <c r="I957" s="117"/>
      <c r="J957" s="117"/>
      <c r="K957" s="117"/>
      <c r="L957" s="117"/>
      <c r="M957" s="117"/>
      <c r="N957" s="117"/>
      <c r="O957" s="117"/>
      <c r="P957" s="117"/>
      <c r="Q957" s="117"/>
      <c r="R957" s="117"/>
      <c r="S957" s="117"/>
      <c r="T957" s="117"/>
      <c r="U957" s="117"/>
      <c r="V957" s="117"/>
      <c r="W957" s="117"/>
      <c r="X957" s="117"/>
      <c r="Y957" s="117"/>
      <c r="Z957" s="117"/>
    </row>
    <row r="958" spans="1:26" ht="12" customHeight="1" x14ac:dyDescent="0.2">
      <c r="A958" s="117"/>
      <c r="B958" s="137"/>
      <c r="C958" s="117"/>
      <c r="D958" s="138"/>
      <c r="E958" s="117"/>
      <c r="F958" s="139"/>
      <c r="G958" s="117"/>
      <c r="H958" s="117"/>
      <c r="I958" s="117"/>
      <c r="J958" s="117"/>
      <c r="K958" s="117"/>
      <c r="L958" s="117"/>
      <c r="M958" s="117"/>
      <c r="N958" s="117"/>
      <c r="O958" s="117"/>
      <c r="P958" s="117"/>
      <c r="Q958" s="117"/>
      <c r="R958" s="117"/>
      <c r="S958" s="117"/>
      <c r="T958" s="117"/>
      <c r="U958" s="117"/>
      <c r="V958" s="117"/>
      <c r="W958" s="117"/>
      <c r="X958" s="117"/>
      <c r="Y958" s="117"/>
      <c r="Z958" s="117"/>
    </row>
    <row r="959" spans="1:26" ht="12" customHeight="1" x14ac:dyDescent="0.2">
      <c r="A959" s="117"/>
      <c r="B959" s="137"/>
      <c r="C959" s="117"/>
      <c r="D959" s="138"/>
      <c r="E959" s="117"/>
      <c r="F959" s="139"/>
      <c r="G959" s="117"/>
      <c r="H959" s="117"/>
      <c r="I959" s="117"/>
      <c r="J959" s="117"/>
      <c r="K959" s="117"/>
      <c r="L959" s="117"/>
      <c r="M959" s="117"/>
      <c r="N959" s="117"/>
      <c r="O959" s="117"/>
      <c r="P959" s="117"/>
      <c r="Q959" s="117"/>
      <c r="R959" s="117"/>
      <c r="S959" s="117"/>
      <c r="T959" s="117"/>
      <c r="U959" s="117"/>
      <c r="V959" s="117"/>
      <c r="W959" s="117"/>
      <c r="X959" s="117"/>
      <c r="Y959" s="117"/>
      <c r="Z959" s="117"/>
    </row>
    <row r="960" spans="1:26" ht="12" customHeight="1" x14ac:dyDescent="0.2">
      <c r="A960" s="117"/>
      <c r="B960" s="137"/>
      <c r="C960" s="117"/>
      <c r="D960" s="138"/>
      <c r="E960" s="117"/>
      <c r="F960" s="139"/>
      <c r="G960" s="117"/>
      <c r="H960" s="117"/>
      <c r="I960" s="117"/>
      <c r="J960" s="117"/>
      <c r="K960" s="117"/>
      <c r="L960" s="117"/>
      <c r="M960" s="117"/>
      <c r="N960" s="117"/>
      <c r="O960" s="117"/>
      <c r="P960" s="117"/>
      <c r="Q960" s="117"/>
      <c r="R960" s="117"/>
      <c r="S960" s="117"/>
      <c r="T960" s="117"/>
      <c r="U960" s="117"/>
      <c r="V960" s="117"/>
      <c r="W960" s="117"/>
      <c r="X960" s="117"/>
      <c r="Y960" s="117"/>
      <c r="Z960" s="117"/>
    </row>
    <row r="961" spans="1:26" ht="12" customHeight="1" x14ac:dyDescent="0.2">
      <c r="A961" s="117"/>
      <c r="B961" s="137"/>
      <c r="C961" s="117"/>
      <c r="D961" s="138"/>
      <c r="E961" s="117"/>
      <c r="F961" s="139"/>
      <c r="G961" s="117"/>
      <c r="H961" s="117"/>
      <c r="I961" s="117"/>
      <c r="J961" s="117"/>
      <c r="K961" s="117"/>
      <c r="L961" s="117"/>
      <c r="M961" s="117"/>
      <c r="N961" s="117"/>
      <c r="O961" s="117"/>
      <c r="P961" s="117"/>
      <c r="Q961" s="117"/>
      <c r="R961" s="117"/>
      <c r="S961" s="117"/>
      <c r="T961" s="117"/>
      <c r="U961" s="117"/>
      <c r="V961" s="117"/>
      <c r="W961" s="117"/>
      <c r="X961" s="117"/>
      <c r="Y961" s="117"/>
      <c r="Z961" s="117"/>
    </row>
    <row r="962" spans="1:26" ht="12" customHeight="1" x14ac:dyDescent="0.2">
      <c r="A962" s="117"/>
      <c r="B962" s="137"/>
      <c r="C962" s="117"/>
      <c r="D962" s="138"/>
      <c r="E962" s="117"/>
      <c r="F962" s="139"/>
      <c r="G962" s="117"/>
      <c r="H962" s="117"/>
      <c r="I962" s="117"/>
      <c r="J962" s="117"/>
      <c r="K962" s="117"/>
      <c r="L962" s="117"/>
      <c r="M962" s="117"/>
      <c r="N962" s="117"/>
      <c r="O962" s="117"/>
      <c r="P962" s="117"/>
      <c r="Q962" s="117"/>
      <c r="R962" s="117"/>
      <c r="S962" s="117"/>
      <c r="T962" s="117"/>
      <c r="U962" s="117"/>
      <c r="V962" s="117"/>
      <c r="W962" s="117"/>
      <c r="X962" s="117"/>
      <c r="Y962" s="117"/>
      <c r="Z962" s="117"/>
    </row>
    <row r="963" spans="1:26" ht="12" customHeight="1" x14ac:dyDescent="0.2">
      <c r="A963" s="117"/>
      <c r="B963" s="137"/>
      <c r="C963" s="117"/>
      <c r="D963" s="138"/>
      <c r="E963" s="117"/>
      <c r="F963" s="139"/>
      <c r="G963" s="117"/>
      <c r="H963" s="117"/>
      <c r="I963" s="117"/>
      <c r="J963" s="117"/>
      <c r="K963" s="117"/>
      <c r="L963" s="117"/>
      <c r="M963" s="117"/>
      <c r="N963" s="117"/>
      <c r="O963" s="117"/>
      <c r="P963" s="117"/>
      <c r="Q963" s="117"/>
      <c r="R963" s="117"/>
      <c r="S963" s="117"/>
      <c r="T963" s="117"/>
      <c r="U963" s="117"/>
      <c r="V963" s="117"/>
      <c r="W963" s="117"/>
      <c r="X963" s="117"/>
      <c r="Y963" s="117"/>
      <c r="Z963" s="117"/>
    </row>
    <row r="964" spans="1:26" ht="12" customHeight="1" x14ac:dyDescent="0.2">
      <c r="A964" s="117"/>
      <c r="B964" s="137"/>
      <c r="C964" s="117"/>
      <c r="D964" s="138"/>
      <c r="E964" s="117"/>
      <c r="F964" s="139"/>
      <c r="G964" s="117"/>
      <c r="H964" s="117"/>
      <c r="I964" s="117"/>
      <c r="J964" s="117"/>
      <c r="K964" s="117"/>
      <c r="L964" s="117"/>
      <c r="M964" s="117"/>
      <c r="N964" s="117"/>
      <c r="O964" s="117"/>
      <c r="P964" s="117"/>
      <c r="Q964" s="117"/>
      <c r="R964" s="117"/>
      <c r="S964" s="117"/>
      <c r="T964" s="117"/>
      <c r="U964" s="117"/>
      <c r="V964" s="117"/>
      <c r="W964" s="117"/>
      <c r="X964" s="117"/>
      <c r="Y964" s="117"/>
      <c r="Z964" s="117"/>
    </row>
    <row r="965" spans="1:26" ht="12" customHeight="1" x14ac:dyDescent="0.2">
      <c r="A965" s="117"/>
      <c r="B965" s="137"/>
      <c r="C965" s="117"/>
      <c r="D965" s="138"/>
      <c r="E965" s="117"/>
      <c r="F965" s="139"/>
      <c r="G965" s="117"/>
      <c r="H965" s="117"/>
      <c r="I965" s="117"/>
      <c r="J965" s="117"/>
      <c r="K965" s="117"/>
      <c r="L965" s="117"/>
      <c r="M965" s="117"/>
      <c r="N965" s="117"/>
      <c r="O965" s="117"/>
      <c r="P965" s="117"/>
      <c r="Q965" s="117"/>
      <c r="R965" s="117"/>
      <c r="S965" s="117"/>
      <c r="T965" s="117"/>
      <c r="U965" s="117"/>
      <c r="V965" s="117"/>
      <c r="W965" s="117"/>
      <c r="X965" s="117"/>
      <c r="Y965" s="117"/>
      <c r="Z965" s="117"/>
    </row>
    <row r="966" spans="1:26" ht="12" customHeight="1" x14ac:dyDescent="0.2">
      <c r="A966" s="117"/>
      <c r="B966" s="137"/>
      <c r="C966" s="117"/>
      <c r="D966" s="138"/>
      <c r="E966" s="117"/>
      <c r="F966" s="139"/>
      <c r="G966" s="117"/>
      <c r="H966" s="117"/>
      <c r="I966" s="117"/>
      <c r="J966" s="117"/>
      <c r="K966" s="117"/>
      <c r="L966" s="117"/>
      <c r="M966" s="117"/>
      <c r="N966" s="117"/>
      <c r="O966" s="117"/>
      <c r="P966" s="117"/>
      <c r="Q966" s="117"/>
      <c r="R966" s="117"/>
      <c r="S966" s="117"/>
      <c r="T966" s="117"/>
      <c r="U966" s="117"/>
      <c r="V966" s="117"/>
      <c r="W966" s="117"/>
      <c r="X966" s="117"/>
      <c r="Y966" s="117"/>
      <c r="Z966" s="117"/>
    </row>
    <row r="967" spans="1:26" ht="12" customHeight="1" x14ac:dyDescent="0.2">
      <c r="A967" s="117"/>
      <c r="B967" s="137"/>
      <c r="C967" s="117"/>
      <c r="D967" s="138"/>
      <c r="E967" s="117"/>
      <c r="F967" s="139"/>
      <c r="G967" s="117"/>
      <c r="H967" s="117"/>
      <c r="I967" s="117"/>
      <c r="J967" s="117"/>
      <c r="K967" s="117"/>
      <c r="L967" s="117"/>
      <c r="M967" s="117"/>
      <c r="N967" s="117"/>
      <c r="O967" s="117"/>
      <c r="P967" s="117"/>
      <c r="Q967" s="117"/>
      <c r="R967" s="117"/>
      <c r="S967" s="117"/>
      <c r="T967" s="117"/>
      <c r="U967" s="117"/>
      <c r="V967" s="117"/>
      <c r="W967" s="117"/>
      <c r="X967" s="117"/>
      <c r="Y967" s="117"/>
      <c r="Z967" s="117"/>
    </row>
    <row r="968" spans="1:26" ht="12" customHeight="1" x14ac:dyDescent="0.2">
      <c r="A968" s="117"/>
      <c r="B968" s="137"/>
      <c r="C968" s="117"/>
      <c r="D968" s="138"/>
      <c r="E968" s="117"/>
      <c r="F968" s="139"/>
      <c r="G968" s="117"/>
      <c r="H968" s="117"/>
      <c r="I968" s="117"/>
      <c r="J968" s="117"/>
      <c r="K968" s="117"/>
      <c r="L968" s="117"/>
      <c r="M968" s="117"/>
      <c r="N968" s="117"/>
      <c r="O968" s="117"/>
      <c r="P968" s="117"/>
      <c r="Q968" s="117"/>
      <c r="R968" s="117"/>
      <c r="S968" s="117"/>
      <c r="T968" s="117"/>
      <c r="U968" s="117"/>
      <c r="V968" s="117"/>
      <c r="W968" s="117"/>
      <c r="X968" s="117"/>
      <c r="Y968" s="117"/>
      <c r="Z968" s="117"/>
    </row>
    <row r="969" spans="1:26" ht="12" customHeight="1" x14ac:dyDescent="0.2">
      <c r="A969" s="117"/>
      <c r="B969" s="137"/>
      <c r="C969" s="117"/>
      <c r="D969" s="138"/>
      <c r="E969" s="117"/>
      <c r="F969" s="139"/>
      <c r="G969" s="117"/>
      <c r="H969" s="117"/>
      <c r="I969" s="117"/>
      <c r="J969" s="117"/>
      <c r="K969" s="117"/>
      <c r="L969" s="117"/>
      <c r="M969" s="117"/>
      <c r="N969" s="117"/>
      <c r="O969" s="117"/>
      <c r="P969" s="117"/>
      <c r="Q969" s="117"/>
      <c r="R969" s="117"/>
      <c r="S969" s="117"/>
      <c r="T969" s="117"/>
      <c r="U969" s="117"/>
      <c r="V969" s="117"/>
      <c r="W969" s="117"/>
      <c r="X969" s="117"/>
      <c r="Y969" s="117"/>
      <c r="Z969" s="117"/>
    </row>
    <row r="970" spans="1:26" ht="12" customHeight="1" x14ac:dyDescent="0.2">
      <c r="A970" s="117"/>
      <c r="B970" s="137"/>
      <c r="C970" s="117"/>
      <c r="D970" s="138"/>
      <c r="E970" s="117"/>
      <c r="F970" s="139"/>
      <c r="G970" s="117"/>
      <c r="H970" s="117"/>
      <c r="I970" s="117"/>
      <c r="J970" s="117"/>
      <c r="K970" s="117"/>
      <c r="L970" s="117"/>
      <c r="M970" s="117"/>
      <c r="N970" s="117"/>
      <c r="O970" s="117"/>
      <c r="P970" s="117"/>
      <c r="Q970" s="117"/>
      <c r="R970" s="117"/>
      <c r="S970" s="117"/>
      <c r="T970" s="117"/>
      <c r="U970" s="117"/>
      <c r="V970" s="117"/>
      <c r="W970" s="117"/>
      <c r="X970" s="117"/>
      <c r="Y970" s="117"/>
      <c r="Z970" s="117"/>
    </row>
    <row r="971" spans="1:26" ht="12" customHeight="1" x14ac:dyDescent="0.2">
      <c r="A971" s="117"/>
      <c r="B971" s="137"/>
      <c r="C971" s="117"/>
      <c r="D971" s="138"/>
      <c r="E971" s="117"/>
      <c r="F971" s="139"/>
      <c r="G971" s="117"/>
      <c r="H971" s="117"/>
      <c r="I971" s="117"/>
      <c r="J971" s="117"/>
      <c r="K971" s="117"/>
      <c r="L971" s="117"/>
      <c r="M971" s="117"/>
      <c r="N971" s="117"/>
      <c r="O971" s="117"/>
      <c r="P971" s="117"/>
      <c r="Q971" s="117"/>
      <c r="R971" s="117"/>
      <c r="S971" s="117"/>
      <c r="T971" s="117"/>
      <c r="U971" s="117"/>
      <c r="V971" s="117"/>
      <c r="W971" s="117"/>
      <c r="X971" s="117"/>
      <c r="Y971" s="117"/>
      <c r="Z971" s="117"/>
    </row>
    <row r="972" spans="1:26" ht="12" customHeight="1" x14ac:dyDescent="0.2">
      <c r="A972" s="117"/>
      <c r="B972" s="137"/>
      <c r="C972" s="117"/>
      <c r="D972" s="138"/>
      <c r="E972" s="117"/>
      <c r="F972" s="139"/>
      <c r="G972" s="117"/>
      <c r="H972" s="117"/>
      <c r="I972" s="117"/>
      <c r="J972" s="117"/>
      <c r="K972" s="117"/>
      <c r="L972" s="117"/>
      <c r="M972" s="117"/>
      <c r="N972" s="117"/>
      <c r="O972" s="117"/>
      <c r="P972" s="117"/>
      <c r="Q972" s="117"/>
      <c r="R972" s="117"/>
      <c r="S972" s="117"/>
      <c r="T972" s="117"/>
      <c r="U972" s="117"/>
      <c r="V972" s="117"/>
      <c r="W972" s="117"/>
      <c r="X972" s="117"/>
      <c r="Y972" s="117"/>
      <c r="Z972" s="117"/>
    </row>
    <row r="973" spans="1:26" ht="12" customHeight="1" x14ac:dyDescent="0.2">
      <c r="A973" s="117"/>
      <c r="B973" s="137"/>
      <c r="C973" s="117"/>
      <c r="D973" s="138"/>
      <c r="E973" s="117"/>
      <c r="F973" s="139"/>
      <c r="G973" s="117"/>
      <c r="H973" s="117"/>
      <c r="I973" s="117"/>
      <c r="J973" s="117"/>
      <c r="K973" s="117"/>
      <c r="L973" s="117"/>
      <c r="M973" s="117"/>
      <c r="N973" s="117"/>
      <c r="O973" s="117"/>
      <c r="P973" s="117"/>
      <c r="Q973" s="117"/>
      <c r="R973" s="117"/>
      <c r="S973" s="117"/>
      <c r="T973" s="117"/>
      <c r="U973" s="117"/>
      <c r="V973" s="117"/>
      <c r="W973" s="117"/>
      <c r="X973" s="117"/>
      <c r="Y973" s="117"/>
      <c r="Z973" s="117"/>
    </row>
    <row r="974" spans="1:26" ht="12" customHeight="1" x14ac:dyDescent="0.2">
      <c r="A974" s="117"/>
      <c r="B974" s="137"/>
      <c r="C974" s="117"/>
      <c r="D974" s="138"/>
      <c r="E974" s="117"/>
      <c r="F974" s="139"/>
      <c r="G974" s="117"/>
      <c r="H974" s="117"/>
      <c r="I974" s="117"/>
      <c r="J974" s="117"/>
      <c r="K974" s="117"/>
      <c r="L974" s="117"/>
      <c r="M974" s="117"/>
      <c r="N974" s="117"/>
      <c r="O974" s="117"/>
      <c r="P974" s="117"/>
      <c r="Q974" s="117"/>
      <c r="R974" s="117"/>
      <c r="S974" s="117"/>
      <c r="T974" s="117"/>
      <c r="U974" s="117"/>
      <c r="V974" s="117"/>
      <c r="W974" s="117"/>
      <c r="X974" s="117"/>
      <c r="Y974" s="117"/>
      <c r="Z974" s="117"/>
    </row>
    <row r="975" spans="1:26" ht="12" customHeight="1" x14ac:dyDescent="0.2">
      <c r="A975" s="117"/>
      <c r="B975" s="137"/>
      <c r="C975" s="117"/>
      <c r="D975" s="138"/>
      <c r="E975" s="117"/>
      <c r="F975" s="139"/>
      <c r="G975" s="117"/>
      <c r="H975" s="117"/>
      <c r="I975" s="117"/>
      <c r="J975" s="117"/>
      <c r="K975" s="117"/>
      <c r="L975" s="117"/>
      <c r="M975" s="117"/>
      <c r="N975" s="117"/>
      <c r="O975" s="117"/>
      <c r="P975" s="117"/>
      <c r="Q975" s="117"/>
      <c r="R975" s="117"/>
      <c r="S975" s="117"/>
      <c r="T975" s="117"/>
      <c r="U975" s="117"/>
      <c r="V975" s="117"/>
      <c r="W975" s="117"/>
      <c r="X975" s="117"/>
      <c r="Y975" s="117"/>
      <c r="Z975" s="117"/>
    </row>
    <row r="976" spans="1:26" ht="12" customHeight="1" x14ac:dyDescent="0.2">
      <c r="A976" s="117"/>
      <c r="B976" s="137"/>
      <c r="C976" s="117"/>
      <c r="D976" s="138"/>
      <c r="E976" s="117"/>
      <c r="F976" s="139"/>
      <c r="G976" s="117"/>
      <c r="H976" s="117"/>
      <c r="I976" s="117"/>
      <c r="J976" s="117"/>
      <c r="K976" s="117"/>
      <c r="L976" s="117"/>
      <c r="M976" s="117"/>
      <c r="N976" s="117"/>
      <c r="O976" s="117"/>
      <c r="P976" s="117"/>
      <c r="Q976" s="117"/>
      <c r="R976" s="117"/>
      <c r="S976" s="117"/>
      <c r="T976" s="117"/>
      <c r="U976" s="117"/>
      <c r="V976" s="117"/>
      <c r="W976" s="117"/>
      <c r="X976" s="117"/>
      <c r="Y976" s="117"/>
      <c r="Z976" s="117"/>
    </row>
    <row r="977" spans="1:26" ht="12" customHeight="1" x14ac:dyDescent="0.2">
      <c r="A977" s="117"/>
      <c r="B977" s="137"/>
      <c r="C977" s="117"/>
      <c r="D977" s="138"/>
      <c r="E977" s="117"/>
      <c r="F977" s="139"/>
      <c r="G977" s="117"/>
      <c r="H977" s="117"/>
      <c r="I977" s="117"/>
      <c r="J977" s="117"/>
      <c r="K977" s="117"/>
      <c r="L977" s="117"/>
      <c r="M977" s="117"/>
      <c r="N977" s="117"/>
      <c r="O977" s="117"/>
      <c r="P977" s="117"/>
      <c r="Q977" s="117"/>
      <c r="R977" s="117"/>
      <c r="S977" s="117"/>
      <c r="T977" s="117"/>
      <c r="U977" s="117"/>
      <c r="V977" s="117"/>
      <c r="W977" s="117"/>
      <c r="X977" s="117"/>
      <c r="Y977" s="117"/>
      <c r="Z977" s="117"/>
    </row>
    <row r="978" spans="1:26" ht="12" customHeight="1" x14ac:dyDescent="0.2">
      <c r="A978" s="117"/>
      <c r="B978" s="137"/>
      <c r="C978" s="117"/>
      <c r="D978" s="138"/>
      <c r="E978" s="117"/>
      <c r="F978" s="139"/>
      <c r="G978" s="117"/>
      <c r="H978" s="117"/>
      <c r="I978" s="117"/>
      <c r="J978" s="117"/>
      <c r="K978" s="117"/>
      <c r="L978" s="117"/>
      <c r="M978" s="117"/>
      <c r="N978" s="117"/>
      <c r="O978" s="117"/>
      <c r="P978" s="117"/>
      <c r="Q978" s="117"/>
      <c r="R978" s="117"/>
      <c r="S978" s="117"/>
      <c r="T978" s="117"/>
      <c r="U978" s="117"/>
      <c r="V978" s="117"/>
      <c r="W978" s="117"/>
      <c r="X978" s="117"/>
      <c r="Y978" s="117"/>
      <c r="Z978" s="117"/>
    </row>
    <row r="979" spans="1:26" ht="12" customHeight="1" x14ac:dyDescent="0.2">
      <c r="A979" s="117"/>
      <c r="B979" s="137"/>
      <c r="C979" s="117"/>
      <c r="D979" s="138"/>
      <c r="E979" s="117"/>
      <c r="F979" s="139"/>
      <c r="G979" s="117"/>
      <c r="H979" s="117"/>
      <c r="I979" s="117"/>
      <c r="J979" s="117"/>
      <c r="K979" s="117"/>
      <c r="L979" s="117"/>
      <c r="M979" s="117"/>
      <c r="N979" s="117"/>
      <c r="O979" s="117"/>
      <c r="P979" s="117"/>
      <c r="Q979" s="117"/>
      <c r="R979" s="117"/>
      <c r="S979" s="117"/>
      <c r="T979" s="117"/>
      <c r="U979" s="117"/>
      <c r="V979" s="117"/>
      <c r="W979" s="117"/>
      <c r="X979" s="117"/>
      <c r="Y979" s="117"/>
      <c r="Z979" s="117"/>
    </row>
    <row r="980" spans="1:26" ht="12" customHeight="1" x14ac:dyDescent="0.2">
      <c r="A980" s="117"/>
      <c r="B980" s="137"/>
      <c r="C980" s="117"/>
      <c r="D980" s="138"/>
      <c r="E980" s="117"/>
      <c r="F980" s="139"/>
      <c r="G980" s="117"/>
      <c r="H980" s="117"/>
      <c r="I980" s="117"/>
      <c r="J980" s="117"/>
      <c r="K980" s="117"/>
      <c r="L980" s="117"/>
      <c r="M980" s="117"/>
      <c r="N980" s="117"/>
      <c r="O980" s="117"/>
      <c r="P980" s="117"/>
      <c r="Q980" s="117"/>
      <c r="R980" s="117"/>
      <c r="S980" s="117"/>
      <c r="T980" s="117"/>
      <c r="U980" s="117"/>
      <c r="V980" s="117"/>
      <c r="W980" s="117"/>
      <c r="X980" s="117"/>
      <c r="Y980" s="117"/>
      <c r="Z980" s="117"/>
    </row>
    <row r="981" spans="1:26" ht="12" customHeight="1" x14ac:dyDescent="0.2">
      <c r="A981" s="117"/>
      <c r="B981" s="137"/>
      <c r="C981" s="117"/>
      <c r="D981" s="138"/>
      <c r="E981" s="117"/>
      <c r="F981" s="139"/>
      <c r="G981" s="117"/>
      <c r="H981" s="117"/>
      <c r="I981" s="117"/>
      <c r="J981" s="117"/>
      <c r="K981" s="117"/>
      <c r="L981" s="117"/>
      <c r="M981" s="117"/>
      <c r="N981" s="117"/>
      <c r="O981" s="117"/>
      <c r="P981" s="117"/>
      <c r="Q981" s="117"/>
      <c r="R981" s="117"/>
      <c r="S981" s="117"/>
      <c r="T981" s="117"/>
      <c r="U981" s="117"/>
      <c r="V981" s="117"/>
      <c r="W981" s="117"/>
      <c r="X981" s="117"/>
      <c r="Y981" s="117"/>
      <c r="Z981" s="117"/>
    </row>
    <row r="982" spans="1:26" ht="12" customHeight="1" x14ac:dyDescent="0.2">
      <c r="A982" s="117"/>
      <c r="B982" s="137"/>
      <c r="C982" s="117"/>
      <c r="D982" s="138"/>
      <c r="E982" s="117"/>
      <c r="F982" s="139"/>
      <c r="G982" s="117"/>
      <c r="H982" s="117"/>
      <c r="I982" s="117"/>
      <c r="J982" s="117"/>
      <c r="K982" s="117"/>
      <c r="L982" s="117"/>
      <c r="M982" s="117"/>
      <c r="N982" s="117"/>
      <c r="O982" s="117"/>
      <c r="P982" s="117"/>
      <c r="Q982" s="117"/>
      <c r="R982" s="117"/>
      <c r="S982" s="117"/>
      <c r="T982" s="117"/>
      <c r="U982" s="117"/>
      <c r="V982" s="117"/>
      <c r="W982" s="117"/>
      <c r="X982" s="117"/>
      <c r="Y982" s="117"/>
      <c r="Z982" s="117"/>
    </row>
    <row r="983" spans="1:26" ht="12" customHeight="1" x14ac:dyDescent="0.2">
      <c r="A983" s="117"/>
      <c r="B983" s="137"/>
      <c r="C983" s="117"/>
      <c r="D983" s="138"/>
      <c r="E983" s="117"/>
      <c r="F983" s="139"/>
      <c r="G983" s="117"/>
      <c r="H983" s="117"/>
      <c r="I983" s="117"/>
      <c r="J983" s="117"/>
      <c r="K983" s="117"/>
      <c r="L983" s="117"/>
      <c r="M983" s="117"/>
      <c r="N983" s="117"/>
      <c r="O983" s="117"/>
      <c r="P983" s="117"/>
      <c r="Q983" s="117"/>
      <c r="R983" s="117"/>
      <c r="S983" s="117"/>
      <c r="T983" s="117"/>
      <c r="U983" s="117"/>
      <c r="V983" s="117"/>
      <c r="W983" s="117"/>
      <c r="X983" s="117"/>
      <c r="Y983" s="117"/>
      <c r="Z983" s="117"/>
    </row>
    <row r="984" spans="1:26" ht="12" customHeight="1" x14ac:dyDescent="0.2">
      <c r="A984" s="117"/>
      <c r="B984" s="137"/>
      <c r="C984" s="117"/>
      <c r="D984" s="138"/>
      <c r="E984" s="117"/>
      <c r="F984" s="139"/>
      <c r="G984" s="117"/>
      <c r="H984" s="117"/>
      <c r="I984" s="117"/>
      <c r="J984" s="117"/>
      <c r="K984" s="117"/>
      <c r="L984" s="117"/>
      <c r="M984" s="117"/>
      <c r="N984" s="117"/>
      <c r="O984" s="117"/>
      <c r="P984" s="117"/>
      <c r="Q984" s="117"/>
      <c r="R984" s="117"/>
      <c r="S984" s="117"/>
      <c r="T984" s="117"/>
      <c r="U984" s="117"/>
      <c r="V984" s="117"/>
      <c r="W984" s="117"/>
      <c r="X984" s="117"/>
      <c r="Y984" s="117"/>
      <c r="Z984" s="117"/>
    </row>
    <row r="985" spans="1:26" ht="12" customHeight="1" x14ac:dyDescent="0.2">
      <c r="A985" s="117"/>
      <c r="B985" s="137"/>
      <c r="C985" s="117"/>
      <c r="D985" s="138"/>
      <c r="E985" s="117"/>
      <c r="F985" s="139"/>
      <c r="G985" s="117"/>
      <c r="H985" s="117"/>
      <c r="I985" s="117"/>
      <c r="J985" s="117"/>
      <c r="K985" s="117"/>
      <c r="L985" s="117"/>
      <c r="M985" s="117"/>
      <c r="N985" s="117"/>
      <c r="O985" s="117"/>
      <c r="P985" s="117"/>
      <c r="Q985" s="117"/>
      <c r="R985" s="117"/>
      <c r="S985" s="117"/>
      <c r="T985" s="117"/>
      <c r="U985" s="117"/>
      <c r="V985" s="117"/>
      <c r="W985" s="117"/>
      <c r="X985" s="117"/>
      <c r="Y985" s="117"/>
      <c r="Z985" s="117"/>
    </row>
    <row r="986" spans="1:26" ht="12" customHeight="1" x14ac:dyDescent="0.2">
      <c r="A986" s="117"/>
      <c r="B986" s="137"/>
      <c r="C986" s="117"/>
      <c r="D986" s="138"/>
      <c r="E986" s="117"/>
      <c r="F986" s="139"/>
      <c r="G986" s="117"/>
      <c r="H986" s="117"/>
      <c r="I986" s="117"/>
      <c r="J986" s="117"/>
      <c r="K986" s="117"/>
      <c r="L986" s="117"/>
      <c r="M986" s="117"/>
      <c r="N986" s="117"/>
      <c r="O986" s="117"/>
      <c r="P986" s="117"/>
      <c r="Q986" s="117"/>
      <c r="R986" s="117"/>
      <c r="S986" s="117"/>
      <c r="T986" s="117"/>
      <c r="U986" s="117"/>
      <c r="V986" s="117"/>
      <c r="W986" s="117"/>
      <c r="X986" s="117"/>
      <c r="Y986" s="117"/>
      <c r="Z986" s="117"/>
    </row>
    <row r="987" spans="1:26" ht="12" customHeight="1" x14ac:dyDescent="0.2">
      <c r="A987" s="117"/>
      <c r="B987" s="137"/>
      <c r="C987" s="117"/>
      <c r="D987" s="138"/>
      <c r="E987" s="117"/>
      <c r="F987" s="139"/>
      <c r="G987" s="117"/>
      <c r="H987" s="117"/>
      <c r="I987" s="117"/>
      <c r="J987" s="117"/>
      <c r="K987" s="117"/>
      <c r="L987" s="117"/>
      <c r="M987" s="117"/>
      <c r="N987" s="117"/>
      <c r="O987" s="117"/>
      <c r="P987" s="117"/>
      <c r="Q987" s="117"/>
      <c r="R987" s="117"/>
      <c r="S987" s="117"/>
      <c r="T987" s="117"/>
      <c r="U987" s="117"/>
      <c r="V987" s="117"/>
      <c r="W987" s="117"/>
      <c r="X987" s="117"/>
      <c r="Y987" s="117"/>
      <c r="Z987" s="117"/>
    </row>
    <row r="988" spans="1:26" ht="12" customHeight="1" x14ac:dyDescent="0.2">
      <c r="A988" s="117"/>
      <c r="B988" s="137"/>
      <c r="C988" s="117"/>
      <c r="D988" s="138"/>
      <c r="E988" s="117"/>
      <c r="F988" s="139"/>
      <c r="G988" s="117"/>
      <c r="H988" s="117"/>
      <c r="I988" s="117"/>
      <c r="J988" s="117"/>
      <c r="K988" s="117"/>
      <c r="L988" s="117"/>
      <c r="M988" s="117"/>
      <c r="N988" s="117"/>
      <c r="O988" s="117"/>
      <c r="P988" s="117"/>
      <c r="Q988" s="117"/>
      <c r="R988" s="117"/>
      <c r="S988" s="117"/>
      <c r="T988" s="117"/>
      <c r="U988" s="117"/>
      <c r="V988" s="117"/>
      <c r="W988" s="117"/>
      <c r="X988" s="117"/>
      <c r="Y988" s="117"/>
      <c r="Z988" s="117"/>
    </row>
    <row r="989" spans="1:26" ht="12" customHeight="1" x14ac:dyDescent="0.2">
      <c r="A989" s="117"/>
      <c r="B989" s="137"/>
      <c r="C989" s="117"/>
      <c r="D989" s="138"/>
      <c r="E989" s="117"/>
      <c r="F989" s="139"/>
      <c r="G989" s="117"/>
      <c r="H989" s="117"/>
      <c r="I989" s="117"/>
      <c r="J989" s="117"/>
      <c r="K989" s="117"/>
      <c r="L989" s="117"/>
      <c r="M989" s="117"/>
      <c r="N989" s="117"/>
      <c r="O989" s="117"/>
      <c r="P989" s="117"/>
      <c r="Q989" s="117"/>
      <c r="R989" s="117"/>
      <c r="S989" s="117"/>
      <c r="T989" s="117"/>
      <c r="U989" s="117"/>
      <c r="V989" s="117"/>
      <c r="W989" s="117"/>
      <c r="X989" s="117"/>
      <c r="Y989" s="117"/>
      <c r="Z989" s="117"/>
    </row>
    <row r="990" spans="1:26" ht="12" customHeight="1" x14ac:dyDescent="0.2">
      <c r="A990" s="117"/>
      <c r="B990" s="137"/>
      <c r="C990" s="117"/>
      <c r="D990" s="138"/>
      <c r="E990" s="117"/>
      <c r="F990" s="139"/>
      <c r="G990" s="117"/>
      <c r="H990" s="117"/>
      <c r="I990" s="117"/>
      <c r="J990" s="117"/>
      <c r="K990" s="117"/>
      <c r="L990" s="117"/>
      <c r="M990" s="117"/>
      <c r="N990" s="117"/>
      <c r="O990" s="117"/>
      <c r="P990" s="117"/>
      <c r="Q990" s="117"/>
      <c r="R990" s="117"/>
      <c r="S990" s="117"/>
      <c r="T990" s="117"/>
      <c r="U990" s="117"/>
      <c r="V990" s="117"/>
      <c r="W990" s="117"/>
      <c r="X990" s="117"/>
      <c r="Y990" s="117"/>
      <c r="Z990" s="117"/>
    </row>
    <row r="991" spans="1:26" ht="12" customHeight="1" x14ac:dyDescent="0.2">
      <c r="A991" s="117"/>
      <c r="B991" s="137"/>
      <c r="C991" s="117"/>
      <c r="D991" s="138"/>
      <c r="E991" s="117"/>
      <c r="F991" s="139"/>
      <c r="G991" s="117"/>
      <c r="H991" s="117"/>
      <c r="I991" s="117"/>
      <c r="J991" s="117"/>
      <c r="K991" s="117"/>
      <c r="L991" s="117"/>
      <c r="M991" s="117"/>
      <c r="N991" s="117"/>
      <c r="O991" s="117"/>
      <c r="P991" s="117"/>
      <c r="Q991" s="117"/>
      <c r="R991" s="117"/>
      <c r="S991" s="117"/>
      <c r="T991" s="117"/>
      <c r="U991" s="117"/>
      <c r="V991" s="117"/>
      <c r="W991" s="117"/>
      <c r="X991" s="117"/>
      <c r="Y991" s="117"/>
      <c r="Z991" s="117"/>
    </row>
    <row r="992" spans="1:26" ht="12" customHeight="1" x14ac:dyDescent="0.2">
      <c r="A992" s="117"/>
      <c r="B992" s="137"/>
      <c r="C992" s="117"/>
      <c r="D992" s="138"/>
      <c r="E992" s="117"/>
      <c r="F992" s="139"/>
      <c r="G992" s="117"/>
      <c r="H992" s="117"/>
      <c r="I992" s="117"/>
      <c r="J992" s="117"/>
      <c r="K992" s="117"/>
      <c r="L992" s="117"/>
      <c r="M992" s="117"/>
      <c r="N992" s="117"/>
      <c r="O992" s="117"/>
      <c r="P992" s="117"/>
      <c r="Q992" s="117"/>
      <c r="R992" s="117"/>
      <c r="S992" s="117"/>
      <c r="T992" s="117"/>
      <c r="U992" s="117"/>
      <c r="V992" s="117"/>
      <c r="W992" s="117"/>
      <c r="X992" s="117"/>
      <c r="Y992" s="117"/>
      <c r="Z992" s="117"/>
    </row>
    <row r="993" spans="1:26" ht="12" customHeight="1" x14ac:dyDescent="0.2">
      <c r="A993" s="117"/>
      <c r="B993" s="137"/>
      <c r="C993" s="117"/>
      <c r="D993" s="138"/>
      <c r="E993" s="117"/>
      <c r="F993" s="139"/>
      <c r="G993" s="117"/>
      <c r="H993" s="117"/>
      <c r="I993" s="117"/>
      <c r="J993" s="117"/>
      <c r="K993" s="117"/>
      <c r="L993" s="117"/>
      <c r="M993" s="117"/>
      <c r="N993" s="117"/>
      <c r="O993" s="117"/>
      <c r="P993" s="117"/>
      <c r="Q993" s="117"/>
      <c r="R993" s="117"/>
      <c r="S993" s="117"/>
      <c r="T993" s="117"/>
      <c r="U993" s="117"/>
      <c r="V993" s="117"/>
      <c r="W993" s="117"/>
      <c r="X993" s="117"/>
      <c r="Y993" s="117"/>
      <c r="Z993" s="117"/>
    </row>
    <row r="994" spans="1:26" ht="12" customHeight="1" x14ac:dyDescent="0.2">
      <c r="A994" s="117"/>
      <c r="B994" s="137"/>
      <c r="C994" s="117"/>
      <c r="D994" s="138"/>
      <c r="E994" s="117"/>
      <c r="F994" s="139"/>
      <c r="G994" s="117"/>
      <c r="H994" s="117"/>
      <c r="I994" s="117"/>
      <c r="J994" s="117"/>
      <c r="K994" s="117"/>
      <c r="L994" s="117"/>
      <c r="M994" s="117"/>
      <c r="N994" s="117"/>
      <c r="O994" s="117"/>
      <c r="P994" s="117"/>
      <c r="Q994" s="117"/>
      <c r="R994" s="117"/>
      <c r="S994" s="117"/>
      <c r="T994" s="117"/>
      <c r="U994" s="117"/>
      <c r="V994" s="117"/>
      <c r="W994" s="117"/>
      <c r="X994" s="117"/>
      <c r="Y994" s="117"/>
      <c r="Z994" s="117"/>
    </row>
    <row r="995" spans="1:26" ht="12" customHeight="1" x14ac:dyDescent="0.2">
      <c r="A995" s="117"/>
      <c r="B995" s="137"/>
      <c r="C995" s="117"/>
      <c r="D995" s="138"/>
      <c r="E995" s="117"/>
      <c r="F995" s="139"/>
      <c r="G995" s="117"/>
      <c r="H995" s="117"/>
      <c r="I995" s="117"/>
      <c r="J995" s="117"/>
      <c r="K995" s="117"/>
      <c r="L995" s="117"/>
      <c r="M995" s="117"/>
      <c r="N995" s="117"/>
      <c r="O995" s="117"/>
      <c r="P995" s="117"/>
      <c r="Q995" s="117"/>
      <c r="R995" s="117"/>
      <c r="S995" s="117"/>
      <c r="T995" s="117"/>
      <c r="U995" s="117"/>
      <c r="V995" s="117"/>
      <c r="W995" s="117"/>
      <c r="X995" s="117"/>
      <c r="Y995" s="117"/>
      <c r="Z995" s="117"/>
    </row>
    <row r="996" spans="1:26" ht="12" customHeight="1" x14ac:dyDescent="0.2">
      <c r="A996" s="117"/>
      <c r="B996" s="137"/>
      <c r="C996" s="117"/>
      <c r="D996" s="138"/>
      <c r="E996" s="117"/>
      <c r="F996" s="139"/>
      <c r="G996" s="117"/>
      <c r="H996" s="117"/>
      <c r="I996" s="117"/>
      <c r="J996" s="117"/>
      <c r="K996" s="117"/>
      <c r="L996" s="117"/>
      <c r="M996" s="117"/>
      <c r="N996" s="117"/>
      <c r="O996" s="117"/>
      <c r="P996" s="117"/>
      <c r="Q996" s="117"/>
      <c r="R996" s="117"/>
      <c r="S996" s="117"/>
      <c r="T996" s="117"/>
      <c r="U996" s="117"/>
      <c r="V996" s="117"/>
      <c r="W996" s="117"/>
      <c r="X996" s="117"/>
      <c r="Y996" s="117"/>
      <c r="Z996" s="117"/>
    </row>
    <row r="997" spans="1:26" ht="12" customHeight="1" x14ac:dyDescent="0.2">
      <c r="A997" s="117"/>
      <c r="B997" s="137"/>
      <c r="C997" s="117"/>
      <c r="D997" s="138"/>
      <c r="E997" s="117"/>
      <c r="F997" s="139"/>
      <c r="G997" s="117"/>
      <c r="H997" s="117"/>
      <c r="I997" s="117"/>
      <c r="J997" s="117"/>
      <c r="K997" s="117"/>
      <c r="L997" s="117"/>
      <c r="M997" s="117"/>
      <c r="N997" s="117"/>
      <c r="O997" s="117"/>
      <c r="P997" s="117"/>
      <c r="Q997" s="117"/>
      <c r="R997" s="117"/>
      <c r="S997" s="117"/>
      <c r="T997" s="117"/>
      <c r="U997" s="117"/>
      <c r="V997" s="117"/>
      <c r="W997" s="117"/>
      <c r="X997" s="117"/>
      <c r="Y997" s="117"/>
      <c r="Z997" s="117"/>
    </row>
    <row r="998" spans="1:26" ht="12" customHeight="1" x14ac:dyDescent="0.2">
      <c r="A998" s="117"/>
      <c r="B998" s="137"/>
      <c r="C998" s="117"/>
      <c r="D998" s="138"/>
      <c r="E998" s="117"/>
      <c r="F998" s="139"/>
      <c r="G998" s="117"/>
      <c r="H998" s="117"/>
      <c r="I998" s="117"/>
      <c r="J998" s="117"/>
      <c r="K998" s="117"/>
      <c r="L998" s="117"/>
      <c r="M998" s="117"/>
      <c r="N998" s="117"/>
      <c r="O998" s="117"/>
      <c r="P998" s="117"/>
      <c r="Q998" s="117"/>
      <c r="R998" s="117"/>
      <c r="S998" s="117"/>
      <c r="T998" s="117"/>
      <c r="U998" s="117"/>
      <c r="V998" s="117"/>
      <c r="W998" s="117"/>
      <c r="X998" s="117"/>
      <c r="Y998" s="117"/>
      <c r="Z998" s="117"/>
    </row>
    <row r="999" spans="1:26" ht="12" customHeight="1" x14ac:dyDescent="0.2">
      <c r="A999" s="117"/>
      <c r="B999" s="137"/>
      <c r="C999" s="117"/>
      <c r="D999" s="138"/>
      <c r="E999" s="117"/>
      <c r="F999" s="139"/>
      <c r="G999" s="117"/>
      <c r="H999" s="117"/>
      <c r="I999" s="117"/>
      <c r="J999" s="117"/>
      <c r="K999" s="117"/>
      <c r="L999" s="117"/>
      <c r="M999" s="117"/>
      <c r="N999" s="117"/>
      <c r="O999" s="117"/>
      <c r="P999" s="117"/>
      <c r="Q999" s="117"/>
      <c r="R999" s="117"/>
      <c r="S999" s="117"/>
      <c r="T999" s="117"/>
      <c r="U999" s="117"/>
      <c r="V999" s="117"/>
      <c r="W999" s="117"/>
      <c r="X999" s="117"/>
      <c r="Y999" s="117"/>
      <c r="Z999" s="117"/>
    </row>
    <row r="1000" spans="1:26" ht="12" customHeight="1" x14ac:dyDescent="0.2">
      <c r="A1000" s="117"/>
      <c r="B1000" s="137"/>
      <c r="C1000" s="117"/>
      <c r="D1000" s="138"/>
      <c r="E1000" s="117"/>
      <c r="F1000" s="139"/>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row>
  </sheetData>
  <sheetProtection algorithmName="SHA-512" hashValue="CabGDPSNul4BPGe7U+XdlO/kgqXABDSE99PmWQjVUoXBqi+G6zABVbT6DL1t1bk9c2bzCtFOkG18lBnjBQkCjg==" saltValue="wg45NvTG/A3KJe2dCJq/1A==" spinCount="100000" sheet="1" objects="1" scenarios="1"/>
  <conditionalFormatting sqref="C6:L6">
    <cfRule type="cellIs" dxfId="2" priority="1" stopIfTrue="1" operator="equal">
      <formula>"Enter System Title in the Set-up sheet"</formula>
    </cfRule>
  </conditionalFormatting>
  <conditionalFormatting sqref="B2 E2:N2">
    <cfRule type="cellIs" dxfId="1" priority="2" stopIfTrue="1" operator="equal">
      <formula>"Enter project title in the Set-up sheet"</formula>
    </cfRule>
  </conditionalFormatting>
  <conditionalFormatting sqref="B3:B4 E3:N5">
    <cfRule type="cellIs" dxfId="0" priority="3" stopIfTrue="1" operator="equal">
      <formula>"Enter System Title in the Set-up sheet"</formula>
    </cfRule>
  </conditionalFormatting>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Set-up</vt:lpstr>
      <vt:lpstr>Summary</vt:lpstr>
      <vt:lpstr>Components and functions</vt:lpstr>
      <vt:lpstr>Phases and activities - HAZID</vt:lpstr>
      <vt:lpstr>Guidelines &amp; Instructions</vt:lpstr>
      <vt:lpstr>Supporting documents</vt:lpstr>
      <vt:lpstr>RiskMatrixRef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Petcovic</dc:creator>
  <cp:lastModifiedBy>ThomasBoerner</cp:lastModifiedBy>
  <dcterms:created xsi:type="dcterms:W3CDTF">2019-01-30T21:37:30Z</dcterms:created>
  <dcterms:modified xsi:type="dcterms:W3CDTF">2020-10-09T20:37:23Z</dcterms:modified>
</cp:coreProperties>
</file>