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luAir/Dropbox/Pyro-E/PyroE projects/EEL/ProductDev_EEL/T&amp;E_EEL/testing_1mar19/"/>
    </mc:Choice>
  </mc:AlternateContent>
  <xr:revisionPtr revIDLastSave="0" documentId="13_ncr:1_{E0EE3EE7-E54B-DB45-9F91-89C190A28077}" xr6:coauthVersionLast="46" xr6:coauthVersionMax="46" xr10:uidLastSave="{00000000-0000-0000-0000-000000000000}"/>
  <bookViews>
    <workbookView xWindow="22240" yWindow="460" windowWidth="26780" windowHeight="37340" xr2:uid="{00000000-000D-0000-FFFF-FFFF00000000}"/>
  </bookViews>
  <sheets>
    <sheet name="R5841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O8" i="1"/>
  <c r="M6" i="1"/>
  <c r="M7" i="1"/>
  <c r="M8" i="1"/>
  <c r="M9" i="1"/>
  <c r="O6" i="1"/>
  <c r="O7" i="1"/>
  <c r="O9" i="1"/>
  <c r="N6" i="1"/>
  <c r="N7" i="1"/>
  <c r="N8" i="1"/>
  <c r="N9" i="1"/>
  <c r="N28" i="1"/>
  <c r="O28" i="1"/>
  <c r="I28" i="1"/>
  <c r="L40" i="1"/>
  <c r="M40" i="1" s="1"/>
  <c r="N40" i="1"/>
  <c r="O40" i="1"/>
  <c r="M18" i="1"/>
  <c r="M20" i="1"/>
  <c r="M21" i="1"/>
  <c r="M22" i="1"/>
  <c r="M23" i="1"/>
  <c r="M24" i="1"/>
  <c r="M25" i="1"/>
  <c r="M26" i="1"/>
  <c r="N18" i="1"/>
  <c r="O3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9" i="1"/>
  <c r="O30" i="1"/>
  <c r="O31" i="1"/>
  <c r="O32" i="1"/>
  <c r="O33" i="1"/>
  <c r="O34" i="1"/>
  <c r="O35" i="1"/>
  <c r="O36" i="1"/>
  <c r="O37" i="1"/>
  <c r="O39" i="1"/>
  <c r="O41" i="1"/>
  <c r="O42" i="1"/>
  <c r="O43" i="1"/>
  <c r="O44" i="1"/>
  <c r="O45" i="1"/>
  <c r="O46" i="1"/>
  <c r="O47" i="1"/>
  <c r="O48" i="1"/>
  <c r="O49" i="1"/>
  <c r="O50" i="1"/>
  <c r="O51" i="1"/>
  <c r="N38" i="1"/>
  <c r="N39" i="1"/>
  <c r="N20" i="1"/>
  <c r="N21" i="1"/>
  <c r="N22" i="1"/>
  <c r="N23" i="1"/>
  <c r="N24" i="1"/>
  <c r="N25" i="1"/>
  <c r="N26" i="1"/>
  <c r="N31" i="1"/>
  <c r="N32" i="1"/>
  <c r="N33" i="1"/>
  <c r="N34" i="1"/>
  <c r="N35" i="1"/>
  <c r="N36" i="1"/>
  <c r="N37" i="1"/>
  <c r="N41" i="1"/>
  <c r="N42" i="1"/>
  <c r="N43" i="1"/>
  <c r="N44" i="1"/>
  <c r="N45" i="1"/>
  <c r="N46" i="1"/>
  <c r="N47" i="1"/>
  <c r="N48" i="1"/>
  <c r="N49" i="1"/>
  <c r="N50" i="1"/>
  <c r="N51" i="1"/>
  <c r="K2" i="1"/>
  <c r="K7" i="1"/>
  <c r="K8" i="1"/>
  <c r="L8" i="1" s="1"/>
  <c r="K9" i="1"/>
  <c r="K10" i="1"/>
  <c r="K11" i="1"/>
  <c r="K12" i="1"/>
  <c r="K13" i="1"/>
  <c r="K14" i="1"/>
  <c r="L14" i="1" s="1"/>
  <c r="K15" i="1"/>
  <c r="L15" i="1" s="1"/>
  <c r="K16" i="1"/>
  <c r="L16" i="1" s="1"/>
  <c r="K17" i="1"/>
  <c r="L17" i="1" s="1"/>
  <c r="K18" i="1"/>
  <c r="K19" i="1"/>
  <c r="K20" i="1"/>
  <c r="K21" i="1"/>
  <c r="K22" i="1"/>
  <c r="K23" i="1"/>
  <c r="L23" i="1" s="1"/>
  <c r="K24" i="1"/>
  <c r="L24" i="1" s="1"/>
  <c r="K25" i="1"/>
  <c r="L25" i="1" s="1"/>
  <c r="K26" i="1"/>
  <c r="L26" i="1" s="1"/>
  <c r="K27" i="1"/>
  <c r="K28" i="1"/>
  <c r="L28" i="1" s="1"/>
  <c r="K29" i="1"/>
  <c r="K30" i="1"/>
  <c r="K31" i="1"/>
  <c r="L31" i="1" s="1"/>
  <c r="M31" i="1" s="1"/>
  <c r="K32" i="1"/>
  <c r="K33" i="1"/>
  <c r="K34" i="1"/>
  <c r="L34" i="1" s="1"/>
  <c r="M34" i="1" s="1"/>
  <c r="K35" i="1"/>
  <c r="K36" i="1"/>
  <c r="K37" i="1"/>
  <c r="K38" i="1"/>
  <c r="L38" i="1" s="1"/>
  <c r="M38" i="1" s="1"/>
  <c r="K39" i="1"/>
  <c r="L39" i="1" s="1"/>
  <c r="M39" i="1" s="1"/>
  <c r="K40" i="1"/>
  <c r="K41" i="1"/>
  <c r="K42" i="1"/>
  <c r="L42" i="1" s="1"/>
  <c r="M42" i="1" s="1"/>
  <c r="K43" i="1"/>
  <c r="K44" i="1"/>
  <c r="K45" i="1"/>
  <c r="K46" i="1"/>
  <c r="K47" i="1"/>
  <c r="L47" i="1" s="1"/>
  <c r="M47" i="1" s="1"/>
  <c r="K48" i="1"/>
  <c r="L48" i="1" s="1"/>
  <c r="M48" i="1" s="1"/>
  <c r="K49" i="1"/>
  <c r="K50" i="1"/>
  <c r="L50" i="1" s="1"/>
  <c r="M50" i="1" s="1"/>
  <c r="K51" i="1"/>
  <c r="K6" i="1"/>
  <c r="L6" i="1" s="1"/>
  <c r="L7" i="1" l="1"/>
  <c r="L22" i="1"/>
  <c r="L13" i="1"/>
  <c r="L45" i="1"/>
  <c r="M45" i="1" s="1"/>
  <c r="L37" i="1"/>
  <c r="M37" i="1" s="1"/>
  <c r="L11" i="1"/>
  <c r="L10" i="1"/>
  <c r="L36" i="1"/>
  <c r="M36" i="1" s="1"/>
  <c r="L35" i="1"/>
  <c r="M35" i="1" s="1"/>
  <c r="L27" i="1"/>
  <c r="L9" i="1"/>
  <c r="L21" i="1"/>
  <c r="L46" i="1"/>
  <c r="M46" i="1" s="1"/>
  <c r="L44" i="1"/>
  <c r="M44" i="1" s="1"/>
  <c r="L33" i="1"/>
  <c r="M33" i="1" s="1"/>
  <c r="L20" i="1"/>
  <c r="L51" i="1"/>
  <c r="M51" i="1" s="1"/>
  <c r="L43" i="1"/>
  <c r="M43" i="1" s="1"/>
  <c r="L32" i="1"/>
  <c r="M32" i="1" s="1"/>
  <c r="L19" i="1"/>
  <c r="L30" i="1"/>
  <c r="L18" i="1"/>
  <c r="L49" i="1"/>
  <c r="M49" i="1" s="1"/>
  <c r="L41" i="1"/>
  <c r="M41" i="1" s="1"/>
  <c r="L29" i="1"/>
</calcChain>
</file>

<file path=xl/sharedStrings.xml><?xml version="1.0" encoding="utf-8"?>
<sst xmlns="http://schemas.openxmlformats.org/spreadsheetml/2006/main" count="48" uniqueCount="35">
  <si>
    <t>Run</t>
  </si>
  <si>
    <t>#</t>
  </si>
  <si>
    <t>Vm</t>
  </si>
  <si>
    <t>(ft/s)</t>
  </si>
  <si>
    <t>(lb)</t>
  </si>
  <si>
    <t>Mean Drag</t>
  </si>
  <si>
    <t>Mean Lift</t>
  </si>
  <si>
    <t>Mean Wave</t>
  </si>
  <si>
    <t>RMS Drag</t>
  </si>
  <si>
    <t>RMS Lift</t>
  </si>
  <si>
    <t>RMS Wave</t>
  </si>
  <si>
    <t>(in)</t>
  </si>
  <si>
    <t>Pyro-E EEL Phase 1</t>
  </si>
  <si>
    <t>March, 2021</t>
  </si>
  <si>
    <t>in^2</t>
  </si>
  <si>
    <t>head D</t>
  </si>
  <si>
    <t>in</t>
  </si>
  <si>
    <t>head A</t>
  </si>
  <si>
    <t>density</t>
  </si>
  <si>
    <t>lbs/ft3</t>
  </si>
  <si>
    <t>lb/in3</t>
  </si>
  <si>
    <r>
      <t>.5*ρAV</t>
    </r>
    <r>
      <rPr>
        <b/>
        <vertAlign val="superscript"/>
        <sz val="11"/>
        <color theme="1"/>
        <rFont val="Calibri (Body)"/>
      </rPr>
      <t>2</t>
    </r>
  </si>
  <si>
    <t>lb</t>
  </si>
  <si>
    <r>
      <t>C</t>
    </r>
    <r>
      <rPr>
        <b/>
        <vertAlign val="subscript"/>
        <sz val="11"/>
        <color theme="1"/>
        <rFont val="Calibri (Body)"/>
      </rPr>
      <t>D</t>
    </r>
  </si>
  <si>
    <t>-</t>
  </si>
  <si>
    <t>Notes</t>
  </si>
  <si>
    <t>VIV validation using cylinder &amp; strut</t>
  </si>
  <si>
    <t>Naught</t>
  </si>
  <si>
    <t>Extreme high C_D</t>
  </si>
  <si>
    <t>"</t>
  </si>
  <si>
    <r>
      <t>L</t>
    </r>
    <r>
      <rPr>
        <b/>
        <vertAlign val="subscript"/>
        <sz val="11"/>
        <color theme="1"/>
        <rFont val="Calibri (Body)"/>
      </rPr>
      <t>RMS</t>
    </r>
    <r>
      <rPr>
        <b/>
        <sz val="11"/>
        <color theme="1"/>
        <rFont val="Calibri (Body)"/>
      </rPr>
      <t>/D</t>
    </r>
    <r>
      <rPr>
        <b/>
        <vertAlign val="subscript"/>
        <sz val="11"/>
        <color theme="1"/>
        <rFont val="Calibri (Body)"/>
      </rPr>
      <t>avg</t>
    </r>
  </si>
  <si>
    <r>
      <t>Freq</t>
    </r>
    <r>
      <rPr>
        <b/>
        <vertAlign val="subscript"/>
        <sz val="11"/>
        <color theme="1"/>
        <rFont val="Calibri (Body)"/>
      </rPr>
      <t>St</t>
    </r>
  </si>
  <si>
    <t>Hz</t>
  </si>
  <si>
    <t>Zero mean drag</t>
  </si>
  <si>
    <t>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</si>
</sst>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 (Body)"/>
    </font>
    <font>
      <b/>
      <vertAlign val="subscript"/>
      <sz val="11"/>
      <color theme="1"/>
      <name val="Calibri (Body)"/>
    </font>
    <font>
      <b/>
      <sz val="11"/>
      <color theme="1"/>
      <name val="Calibri (Body)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/>
    <xf numFmtId="17" fontId="16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33" borderId="0" xfId="0" applyFill="1"/>
    <xf numFmtId="2" fontId="0" fillId="33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Drag</a:t>
            </a:r>
            <a:r>
              <a:rPr lang="en-US" baseline="0"/>
              <a:t> Coeff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'R5841Data'!$I$6:$I$51</c:f>
              <c:numCache>
                <c:formatCode>0.00</c:formatCode>
                <c:ptCount val="46"/>
                <c:pt idx="0">
                  <c:v>1.992</c:v>
                </c:pt>
                <c:pt idx="1">
                  <c:v>2.9809999999999999</c:v>
                </c:pt>
                <c:pt idx="2">
                  <c:v>2.9929999999999999</c:v>
                </c:pt>
                <c:pt idx="3">
                  <c:v>1.992</c:v>
                </c:pt>
                <c:pt idx="12">
                  <c:v>1.9930000000000001</c:v>
                </c:pt>
                <c:pt idx="14">
                  <c:v>4.9720000000000004</c:v>
                </c:pt>
                <c:pt idx="15">
                  <c:v>4.9690000000000003</c:v>
                </c:pt>
                <c:pt idx="16">
                  <c:v>2.4889999999999999</c:v>
                </c:pt>
                <c:pt idx="17">
                  <c:v>2.4929999999999999</c:v>
                </c:pt>
                <c:pt idx="18">
                  <c:v>4.9390000000000001</c:v>
                </c:pt>
                <c:pt idx="19">
                  <c:v>1.452</c:v>
                </c:pt>
                <c:pt idx="20">
                  <c:v>4.9569999999999999</c:v>
                </c:pt>
                <c:pt idx="22">
                  <c:v>4.9939999999999998</c:v>
                </c:pt>
                <c:pt idx="25">
                  <c:v>4.97</c:v>
                </c:pt>
                <c:pt idx="26">
                  <c:v>5.9550000000000001</c:v>
                </c:pt>
                <c:pt idx="27">
                  <c:v>5.9550000000000001</c:v>
                </c:pt>
                <c:pt idx="28">
                  <c:v>6.9690000000000003</c:v>
                </c:pt>
                <c:pt idx="29">
                  <c:v>6.9580000000000002</c:v>
                </c:pt>
                <c:pt idx="30">
                  <c:v>6.9429999999999996</c:v>
                </c:pt>
                <c:pt idx="31">
                  <c:v>6.8860000000000001</c:v>
                </c:pt>
                <c:pt idx="32">
                  <c:v>4.9560000000000004</c:v>
                </c:pt>
                <c:pt idx="33">
                  <c:v>4.9619999999999997</c:v>
                </c:pt>
                <c:pt idx="34">
                  <c:v>4.9740000000000002</c:v>
                </c:pt>
                <c:pt idx="35">
                  <c:v>4.9809999999999999</c:v>
                </c:pt>
                <c:pt idx="36">
                  <c:v>4.9729999999999999</c:v>
                </c:pt>
                <c:pt idx="37">
                  <c:v>6.9489999999999998</c:v>
                </c:pt>
                <c:pt idx="38">
                  <c:v>6.95</c:v>
                </c:pt>
                <c:pt idx="39">
                  <c:v>4.97</c:v>
                </c:pt>
                <c:pt idx="40">
                  <c:v>5.9489999999999998</c:v>
                </c:pt>
                <c:pt idx="41">
                  <c:v>6.9550000000000001</c:v>
                </c:pt>
                <c:pt idx="42">
                  <c:v>7.9260000000000002</c:v>
                </c:pt>
                <c:pt idx="43">
                  <c:v>7.9210000000000003</c:v>
                </c:pt>
                <c:pt idx="44">
                  <c:v>3.9689999999999999</c:v>
                </c:pt>
                <c:pt idx="45">
                  <c:v>3.9729999999999999</c:v>
                </c:pt>
              </c:numCache>
            </c:numRef>
          </c:xVal>
          <c:yVal>
            <c:numRef>
              <c:f>'R5841Data'!$M$6:$M$51</c:f>
              <c:numCache>
                <c:formatCode>General</c:formatCode>
                <c:ptCount val="46"/>
                <c:pt idx="0">
                  <c:v>0.65043167113272771</c:v>
                </c:pt>
                <c:pt idx="1">
                  <c:v>0.49927637487210313</c:v>
                </c:pt>
                <c:pt idx="2">
                  <c:v>0.58922020893738558</c:v>
                </c:pt>
                <c:pt idx="3">
                  <c:v>0.82281383534003538</c:v>
                </c:pt>
                <c:pt idx="12">
                  <c:v>2.8512165700647065</c:v>
                </c:pt>
                <c:pt idx="14">
                  <c:v>3.0052230812632996</c:v>
                </c:pt>
                <c:pt idx="15">
                  <c:v>2.7859048687012922</c:v>
                </c:pt>
                <c:pt idx="16">
                  <c:v>3.4077286088106127</c:v>
                </c:pt>
                <c:pt idx="17">
                  <c:v>3.163124744007074</c:v>
                </c:pt>
                <c:pt idx="18">
                  <c:v>2.872204175594359</c:v>
                </c:pt>
                <c:pt idx="19">
                  <c:v>3.1079586434509872</c:v>
                </c:pt>
                <c:pt idx="20">
                  <c:v>2.7665495872306867</c:v>
                </c:pt>
                <c:pt idx="25">
                  <c:v>2.4332065323811034</c:v>
                </c:pt>
                <c:pt idx="26">
                  <c:v>2.4733341383314573</c:v>
                </c:pt>
                <c:pt idx="27">
                  <c:v>2.5187326528540912</c:v>
                </c:pt>
                <c:pt idx="28">
                  <c:v>3.2403085218786822</c:v>
                </c:pt>
                <c:pt idx="29">
                  <c:v>2.5661357338923585</c:v>
                </c:pt>
                <c:pt idx="30">
                  <c:v>3.0737475145988191</c:v>
                </c:pt>
                <c:pt idx="31">
                  <c:v>3.1185839781823441</c:v>
                </c:pt>
                <c:pt idx="32">
                  <c:v>4.4790350872718063</c:v>
                </c:pt>
                <c:pt idx="33">
                  <c:v>4.2367439112462275</c:v>
                </c:pt>
                <c:pt idx="34">
                  <c:v>4.3392917773539992</c:v>
                </c:pt>
                <c:pt idx="35">
                  <c:v>2.4679762835437744</c:v>
                </c:pt>
                <c:pt idx="36">
                  <c:v>2.485389812163854</c:v>
                </c:pt>
                <c:pt idx="37">
                  <c:v>2.9230355782323989</c:v>
                </c:pt>
                <c:pt idx="38">
                  <c:v>2.9664739117357364</c:v>
                </c:pt>
                <c:pt idx="39">
                  <c:v>2.7553216245417986</c:v>
                </c:pt>
                <c:pt idx="40">
                  <c:v>2.8467699289934068</c:v>
                </c:pt>
                <c:pt idx="41">
                  <c:v>3.0719114359603057</c:v>
                </c:pt>
                <c:pt idx="42">
                  <c:v>3.2047952014261996</c:v>
                </c:pt>
                <c:pt idx="43">
                  <c:v>3.2516641564286686</c:v>
                </c:pt>
                <c:pt idx="44">
                  <c:v>3.0180457100366556</c:v>
                </c:pt>
                <c:pt idx="45">
                  <c:v>2.8912604823230685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2B-8D46-A1F1-0D3C71417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426240"/>
        <c:axId val="1937446432"/>
      </c:scatterChart>
      <c:valAx>
        <c:axId val="193742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446432"/>
        <c:crosses val="autoZero"/>
        <c:crossBetween val="midCat"/>
      </c:valAx>
      <c:valAx>
        <c:axId val="19374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42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LIft</a:t>
            </a:r>
            <a:r>
              <a:rPr lang="en-US" baseline="0"/>
              <a:t>-Drag Ratio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'R5841Data'!$I$6:$I$51</c:f>
              <c:numCache>
                <c:formatCode>0.00</c:formatCode>
                <c:ptCount val="46"/>
                <c:pt idx="0">
                  <c:v>1.992</c:v>
                </c:pt>
                <c:pt idx="1">
                  <c:v>2.9809999999999999</c:v>
                </c:pt>
                <c:pt idx="2">
                  <c:v>2.9929999999999999</c:v>
                </c:pt>
                <c:pt idx="3">
                  <c:v>1.992</c:v>
                </c:pt>
                <c:pt idx="12">
                  <c:v>1.9930000000000001</c:v>
                </c:pt>
                <c:pt idx="14">
                  <c:v>4.9720000000000004</c:v>
                </c:pt>
                <c:pt idx="15">
                  <c:v>4.9690000000000003</c:v>
                </c:pt>
                <c:pt idx="16">
                  <c:v>2.4889999999999999</c:v>
                </c:pt>
                <c:pt idx="17">
                  <c:v>2.4929999999999999</c:v>
                </c:pt>
                <c:pt idx="18">
                  <c:v>4.9390000000000001</c:v>
                </c:pt>
                <c:pt idx="19">
                  <c:v>1.452</c:v>
                </c:pt>
                <c:pt idx="20">
                  <c:v>4.9569999999999999</c:v>
                </c:pt>
                <c:pt idx="22">
                  <c:v>4.9939999999999998</c:v>
                </c:pt>
                <c:pt idx="25">
                  <c:v>4.97</c:v>
                </c:pt>
                <c:pt idx="26">
                  <c:v>5.9550000000000001</c:v>
                </c:pt>
                <c:pt idx="27">
                  <c:v>5.9550000000000001</c:v>
                </c:pt>
                <c:pt idx="28">
                  <c:v>6.9690000000000003</c:v>
                </c:pt>
                <c:pt idx="29">
                  <c:v>6.9580000000000002</c:v>
                </c:pt>
                <c:pt idx="30">
                  <c:v>6.9429999999999996</c:v>
                </c:pt>
                <c:pt idx="31">
                  <c:v>6.8860000000000001</c:v>
                </c:pt>
                <c:pt idx="32">
                  <c:v>4.9560000000000004</c:v>
                </c:pt>
                <c:pt idx="33">
                  <c:v>4.9619999999999997</c:v>
                </c:pt>
                <c:pt idx="34">
                  <c:v>4.9740000000000002</c:v>
                </c:pt>
                <c:pt idx="35">
                  <c:v>4.9809999999999999</c:v>
                </c:pt>
                <c:pt idx="36">
                  <c:v>4.9729999999999999</c:v>
                </c:pt>
                <c:pt idx="37">
                  <c:v>6.9489999999999998</c:v>
                </c:pt>
                <c:pt idx="38">
                  <c:v>6.95</c:v>
                </c:pt>
                <c:pt idx="39">
                  <c:v>4.97</c:v>
                </c:pt>
                <c:pt idx="40">
                  <c:v>5.9489999999999998</c:v>
                </c:pt>
                <c:pt idx="41">
                  <c:v>6.9550000000000001</c:v>
                </c:pt>
                <c:pt idx="42">
                  <c:v>7.9260000000000002</c:v>
                </c:pt>
                <c:pt idx="43">
                  <c:v>7.9210000000000003</c:v>
                </c:pt>
                <c:pt idx="44">
                  <c:v>3.9689999999999999</c:v>
                </c:pt>
                <c:pt idx="45">
                  <c:v>3.9729999999999999</c:v>
                </c:pt>
              </c:numCache>
            </c:numRef>
          </c:xVal>
          <c:yVal>
            <c:numRef>
              <c:f>'R5841Data'!$N$6:$N$51</c:f>
              <c:numCache>
                <c:formatCode>General</c:formatCode>
                <c:ptCount val="46"/>
                <c:pt idx="0">
                  <c:v>1.0569216757741349</c:v>
                </c:pt>
                <c:pt idx="1">
                  <c:v>0.90834437086092712</c:v>
                </c:pt>
                <c:pt idx="2">
                  <c:v>0.8452460476508572</c:v>
                </c:pt>
                <c:pt idx="3">
                  <c:v>0.85061195104391651</c:v>
                </c:pt>
                <c:pt idx="12">
                  <c:v>0.35546388542963886</c:v>
                </c:pt>
                <c:pt idx="14">
                  <c:v>9.7910561099180116E-2</c:v>
                </c:pt>
                <c:pt idx="15">
                  <c:v>0.10686093597826643</c:v>
                </c:pt>
                <c:pt idx="16">
                  <c:v>0.21077244258872652</c:v>
                </c:pt>
                <c:pt idx="17">
                  <c:v>0.1744386254394146</c:v>
                </c:pt>
                <c:pt idx="18">
                  <c:v>9.3582672410322462E-2</c:v>
                </c:pt>
                <c:pt idx="19">
                  <c:v>0.35202324580284117</c:v>
                </c:pt>
                <c:pt idx="20">
                  <c:v>7.8495850622406632E-2</c:v>
                </c:pt>
                <c:pt idx="22">
                  <c:v>0.18888848423046109</c:v>
                </c:pt>
                <c:pt idx="25">
                  <c:v>0.1036254839845125</c:v>
                </c:pt>
                <c:pt idx="26">
                  <c:v>8.4950031757772604E-2</c:v>
                </c:pt>
                <c:pt idx="27">
                  <c:v>7.6984415215297405E-2</c:v>
                </c:pt>
                <c:pt idx="28">
                  <c:v>6.6909833935276886E-2</c:v>
                </c:pt>
                <c:pt idx="29">
                  <c:v>8.8360001589310747E-2</c:v>
                </c:pt>
                <c:pt idx="30">
                  <c:v>8.2111004292825931E-2</c:v>
                </c:pt>
                <c:pt idx="31">
                  <c:v>7.229478724063769E-2</c:v>
                </c:pt>
                <c:pt idx="32">
                  <c:v>3.5356017306767802E-2</c:v>
                </c:pt>
                <c:pt idx="33">
                  <c:v>8.4152057325701926E-2</c:v>
                </c:pt>
                <c:pt idx="34">
                  <c:v>6.8247130369097214E-2</c:v>
                </c:pt>
                <c:pt idx="35">
                  <c:v>0.11498197648305329</c:v>
                </c:pt>
                <c:pt idx="36">
                  <c:v>0.11101040579144821</c:v>
                </c:pt>
                <c:pt idx="37">
                  <c:v>5.5580257892396616E-2</c:v>
                </c:pt>
                <c:pt idx="38">
                  <c:v>5.9268482337076871E-2</c:v>
                </c:pt>
                <c:pt idx="39">
                  <c:v>8.0652347352170167E-2</c:v>
                </c:pt>
                <c:pt idx="40">
                  <c:v>6.5227129558339744E-2</c:v>
                </c:pt>
                <c:pt idx="41">
                  <c:v>6.9656746662617036E-2</c:v>
                </c:pt>
                <c:pt idx="42">
                  <c:v>4.118359941436487E-2</c:v>
                </c:pt>
                <c:pt idx="43">
                  <c:v>4.0907394093573718E-2</c:v>
                </c:pt>
                <c:pt idx="44">
                  <c:v>9.0077128448531579E-2</c:v>
                </c:pt>
                <c:pt idx="45">
                  <c:v>0.10343335702586606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9E-9A44-8444-1E17290DC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667904"/>
        <c:axId val="1949209184"/>
      </c:scatterChart>
      <c:valAx>
        <c:axId val="194866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209184"/>
        <c:crosses val="autoZero"/>
        <c:crossBetween val="midCat"/>
      </c:valAx>
      <c:valAx>
        <c:axId val="194920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66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VIV</a:t>
            </a:r>
            <a:r>
              <a:rPr lang="en-US" baseline="0"/>
              <a:t> Frequency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'R5841Data'!$I$6:$I$51</c:f>
              <c:numCache>
                <c:formatCode>0.00</c:formatCode>
                <c:ptCount val="46"/>
                <c:pt idx="0">
                  <c:v>1.992</c:v>
                </c:pt>
                <c:pt idx="1">
                  <c:v>2.9809999999999999</c:v>
                </c:pt>
                <c:pt idx="2">
                  <c:v>2.9929999999999999</c:v>
                </c:pt>
                <c:pt idx="3">
                  <c:v>1.992</c:v>
                </c:pt>
                <c:pt idx="12">
                  <c:v>1.9930000000000001</c:v>
                </c:pt>
                <c:pt idx="14">
                  <c:v>4.9720000000000004</c:v>
                </c:pt>
                <c:pt idx="15">
                  <c:v>4.9690000000000003</c:v>
                </c:pt>
                <c:pt idx="16">
                  <c:v>2.4889999999999999</c:v>
                </c:pt>
                <c:pt idx="17">
                  <c:v>2.4929999999999999</c:v>
                </c:pt>
                <c:pt idx="18">
                  <c:v>4.9390000000000001</c:v>
                </c:pt>
                <c:pt idx="19">
                  <c:v>1.452</c:v>
                </c:pt>
                <c:pt idx="20">
                  <c:v>4.9569999999999999</c:v>
                </c:pt>
                <c:pt idx="22">
                  <c:v>4.9939999999999998</c:v>
                </c:pt>
                <c:pt idx="25">
                  <c:v>4.97</c:v>
                </c:pt>
                <c:pt idx="26">
                  <c:v>5.9550000000000001</c:v>
                </c:pt>
                <c:pt idx="27">
                  <c:v>5.9550000000000001</c:v>
                </c:pt>
                <c:pt idx="28">
                  <c:v>6.9690000000000003</c:v>
                </c:pt>
                <c:pt idx="29">
                  <c:v>6.9580000000000002</c:v>
                </c:pt>
                <c:pt idx="30">
                  <c:v>6.9429999999999996</c:v>
                </c:pt>
                <c:pt idx="31">
                  <c:v>6.8860000000000001</c:v>
                </c:pt>
                <c:pt idx="32">
                  <c:v>4.9560000000000004</c:v>
                </c:pt>
                <c:pt idx="33">
                  <c:v>4.9619999999999997</c:v>
                </c:pt>
                <c:pt idx="34">
                  <c:v>4.9740000000000002</c:v>
                </c:pt>
                <c:pt idx="35">
                  <c:v>4.9809999999999999</c:v>
                </c:pt>
                <c:pt idx="36">
                  <c:v>4.9729999999999999</c:v>
                </c:pt>
                <c:pt idx="37">
                  <c:v>6.9489999999999998</c:v>
                </c:pt>
                <c:pt idx="38">
                  <c:v>6.95</c:v>
                </c:pt>
                <c:pt idx="39">
                  <c:v>4.97</c:v>
                </c:pt>
                <c:pt idx="40">
                  <c:v>5.9489999999999998</c:v>
                </c:pt>
                <c:pt idx="41">
                  <c:v>6.9550000000000001</c:v>
                </c:pt>
                <c:pt idx="42">
                  <c:v>7.9260000000000002</c:v>
                </c:pt>
                <c:pt idx="43">
                  <c:v>7.9210000000000003</c:v>
                </c:pt>
                <c:pt idx="44">
                  <c:v>3.9689999999999999</c:v>
                </c:pt>
                <c:pt idx="45">
                  <c:v>3.9729999999999999</c:v>
                </c:pt>
              </c:numCache>
            </c:numRef>
          </c:xVal>
          <c:yVal>
            <c:numRef>
              <c:f>'R5841Data'!$O$6:$O$51</c:f>
              <c:numCache>
                <c:formatCode>General</c:formatCode>
                <c:ptCount val="46"/>
                <c:pt idx="0">
                  <c:v>0.79680000000000006</c:v>
                </c:pt>
                <c:pt idx="1">
                  <c:v>1.1923999999999999</c:v>
                </c:pt>
                <c:pt idx="2">
                  <c:v>1.1972</c:v>
                </c:pt>
                <c:pt idx="3">
                  <c:v>0.79680000000000006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0.5979000000000001</c:v>
                </c:pt>
                <c:pt idx="13">
                  <c:v>0</c:v>
                </c:pt>
                <c:pt idx="14">
                  <c:v>1.4916000000000003</c:v>
                </c:pt>
                <c:pt idx="15">
                  <c:v>1.4907000000000004</c:v>
                </c:pt>
                <c:pt idx="16">
                  <c:v>0.74670000000000003</c:v>
                </c:pt>
                <c:pt idx="17">
                  <c:v>0.59831999999999996</c:v>
                </c:pt>
                <c:pt idx="18">
                  <c:v>1.18536</c:v>
                </c:pt>
                <c:pt idx="19">
                  <c:v>0.34847999999999996</c:v>
                </c:pt>
                <c:pt idx="20">
                  <c:v>1.1896800000000001</c:v>
                </c:pt>
                <c:pt idx="21">
                  <c:v>0</c:v>
                </c:pt>
                <c:pt idx="22">
                  <c:v>1.1985600000000001</c:v>
                </c:pt>
                <c:pt idx="23">
                  <c:v>0</c:v>
                </c:pt>
                <c:pt idx="24">
                  <c:v>0</c:v>
                </c:pt>
                <c:pt idx="25">
                  <c:v>1.1927999999999999</c:v>
                </c:pt>
                <c:pt idx="26">
                  <c:v>1.4292</c:v>
                </c:pt>
                <c:pt idx="27">
                  <c:v>1.4292</c:v>
                </c:pt>
                <c:pt idx="28">
                  <c:v>1.67256</c:v>
                </c:pt>
                <c:pt idx="29">
                  <c:v>1.6699200000000001</c:v>
                </c:pt>
                <c:pt idx="30">
                  <c:v>1.66632</c:v>
                </c:pt>
                <c:pt idx="31">
                  <c:v>1.6526400000000001</c:v>
                </c:pt>
                <c:pt idx="32">
                  <c:v>0.99120000000000008</c:v>
                </c:pt>
                <c:pt idx="33">
                  <c:v>0.99239999999999995</c:v>
                </c:pt>
                <c:pt idx="34">
                  <c:v>0.99480000000000013</c:v>
                </c:pt>
                <c:pt idx="35">
                  <c:v>1.1954399999999998</c:v>
                </c:pt>
                <c:pt idx="36">
                  <c:v>1.1935199999999999</c:v>
                </c:pt>
                <c:pt idx="37">
                  <c:v>1.6677600000000001</c:v>
                </c:pt>
                <c:pt idx="38">
                  <c:v>1.6680000000000001</c:v>
                </c:pt>
                <c:pt idx="39">
                  <c:v>1.1927999999999999</c:v>
                </c:pt>
                <c:pt idx="40">
                  <c:v>1.4277599999999999</c:v>
                </c:pt>
                <c:pt idx="41">
                  <c:v>1.6692</c:v>
                </c:pt>
                <c:pt idx="42">
                  <c:v>1.9022400000000002</c:v>
                </c:pt>
                <c:pt idx="43">
                  <c:v>1.9010400000000001</c:v>
                </c:pt>
                <c:pt idx="44">
                  <c:v>0.95256000000000007</c:v>
                </c:pt>
                <c:pt idx="45">
                  <c:v>0.95351999999999992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34-7F46-873C-BF3D7A76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522048"/>
        <c:axId val="1937315056"/>
      </c:scatterChart>
      <c:valAx>
        <c:axId val="193752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315056"/>
        <c:crosses val="autoZero"/>
        <c:crossBetween val="midCat"/>
      </c:valAx>
      <c:valAx>
        <c:axId val="19373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52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52</xdr:row>
      <xdr:rowOff>25400</xdr:rowOff>
    </xdr:from>
    <xdr:to>
      <xdr:col>8</xdr:col>
      <xdr:colOff>457200</xdr:colOff>
      <xdr:row>68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D08C32-EEF6-5B42-A2CA-092A60E413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501649</xdr:colOff>
      <xdr:row>52</xdr:row>
      <xdr:rowOff>12700</xdr:rowOff>
    </xdr:from>
    <xdr:to>
      <xdr:col>16</xdr:col>
      <xdr:colOff>330200</xdr:colOff>
      <xdr:row>68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95542E-70CC-B24A-9B11-2C3F7F9BF5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508000</xdr:colOff>
      <xdr:row>68</xdr:row>
      <xdr:rowOff>152400</xdr:rowOff>
    </xdr:from>
    <xdr:to>
      <xdr:col>16</xdr:col>
      <xdr:colOff>311150</xdr:colOff>
      <xdr:row>84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EE04FF-D5E0-FC45-BFD4-D3D534BA1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5"/>
  <sheetViews>
    <sheetView tabSelected="1" workbookViewId="0">
      <selection activeCell="L12" sqref="L12"/>
    </sheetView>
  </sheetViews>
  <sheetFormatPr baseColWidth="10" defaultColWidth="8.83203125" defaultRowHeight="15" x14ac:dyDescent="0.2"/>
  <cols>
    <col min="3" max="5" width="10.33203125" customWidth="1"/>
    <col min="17" max="17" width="38.83203125" customWidth="1"/>
  </cols>
  <sheetData>
    <row r="1" spans="1:18" ht="19" x14ac:dyDescent="0.25">
      <c r="D1" s="3" t="s">
        <v>12</v>
      </c>
      <c r="J1" t="s">
        <v>18</v>
      </c>
      <c r="K1">
        <v>62.4</v>
      </c>
      <c r="L1" t="s">
        <v>19</v>
      </c>
    </row>
    <row r="2" spans="1:18" x14ac:dyDescent="0.2">
      <c r="D2" s="4" t="s">
        <v>13</v>
      </c>
      <c r="K2">
        <f>K1/12^3</f>
        <v>3.6111111111111108E-2</v>
      </c>
      <c r="L2" t="s">
        <v>20</v>
      </c>
    </row>
    <row r="3" spans="1:18" x14ac:dyDescent="0.2">
      <c r="D3" s="4"/>
      <c r="R3" t="s">
        <v>34</v>
      </c>
    </row>
    <row r="4" spans="1:18" s="1" customFormat="1" ht="18" x14ac:dyDescent="0.25">
      <c r="A4" s="1" t="s">
        <v>0</v>
      </c>
      <c r="B4" s="1" t="s">
        <v>2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2</v>
      </c>
      <c r="J4" s="1" t="s">
        <v>15</v>
      </c>
      <c r="K4" s="1" t="s">
        <v>17</v>
      </c>
      <c r="L4" s="1" t="s">
        <v>21</v>
      </c>
      <c r="M4" s="1" t="s">
        <v>23</v>
      </c>
      <c r="N4" s="1" t="s">
        <v>30</v>
      </c>
      <c r="O4" s="1" t="s">
        <v>31</v>
      </c>
      <c r="Q4" s="1" t="s">
        <v>25</v>
      </c>
    </row>
    <row r="5" spans="1:18" s="1" customFormat="1" x14ac:dyDescent="0.2">
      <c r="A5" s="1" t="s">
        <v>1</v>
      </c>
      <c r="B5" s="1" t="s">
        <v>3</v>
      </c>
      <c r="C5" s="1" t="s">
        <v>4</v>
      </c>
      <c r="D5" s="1" t="s">
        <v>4</v>
      </c>
      <c r="E5" s="1" t="s">
        <v>11</v>
      </c>
      <c r="F5" s="1" t="s">
        <v>4</v>
      </c>
      <c r="G5" s="1" t="s">
        <v>4</v>
      </c>
      <c r="H5" s="1" t="s">
        <v>11</v>
      </c>
      <c r="I5" s="1" t="s">
        <v>3</v>
      </c>
      <c r="J5" s="1" t="s">
        <v>16</v>
      </c>
      <c r="K5" s="1" t="s">
        <v>14</v>
      </c>
      <c r="L5" s="1" t="s">
        <v>22</v>
      </c>
      <c r="M5" s="1" t="s">
        <v>24</v>
      </c>
      <c r="N5" s="5" t="s">
        <v>24</v>
      </c>
      <c r="O5" s="5" t="s">
        <v>32</v>
      </c>
      <c r="P5" s="5"/>
    </row>
    <row r="6" spans="1:18" x14ac:dyDescent="0.2">
      <c r="A6">
        <v>1</v>
      </c>
      <c r="B6" s="2">
        <v>1.992</v>
      </c>
      <c r="C6" s="2">
        <v>0.21959999999999999</v>
      </c>
      <c r="D6" s="2">
        <v>5.0200000000000002E-2</v>
      </c>
      <c r="E6" s="2">
        <v>-6.5799999999999997E-2</v>
      </c>
      <c r="F6" s="2">
        <v>0.18840000000000001</v>
      </c>
      <c r="G6" s="2">
        <v>0.2321</v>
      </c>
      <c r="H6" s="2">
        <v>1.52E-2</v>
      </c>
      <c r="I6" s="2">
        <v>1.992</v>
      </c>
      <c r="J6" s="2">
        <v>6</v>
      </c>
      <c r="K6">
        <f>J6*PI()/4</f>
        <v>4.7123889803846897</v>
      </c>
      <c r="L6">
        <f>0.5*K$2*K6*B6^2</f>
        <v>0.33762193593304929</v>
      </c>
      <c r="M6">
        <f>C6/L6</f>
        <v>0.65043167113272771</v>
      </c>
      <c r="N6">
        <f>G6/C6</f>
        <v>1.0569216757741349</v>
      </c>
      <c r="O6">
        <f>0.2*I6/(J6/12)</f>
        <v>0.79680000000000006</v>
      </c>
    </row>
    <row r="7" spans="1:18" x14ac:dyDescent="0.2">
      <c r="A7">
        <v>2</v>
      </c>
      <c r="B7" s="2">
        <v>2.9809999999999999</v>
      </c>
      <c r="C7" s="2">
        <v>0.3775</v>
      </c>
      <c r="D7" s="2">
        <v>-0.12690000000000001</v>
      </c>
      <c r="E7" s="2">
        <v>-6.4600000000000005E-2</v>
      </c>
      <c r="F7" s="2">
        <v>0.3644</v>
      </c>
      <c r="G7" s="2">
        <v>0.34289999999999998</v>
      </c>
      <c r="H7" s="2">
        <v>1.4500000000000001E-2</v>
      </c>
      <c r="I7" s="2">
        <v>2.9809999999999999</v>
      </c>
      <c r="J7" s="2">
        <v>6</v>
      </c>
      <c r="K7">
        <f t="shared" ref="K7:K51" si="0">J7*PI()/4</f>
        <v>4.7123889803846897</v>
      </c>
      <c r="L7">
        <f t="shared" ref="L7:L51" si="1">0.5*K$2*K7*B7^2</f>
        <v>0.75609425760772697</v>
      </c>
      <c r="M7">
        <f t="shared" ref="M7:M51" si="2">C7/L7</f>
        <v>0.49927637487210313</v>
      </c>
      <c r="N7">
        <f t="shared" ref="N7:N51" si="3">G7/C7</f>
        <v>0.90834437086092712</v>
      </c>
      <c r="O7">
        <f t="shared" ref="O7:O51" si="4">0.2*I7/(J7/12)</f>
        <v>1.1923999999999999</v>
      </c>
    </row>
    <row r="8" spans="1:18" x14ac:dyDescent="0.2">
      <c r="A8">
        <v>3</v>
      </c>
      <c r="B8" s="2">
        <v>2.9929999999999999</v>
      </c>
      <c r="C8" s="2">
        <v>0.4491</v>
      </c>
      <c r="D8" s="2">
        <v>-0.25130000000000002</v>
      </c>
      <c r="E8" s="2">
        <v>-7.0000000000000007E-2</v>
      </c>
      <c r="F8" s="2">
        <v>0.3891</v>
      </c>
      <c r="G8" s="2">
        <v>0.37959999999999999</v>
      </c>
      <c r="H8" s="2">
        <v>1.6899999999999998E-2</v>
      </c>
      <c r="I8" s="2">
        <v>2.9929999999999999</v>
      </c>
      <c r="J8" s="2">
        <v>6</v>
      </c>
      <c r="K8">
        <f t="shared" si="0"/>
        <v>4.7123889803846897</v>
      </c>
      <c r="L8">
        <f t="shared" si="1"/>
        <v>0.76219381682430432</v>
      </c>
      <c r="M8">
        <f t="shared" si="2"/>
        <v>0.58922020893738558</v>
      </c>
      <c r="N8">
        <f t="shared" si="3"/>
        <v>0.8452460476508572</v>
      </c>
      <c r="O8">
        <f>0.2*I8/(J8/12)</f>
        <v>1.1972</v>
      </c>
    </row>
    <row r="9" spans="1:18" x14ac:dyDescent="0.2">
      <c r="A9">
        <v>4</v>
      </c>
      <c r="B9" s="2">
        <v>1.992</v>
      </c>
      <c r="C9" s="2">
        <v>0.27779999999999999</v>
      </c>
      <c r="D9" s="2">
        <v>0.1125</v>
      </c>
      <c r="E9" s="2">
        <v>-7.2999999999999995E-2</v>
      </c>
      <c r="F9" s="2">
        <v>0.28010000000000002</v>
      </c>
      <c r="G9" s="2">
        <v>0.23630000000000001</v>
      </c>
      <c r="H9" s="2">
        <v>1.54E-2</v>
      </c>
      <c r="I9" s="2">
        <v>1.992</v>
      </c>
      <c r="J9" s="2">
        <v>6</v>
      </c>
      <c r="K9">
        <f t="shared" si="0"/>
        <v>4.7123889803846897</v>
      </c>
      <c r="L9">
        <f t="shared" si="1"/>
        <v>0.33762193593304929</v>
      </c>
      <c r="M9">
        <f t="shared" si="2"/>
        <v>0.82281383534003538</v>
      </c>
      <c r="N9">
        <f t="shared" si="3"/>
        <v>0.85061195104391651</v>
      </c>
      <c r="O9">
        <f t="shared" si="4"/>
        <v>0.79680000000000006</v>
      </c>
    </row>
    <row r="10" spans="1:18" x14ac:dyDescent="0.2">
      <c r="A10">
        <v>5</v>
      </c>
      <c r="B10" s="2">
        <v>4.9779999999999998</v>
      </c>
      <c r="C10" s="2">
        <v>0.67569999999999997</v>
      </c>
      <c r="D10" s="2">
        <v>-0.6986</v>
      </c>
      <c r="E10" s="2">
        <v>-7.2900000000000006E-2</v>
      </c>
      <c r="F10" s="2">
        <v>0.73150000000000004</v>
      </c>
      <c r="G10" s="2">
        <v>1.0815999999999999</v>
      </c>
      <c r="H10" s="2">
        <v>1.49E-2</v>
      </c>
      <c r="I10" s="2"/>
      <c r="J10" s="2">
        <v>6</v>
      </c>
      <c r="K10">
        <f t="shared" si="0"/>
        <v>4.7123889803846897</v>
      </c>
      <c r="L10">
        <f t="shared" si="1"/>
        <v>2.1084425506841504</v>
      </c>
      <c r="O10">
        <f t="shared" si="4"/>
        <v>0</v>
      </c>
    </row>
    <row r="11" spans="1:18" x14ac:dyDescent="0.2">
      <c r="A11">
        <v>6</v>
      </c>
      <c r="B11" s="2">
        <v>4.9770000000000003</v>
      </c>
      <c r="C11" s="2">
        <v>0.67510000000000003</v>
      </c>
      <c r="D11" s="2">
        <v>-0.35370000000000001</v>
      </c>
      <c r="E11" s="2">
        <v>-5.7200000000000001E-2</v>
      </c>
      <c r="F11" s="2">
        <v>0.48249999999999998</v>
      </c>
      <c r="G11" s="2">
        <v>1.2558</v>
      </c>
      <c r="H11" s="2">
        <v>1.55E-2</v>
      </c>
      <c r="I11" s="2"/>
      <c r="J11" s="2">
        <v>6</v>
      </c>
      <c r="K11">
        <f t="shared" si="0"/>
        <v>4.7123889803846897</v>
      </c>
      <c r="L11">
        <f t="shared" si="1"/>
        <v>2.1075955314898502</v>
      </c>
      <c r="O11">
        <f t="shared" si="4"/>
        <v>0</v>
      </c>
    </row>
    <row r="12" spans="1:18" x14ac:dyDescent="0.2">
      <c r="A12">
        <v>7</v>
      </c>
      <c r="B12" s="2">
        <v>1.9950000000000001</v>
      </c>
      <c r="C12" s="2">
        <v>1.2818000000000001</v>
      </c>
      <c r="D12" s="2">
        <v>0.1701</v>
      </c>
      <c r="E12" s="2">
        <v>-6.2E-2</v>
      </c>
      <c r="F12" s="2">
        <v>0.2361</v>
      </c>
      <c r="G12" s="2">
        <v>0.318</v>
      </c>
      <c r="H12" s="2">
        <v>1.6799999999999999E-2</v>
      </c>
      <c r="I12" s="2"/>
      <c r="J12" s="2">
        <v>6</v>
      </c>
      <c r="K12">
        <f t="shared" si="0"/>
        <v>4.7123889803846897</v>
      </c>
      <c r="L12">
        <f>0.5*K$2*K12*B12^2</f>
        <v>0.33863963523822566</v>
      </c>
      <c r="O12">
        <f t="shared" si="4"/>
        <v>0</v>
      </c>
      <c r="Q12" t="s">
        <v>28</v>
      </c>
    </row>
    <row r="13" spans="1:18" x14ac:dyDescent="0.2">
      <c r="A13">
        <v>8</v>
      </c>
      <c r="B13" s="2">
        <v>1.992</v>
      </c>
      <c r="C13" s="2">
        <v>1.2583</v>
      </c>
      <c r="D13" s="2">
        <v>0.11210000000000001</v>
      </c>
      <c r="E13" s="2">
        <v>-3.9E-2</v>
      </c>
      <c r="F13" s="2">
        <v>0.2641</v>
      </c>
      <c r="G13" s="2">
        <v>0.45660000000000001</v>
      </c>
      <c r="H13" s="2">
        <v>1.7999999999999999E-2</v>
      </c>
      <c r="I13" s="2"/>
      <c r="J13" s="2">
        <v>6</v>
      </c>
      <c r="K13">
        <f t="shared" si="0"/>
        <v>4.7123889803846897</v>
      </c>
      <c r="L13">
        <f t="shared" si="1"/>
        <v>0.33762193593304929</v>
      </c>
      <c r="O13">
        <f t="shared" si="4"/>
        <v>0</v>
      </c>
      <c r="Q13" t="s">
        <v>29</v>
      </c>
    </row>
    <row r="14" spans="1:18" x14ac:dyDescent="0.2">
      <c r="A14">
        <v>9</v>
      </c>
      <c r="B14" s="2">
        <v>2.9870000000000001</v>
      </c>
      <c r="C14" s="2">
        <v>2.7067000000000001</v>
      </c>
      <c r="D14" s="2">
        <v>-0.12509999999999999</v>
      </c>
      <c r="E14" s="2">
        <v>-3.7100000000000001E-2</v>
      </c>
      <c r="F14" s="2">
        <v>0.29480000000000001</v>
      </c>
      <c r="G14" s="2">
        <v>0.75149999999999995</v>
      </c>
      <c r="H14" s="2">
        <v>1.7399999999999999E-2</v>
      </c>
      <c r="I14" s="2"/>
      <c r="J14" s="2">
        <v>6</v>
      </c>
      <c r="K14">
        <f t="shared" si="0"/>
        <v>4.7123889803846897</v>
      </c>
      <c r="L14">
        <f t="shared" si="1"/>
        <v>0.75914097416317849</v>
      </c>
      <c r="O14">
        <f t="shared" si="4"/>
        <v>0</v>
      </c>
      <c r="Q14" t="s">
        <v>29</v>
      </c>
    </row>
    <row r="15" spans="1:18" x14ac:dyDescent="0.2">
      <c r="A15">
        <v>10</v>
      </c>
      <c r="B15" s="2">
        <v>3.9790000000000001</v>
      </c>
      <c r="C15" s="2">
        <v>4.6807999999999996</v>
      </c>
      <c r="D15" s="2">
        <v>0.11509999999999999</v>
      </c>
      <c r="E15" s="2">
        <v>-3.5000000000000003E-2</v>
      </c>
      <c r="F15" s="2">
        <v>0.46789999999999998</v>
      </c>
      <c r="G15" s="2">
        <v>0.93689999999999996</v>
      </c>
      <c r="H15" s="2">
        <v>2.52E-2</v>
      </c>
      <c r="I15" s="2"/>
      <c r="J15" s="2">
        <v>6</v>
      </c>
      <c r="K15">
        <f t="shared" si="0"/>
        <v>4.7123889803846897</v>
      </c>
      <c r="L15">
        <f t="shared" si="1"/>
        <v>1.3471000923789997</v>
      </c>
      <c r="O15">
        <f t="shared" si="4"/>
        <v>0</v>
      </c>
      <c r="Q15" t="s">
        <v>29</v>
      </c>
    </row>
    <row r="16" spans="1:18" x14ac:dyDescent="0.2">
      <c r="A16">
        <v>11</v>
      </c>
      <c r="B16" s="2">
        <v>1.9930000000000001</v>
      </c>
      <c r="C16" s="2">
        <v>1.458</v>
      </c>
      <c r="D16" s="2">
        <v>0.45400000000000001</v>
      </c>
      <c r="E16" s="2">
        <v>-5.9200000000000003E-2</v>
      </c>
      <c r="F16" s="2">
        <v>0.30180000000000001</v>
      </c>
      <c r="G16" s="2">
        <v>0.51180000000000003</v>
      </c>
      <c r="H16" s="2">
        <v>1.8499999999999999E-2</v>
      </c>
      <c r="I16" s="2"/>
      <c r="J16" s="2">
        <v>6</v>
      </c>
      <c r="K16">
        <f t="shared" si="0"/>
        <v>4.7123889803846897</v>
      </c>
      <c r="L16">
        <f t="shared" si="1"/>
        <v>0.33796099886517272</v>
      </c>
      <c r="O16">
        <f t="shared" si="4"/>
        <v>0</v>
      </c>
      <c r="Q16" t="s">
        <v>29</v>
      </c>
    </row>
    <row r="17" spans="1:17" x14ac:dyDescent="0.2">
      <c r="A17">
        <v>12</v>
      </c>
      <c r="B17" s="2">
        <v>0.47499999999999998</v>
      </c>
      <c r="C17" s="2">
        <v>0.51600000000000001</v>
      </c>
      <c r="D17" s="2">
        <v>-0.32779999999999998</v>
      </c>
      <c r="E17" s="2">
        <v>-6.3399999999999998E-2</v>
      </c>
      <c r="F17" s="2">
        <v>0.1799</v>
      </c>
      <c r="G17" s="2">
        <v>0.1694</v>
      </c>
      <c r="H17" s="2">
        <v>1.7000000000000001E-2</v>
      </c>
      <c r="I17" s="2"/>
      <c r="J17" s="2">
        <v>6</v>
      </c>
      <c r="K17">
        <f t="shared" si="0"/>
        <v>4.7123889803846897</v>
      </c>
      <c r="L17">
        <f t="shared" si="1"/>
        <v>1.9197258233459503E-2</v>
      </c>
      <c r="O17">
        <f t="shared" si="4"/>
        <v>0</v>
      </c>
      <c r="Q17" t="s">
        <v>29</v>
      </c>
    </row>
    <row r="18" spans="1:17" x14ac:dyDescent="0.2">
      <c r="A18">
        <v>13</v>
      </c>
      <c r="B18" s="2">
        <v>1.9930000000000001</v>
      </c>
      <c r="C18" s="2">
        <v>1.2847999999999999</v>
      </c>
      <c r="D18" s="2">
        <v>0.44019999999999998</v>
      </c>
      <c r="E18" s="2">
        <v>-6.4699999999999994E-2</v>
      </c>
      <c r="F18" s="2">
        <v>0.26929999999999998</v>
      </c>
      <c r="G18" s="2">
        <v>0.45669999999999999</v>
      </c>
      <c r="H18" s="2">
        <v>1.9E-2</v>
      </c>
      <c r="I18" s="2">
        <v>1.9930000000000001</v>
      </c>
      <c r="J18" s="2">
        <v>8</v>
      </c>
      <c r="K18">
        <f t="shared" si="0"/>
        <v>6.2831853071795862</v>
      </c>
      <c r="L18">
        <f t="shared" si="1"/>
        <v>0.45061466515356363</v>
      </c>
      <c r="M18">
        <f t="shared" si="2"/>
        <v>2.8512165700647065</v>
      </c>
      <c r="N18">
        <f t="shared" si="3"/>
        <v>0.35546388542963886</v>
      </c>
      <c r="O18">
        <f t="shared" si="4"/>
        <v>0.5979000000000001</v>
      </c>
    </row>
    <row r="19" spans="1:17" x14ac:dyDescent="0.2">
      <c r="A19">
        <v>14</v>
      </c>
      <c r="B19" s="2">
        <v>0</v>
      </c>
      <c r="C19" s="2">
        <v>-5.16E-2</v>
      </c>
      <c r="D19" s="2">
        <v>0.12759999999999999</v>
      </c>
      <c r="E19" s="2">
        <v>-4.3E-3</v>
      </c>
      <c r="F19" s="2">
        <v>2.07E-2</v>
      </c>
      <c r="G19" s="2">
        <v>1.43E-2</v>
      </c>
      <c r="H19" s="2">
        <v>1.41E-2</v>
      </c>
      <c r="I19" s="2"/>
      <c r="J19" s="2">
        <v>8</v>
      </c>
      <c r="K19">
        <f t="shared" si="0"/>
        <v>6.2831853071795862</v>
      </c>
      <c r="L19">
        <f t="shared" si="1"/>
        <v>0</v>
      </c>
      <c r="O19">
        <f t="shared" si="4"/>
        <v>0</v>
      </c>
      <c r="Q19" t="s">
        <v>27</v>
      </c>
    </row>
    <row r="20" spans="1:17" x14ac:dyDescent="0.2">
      <c r="A20">
        <v>15</v>
      </c>
      <c r="B20" s="2">
        <v>4.9720000000000004</v>
      </c>
      <c r="C20" s="2">
        <v>8.4281000000000006</v>
      </c>
      <c r="D20" s="2">
        <v>2.2071999999999998</v>
      </c>
      <c r="E20" s="2">
        <v>-3.6499999999999998E-2</v>
      </c>
      <c r="F20" s="2">
        <v>0.55179999999999996</v>
      </c>
      <c r="G20" s="2">
        <v>0.82520000000000004</v>
      </c>
      <c r="H20" s="2">
        <v>1.6899999999999998E-2</v>
      </c>
      <c r="I20" s="2">
        <v>4.9720000000000004</v>
      </c>
      <c r="J20" s="2">
        <v>8</v>
      </c>
      <c r="K20">
        <f t="shared" si="0"/>
        <v>6.2831853071795862</v>
      </c>
      <c r="L20">
        <f t="shared" si="1"/>
        <v>2.8044839840831708</v>
      </c>
      <c r="M20">
        <f t="shared" si="2"/>
        <v>3.0052230812632996</v>
      </c>
      <c r="N20">
        <f t="shared" si="3"/>
        <v>9.7910561099180116E-2</v>
      </c>
      <c r="O20">
        <f t="shared" si="4"/>
        <v>1.4916000000000003</v>
      </c>
    </row>
    <row r="21" spans="1:17" s="6" customFormat="1" x14ac:dyDescent="0.2">
      <c r="A21" s="6">
        <v>16</v>
      </c>
      <c r="B21" s="7">
        <v>4.9690000000000003</v>
      </c>
      <c r="C21" s="7">
        <v>7.8036000000000003</v>
      </c>
      <c r="D21" s="7">
        <v>0.95669999999999999</v>
      </c>
      <c r="E21" s="7">
        <v>-4.0800000000000003E-2</v>
      </c>
      <c r="F21" s="7">
        <v>0.49170000000000003</v>
      </c>
      <c r="G21" s="7">
        <v>0.83389999999999997</v>
      </c>
      <c r="H21" s="7">
        <v>1.7100000000000001E-2</v>
      </c>
      <c r="I21" s="7">
        <v>4.9690000000000003</v>
      </c>
      <c r="J21" s="7">
        <v>8</v>
      </c>
      <c r="K21" s="6">
        <f t="shared" si="0"/>
        <v>6.2831853071795862</v>
      </c>
      <c r="L21" s="6">
        <f t="shared" si="1"/>
        <v>2.8011006720548255</v>
      </c>
      <c r="M21" s="6">
        <f t="shared" si="2"/>
        <v>2.7859048687012922</v>
      </c>
      <c r="N21" s="6">
        <f t="shared" si="3"/>
        <v>0.10686093597826643</v>
      </c>
      <c r="O21" s="6">
        <f t="shared" si="4"/>
        <v>1.4907000000000004</v>
      </c>
    </row>
    <row r="22" spans="1:17" x14ac:dyDescent="0.2">
      <c r="A22">
        <v>17</v>
      </c>
      <c r="B22" s="2">
        <v>2.4889999999999999</v>
      </c>
      <c r="C22" s="2">
        <v>2.395</v>
      </c>
      <c r="D22" s="2">
        <v>0.76929999999999998</v>
      </c>
      <c r="E22" s="2">
        <v>-6.7199999999999996E-2</v>
      </c>
      <c r="F22" s="2">
        <v>0.2389</v>
      </c>
      <c r="G22" s="2">
        <v>0.50480000000000003</v>
      </c>
      <c r="H22" s="2">
        <v>2.23E-2</v>
      </c>
      <c r="I22" s="2">
        <v>2.4889999999999999</v>
      </c>
      <c r="J22" s="2">
        <v>8</v>
      </c>
      <c r="K22">
        <f t="shared" si="0"/>
        <v>6.2831853071795862</v>
      </c>
      <c r="L22">
        <f t="shared" si="1"/>
        <v>0.70281418356138348</v>
      </c>
      <c r="M22">
        <f t="shared" si="2"/>
        <v>3.4077286088106127</v>
      </c>
      <c r="N22">
        <f t="shared" si="3"/>
        <v>0.21077244258872652</v>
      </c>
      <c r="O22">
        <f t="shared" si="4"/>
        <v>0.74670000000000003</v>
      </c>
    </row>
    <row r="23" spans="1:17" x14ac:dyDescent="0.2">
      <c r="A23">
        <v>18</v>
      </c>
      <c r="B23" s="2">
        <v>2.4929999999999999</v>
      </c>
      <c r="C23" s="2">
        <v>2.7877999999999998</v>
      </c>
      <c r="D23" s="2">
        <v>0.36620000000000003</v>
      </c>
      <c r="E23" s="2">
        <v>-6.4500000000000002E-2</v>
      </c>
      <c r="F23" s="2">
        <v>0.29580000000000001</v>
      </c>
      <c r="G23" s="2">
        <v>0.48630000000000001</v>
      </c>
      <c r="H23" s="2">
        <v>1.6E-2</v>
      </c>
      <c r="I23" s="2">
        <v>2.4929999999999999</v>
      </c>
      <c r="J23" s="2">
        <v>10</v>
      </c>
      <c r="K23">
        <f t="shared" si="0"/>
        <v>7.8539816339744828</v>
      </c>
      <c r="L23">
        <f t="shared" si="1"/>
        <v>0.88134367931009594</v>
      </c>
      <c r="M23">
        <f t="shared" si="2"/>
        <v>3.163124744007074</v>
      </c>
      <c r="N23">
        <f t="shared" si="3"/>
        <v>0.1744386254394146</v>
      </c>
      <c r="O23">
        <f t="shared" si="4"/>
        <v>0.59831999999999996</v>
      </c>
    </row>
    <row r="24" spans="1:17" x14ac:dyDescent="0.2">
      <c r="A24">
        <v>19</v>
      </c>
      <c r="B24" s="2">
        <v>4.9390000000000001</v>
      </c>
      <c r="C24" s="2">
        <v>9.9356000000000009</v>
      </c>
      <c r="D24" s="2">
        <v>0.96689999999999998</v>
      </c>
      <c r="E24" s="2">
        <v>-5.0299999999999997E-2</v>
      </c>
      <c r="F24" s="2">
        <v>0.54259999999999997</v>
      </c>
      <c r="G24" s="2">
        <v>0.92979999999999996</v>
      </c>
      <c r="H24" s="2">
        <v>1.8100000000000002E-2</v>
      </c>
      <c r="I24" s="2">
        <v>4.9390000000000001</v>
      </c>
      <c r="J24" s="2">
        <v>10</v>
      </c>
      <c r="K24">
        <f t="shared" si="0"/>
        <v>7.8539816339744828</v>
      </c>
      <c r="L24">
        <f t="shared" si="1"/>
        <v>3.4592248296359291</v>
      </c>
      <c r="M24">
        <f t="shared" si="2"/>
        <v>2.872204175594359</v>
      </c>
      <c r="N24">
        <f t="shared" si="3"/>
        <v>9.3582672410322462E-2</v>
      </c>
      <c r="O24">
        <f t="shared" si="4"/>
        <v>1.18536</v>
      </c>
    </row>
    <row r="25" spans="1:17" x14ac:dyDescent="0.2">
      <c r="A25">
        <v>20</v>
      </c>
      <c r="B25" s="2">
        <v>1.452</v>
      </c>
      <c r="C25" s="2">
        <v>0.92920000000000003</v>
      </c>
      <c r="D25" s="2">
        <v>0.42159999999999997</v>
      </c>
      <c r="E25" s="2">
        <v>-2.7199999999999998E-2</v>
      </c>
      <c r="F25" s="2">
        <v>0.1729</v>
      </c>
      <c r="G25" s="2">
        <v>0.3271</v>
      </c>
      <c r="H25" s="2">
        <v>2.4299999999999999E-2</v>
      </c>
      <c r="I25" s="2">
        <v>1.452</v>
      </c>
      <c r="J25" s="2">
        <v>10</v>
      </c>
      <c r="K25">
        <f t="shared" si="0"/>
        <v>7.8539816339744828</v>
      </c>
      <c r="L25">
        <f t="shared" si="1"/>
        <v>0.29897437726785298</v>
      </c>
      <c r="M25">
        <f t="shared" si="2"/>
        <v>3.1079586434509872</v>
      </c>
      <c r="N25">
        <f t="shared" si="3"/>
        <v>0.35202324580284117</v>
      </c>
      <c r="O25">
        <f t="shared" si="4"/>
        <v>0.34847999999999996</v>
      </c>
    </row>
    <row r="26" spans="1:17" x14ac:dyDescent="0.2">
      <c r="A26">
        <v>21</v>
      </c>
      <c r="B26" s="2">
        <v>4.9569999999999999</v>
      </c>
      <c r="C26" s="2">
        <v>9.64</v>
      </c>
      <c r="D26" s="2">
        <v>1.2403999999999999</v>
      </c>
      <c r="E26" s="2">
        <v>-2.3800000000000002E-2</v>
      </c>
      <c r="F26" s="2">
        <v>0.53869999999999996</v>
      </c>
      <c r="G26" s="2">
        <v>0.75670000000000004</v>
      </c>
      <c r="H26" s="2">
        <v>1.5699999999999999E-2</v>
      </c>
      <c r="I26" s="2">
        <v>4.9569999999999999</v>
      </c>
      <c r="J26" s="2">
        <v>10</v>
      </c>
      <c r="K26">
        <f t="shared" si="0"/>
        <v>7.8539816339744828</v>
      </c>
      <c r="L26">
        <f t="shared" si="1"/>
        <v>3.484484805367118</v>
      </c>
      <c r="M26">
        <f t="shared" si="2"/>
        <v>2.7665495872306867</v>
      </c>
      <c r="N26">
        <f t="shared" si="3"/>
        <v>7.8495850622406632E-2</v>
      </c>
      <c r="O26">
        <f t="shared" si="4"/>
        <v>1.1896800000000001</v>
      </c>
    </row>
    <row r="27" spans="1:17" x14ac:dyDescent="0.2">
      <c r="A27">
        <v>22</v>
      </c>
      <c r="B27" s="2">
        <v>1.9930000000000001</v>
      </c>
      <c r="C27" s="2">
        <v>1.0843</v>
      </c>
      <c r="D27" s="2">
        <v>0.58099999999999996</v>
      </c>
      <c r="E27" s="2">
        <v>-5.5199999999999999E-2</v>
      </c>
      <c r="F27" s="2">
        <v>0.33939999999999998</v>
      </c>
      <c r="G27" s="2">
        <v>0.46</v>
      </c>
      <c r="H27" s="2">
        <v>1.7100000000000001E-2</v>
      </c>
      <c r="I27" s="2"/>
      <c r="J27" s="2">
        <v>10</v>
      </c>
      <c r="K27">
        <f t="shared" si="0"/>
        <v>7.8539816339744828</v>
      </c>
      <c r="L27">
        <f t="shared" si="1"/>
        <v>0.56326833144195454</v>
      </c>
      <c r="O27">
        <f t="shared" si="4"/>
        <v>0</v>
      </c>
      <c r="Q27" t="s">
        <v>33</v>
      </c>
    </row>
    <row r="28" spans="1:17" x14ac:dyDescent="0.2">
      <c r="A28">
        <v>23</v>
      </c>
      <c r="B28" s="2">
        <v>4.9939999999999998</v>
      </c>
      <c r="C28" s="2">
        <v>5.4916</v>
      </c>
      <c r="D28" s="2">
        <v>9.1999999999999998E-3</v>
      </c>
      <c r="E28" s="2">
        <v>-5.91E-2</v>
      </c>
      <c r="F28" s="2">
        <v>0.44040000000000001</v>
      </c>
      <c r="G28" s="2">
        <v>1.0373000000000001</v>
      </c>
      <c r="H28" s="2">
        <v>1.7600000000000001E-2</v>
      </c>
      <c r="I28" s="2">
        <f>B28</f>
        <v>4.9939999999999998</v>
      </c>
      <c r="J28" s="2">
        <v>10</v>
      </c>
      <c r="K28">
        <f t="shared" si="0"/>
        <v>7.8539816339744828</v>
      </c>
      <c r="L28">
        <f t="shared" si="1"/>
        <v>3.5366966680980707</v>
      </c>
      <c r="N28">
        <f t="shared" ref="N28" si="5">G28/C28</f>
        <v>0.18888848423046109</v>
      </c>
      <c r="O28">
        <f t="shared" ref="O28" si="6">0.2*I28/(J28/12)</f>
        <v>1.1985600000000001</v>
      </c>
      <c r="Q28" t="s">
        <v>26</v>
      </c>
    </row>
    <row r="29" spans="1:17" x14ac:dyDescent="0.2">
      <c r="A29">
        <v>24</v>
      </c>
      <c r="B29" s="2">
        <v>8.1389999999999993</v>
      </c>
      <c r="C29" s="2">
        <v>-7.1199999999999999E-2</v>
      </c>
      <c r="D29" s="2">
        <v>-3.04E-2</v>
      </c>
      <c r="E29" s="2">
        <v>1.5299999999999999E-2</v>
      </c>
      <c r="F29" s="2">
        <v>1.3100000000000001E-2</v>
      </c>
      <c r="G29" s="2">
        <v>1.14E-2</v>
      </c>
      <c r="H29" s="2">
        <v>1.4E-2</v>
      </c>
      <c r="I29" s="2"/>
      <c r="J29" s="2">
        <v>10</v>
      </c>
      <c r="K29">
        <f t="shared" si="0"/>
        <v>7.8539816339744828</v>
      </c>
      <c r="L29">
        <f t="shared" si="1"/>
        <v>9.3938329786072057</v>
      </c>
      <c r="O29">
        <f t="shared" si="4"/>
        <v>0</v>
      </c>
      <c r="Q29" t="s">
        <v>33</v>
      </c>
    </row>
    <row r="30" spans="1:17" x14ac:dyDescent="0.2">
      <c r="A30">
        <v>25</v>
      </c>
      <c r="B30" s="2">
        <v>13.576000000000001</v>
      </c>
      <c r="C30" s="2">
        <v>-7.7700000000000005E-2</v>
      </c>
      <c r="D30" s="2">
        <v>-3.2599999999999997E-2</v>
      </c>
      <c r="E30" s="2">
        <v>8.6999999999999994E-3</v>
      </c>
      <c r="F30" s="2">
        <v>1.4200000000000001E-2</v>
      </c>
      <c r="G30" s="2">
        <v>1.18E-2</v>
      </c>
      <c r="H30" s="2">
        <v>1.49E-2</v>
      </c>
      <c r="I30" s="2"/>
      <c r="J30" s="2">
        <v>10</v>
      </c>
      <c r="K30">
        <f t="shared" si="0"/>
        <v>7.8539816339744828</v>
      </c>
      <c r="L30">
        <f t="shared" si="1"/>
        <v>26.136317416853995</v>
      </c>
      <c r="O30">
        <f t="shared" si="4"/>
        <v>0</v>
      </c>
      <c r="Q30" t="s">
        <v>33</v>
      </c>
    </row>
    <row r="31" spans="1:17" x14ac:dyDescent="0.2">
      <c r="A31">
        <v>26</v>
      </c>
      <c r="B31" s="2">
        <v>4.97</v>
      </c>
      <c r="C31" s="2">
        <v>8.5229999999999997</v>
      </c>
      <c r="D31" s="2">
        <v>0.12659999999999999</v>
      </c>
      <c r="E31" s="2">
        <v>-5.1200000000000002E-2</v>
      </c>
      <c r="F31" s="2">
        <v>0.52259999999999995</v>
      </c>
      <c r="G31" s="2">
        <v>0.88319999999999999</v>
      </c>
      <c r="H31" s="2">
        <v>1.78E-2</v>
      </c>
      <c r="I31" s="2">
        <v>4.97</v>
      </c>
      <c r="J31" s="2">
        <v>10</v>
      </c>
      <c r="K31">
        <f t="shared" si="0"/>
        <v>7.8539816339744828</v>
      </c>
      <c r="L31">
        <f t="shared" si="1"/>
        <v>3.5027852697976711</v>
      </c>
      <c r="M31">
        <f t="shared" si="2"/>
        <v>2.4332065323811034</v>
      </c>
      <c r="N31">
        <f t="shared" si="3"/>
        <v>0.1036254839845125</v>
      </c>
      <c r="O31">
        <f t="shared" si="4"/>
        <v>1.1927999999999999</v>
      </c>
    </row>
    <row r="32" spans="1:17" s="6" customFormat="1" x14ac:dyDescent="0.2">
      <c r="A32" s="6">
        <v>27</v>
      </c>
      <c r="B32" s="7">
        <v>5.9550000000000001</v>
      </c>
      <c r="C32" s="7">
        <v>12.437900000000001</v>
      </c>
      <c r="D32" s="7">
        <v>-0.76359999999999995</v>
      </c>
      <c r="E32" s="7">
        <v>-3.7100000000000001E-2</v>
      </c>
      <c r="F32" s="7">
        <v>0.53979999999999995</v>
      </c>
      <c r="G32" s="7">
        <v>1.0566</v>
      </c>
      <c r="H32" s="7">
        <v>2.1999999999999999E-2</v>
      </c>
      <c r="I32" s="7">
        <v>5.9550000000000001</v>
      </c>
      <c r="J32" s="7">
        <v>10</v>
      </c>
      <c r="K32" s="6">
        <f t="shared" si="0"/>
        <v>7.8539816339744828</v>
      </c>
      <c r="L32" s="6">
        <f t="shared" si="1"/>
        <v>5.0287989023556543</v>
      </c>
      <c r="M32" s="6">
        <f t="shared" si="2"/>
        <v>2.4733341383314573</v>
      </c>
      <c r="N32" s="6">
        <f t="shared" si="3"/>
        <v>8.4950031757772604E-2</v>
      </c>
      <c r="O32" s="6">
        <f t="shared" si="4"/>
        <v>1.4292</v>
      </c>
    </row>
    <row r="33" spans="1:15" x14ac:dyDescent="0.2">
      <c r="A33">
        <v>28</v>
      </c>
      <c r="B33" s="2">
        <v>5.9550000000000001</v>
      </c>
      <c r="C33" s="2">
        <v>12.6662</v>
      </c>
      <c r="D33" s="2">
        <v>-1.0255000000000001</v>
      </c>
      <c r="E33" s="2">
        <v>-3.4200000000000001E-2</v>
      </c>
      <c r="F33" s="2">
        <v>0.59819999999999995</v>
      </c>
      <c r="G33" s="2">
        <v>0.97509999999999997</v>
      </c>
      <c r="H33" s="2">
        <v>2.0500000000000001E-2</v>
      </c>
      <c r="I33" s="2">
        <v>5.9550000000000001</v>
      </c>
      <c r="J33" s="2">
        <v>10</v>
      </c>
      <c r="K33">
        <f t="shared" si="0"/>
        <v>7.8539816339744828</v>
      </c>
      <c r="L33">
        <f t="shared" si="1"/>
        <v>5.0287989023556543</v>
      </c>
      <c r="M33">
        <f t="shared" si="2"/>
        <v>2.5187326528540912</v>
      </c>
      <c r="N33">
        <f t="shared" si="3"/>
        <v>7.6984415215297405E-2</v>
      </c>
      <c r="O33">
        <f t="shared" si="4"/>
        <v>1.4292</v>
      </c>
    </row>
    <row r="34" spans="1:15" x14ac:dyDescent="0.2">
      <c r="A34">
        <v>29</v>
      </c>
      <c r="B34" s="2">
        <v>6.9690000000000003</v>
      </c>
      <c r="C34" s="2">
        <v>22.316600000000001</v>
      </c>
      <c r="D34" s="2">
        <v>-1.5242</v>
      </c>
      <c r="E34" s="2">
        <v>2.0000000000000001E-4</v>
      </c>
      <c r="F34" s="2">
        <v>1.1973</v>
      </c>
      <c r="G34" s="2">
        <v>1.4932000000000001</v>
      </c>
      <c r="H34" s="2">
        <v>5.0999999999999997E-2</v>
      </c>
      <c r="I34" s="2">
        <v>6.9690000000000003</v>
      </c>
      <c r="J34" s="2">
        <v>10</v>
      </c>
      <c r="K34">
        <f t="shared" si="0"/>
        <v>7.8539816339744828</v>
      </c>
      <c r="L34">
        <f t="shared" si="1"/>
        <v>6.8871836892436313</v>
      </c>
      <c r="M34">
        <f t="shared" si="2"/>
        <v>3.2403085218786822</v>
      </c>
      <c r="N34">
        <f t="shared" si="3"/>
        <v>6.6909833935276886E-2</v>
      </c>
      <c r="O34">
        <f t="shared" si="4"/>
        <v>1.67256</v>
      </c>
    </row>
    <row r="35" spans="1:15" x14ac:dyDescent="0.2">
      <c r="A35">
        <v>30</v>
      </c>
      <c r="B35" s="2">
        <v>6.9580000000000002</v>
      </c>
      <c r="C35" s="2">
        <v>17.617699999999999</v>
      </c>
      <c r="D35" s="2">
        <v>3.6373000000000002</v>
      </c>
      <c r="E35" s="2">
        <v>-6.7599999999999993E-2</v>
      </c>
      <c r="F35" s="2">
        <v>0.82589999999999997</v>
      </c>
      <c r="G35" s="2">
        <v>1.5567</v>
      </c>
      <c r="H35" s="2">
        <v>2.7799999999999998E-2</v>
      </c>
      <c r="I35" s="2">
        <v>6.9580000000000002</v>
      </c>
      <c r="J35" s="2">
        <v>10</v>
      </c>
      <c r="K35">
        <f t="shared" si="0"/>
        <v>7.8539816339744828</v>
      </c>
      <c r="L35">
        <f t="shared" si="1"/>
        <v>6.8654591288034368</v>
      </c>
      <c r="M35">
        <f t="shared" si="2"/>
        <v>2.5661357338923585</v>
      </c>
      <c r="N35">
        <f t="shared" si="3"/>
        <v>8.8360001589310747E-2</v>
      </c>
      <c r="O35">
        <f t="shared" si="4"/>
        <v>1.6699200000000001</v>
      </c>
    </row>
    <row r="36" spans="1:15" x14ac:dyDescent="0.2">
      <c r="A36">
        <v>31</v>
      </c>
      <c r="B36" s="2">
        <v>6.9429999999999996</v>
      </c>
      <c r="C36" s="2">
        <v>21.011800000000001</v>
      </c>
      <c r="D36" s="2">
        <v>3.2227999999999999</v>
      </c>
      <c r="E36" s="2">
        <v>-3.9300000000000002E-2</v>
      </c>
      <c r="F36" s="2">
        <v>0.75519999999999998</v>
      </c>
      <c r="G36" s="2">
        <v>1.7253000000000001</v>
      </c>
      <c r="H36" s="2">
        <v>2.7400000000000001E-2</v>
      </c>
      <c r="I36" s="2">
        <v>6.9429999999999996</v>
      </c>
      <c r="J36" s="2">
        <v>10</v>
      </c>
      <c r="K36">
        <f t="shared" si="0"/>
        <v>7.8539816339744828</v>
      </c>
      <c r="L36">
        <f t="shared" si="1"/>
        <v>6.8358900333238433</v>
      </c>
      <c r="M36">
        <f t="shared" si="2"/>
        <v>3.0737475145988191</v>
      </c>
      <c r="N36">
        <f t="shared" si="3"/>
        <v>8.2111004292825931E-2</v>
      </c>
      <c r="O36">
        <f t="shared" si="4"/>
        <v>1.66632</v>
      </c>
    </row>
    <row r="37" spans="1:15" x14ac:dyDescent="0.2">
      <c r="A37">
        <v>32</v>
      </c>
      <c r="B37" s="2">
        <v>6.8860000000000001</v>
      </c>
      <c r="C37" s="2">
        <v>20.9697</v>
      </c>
      <c r="D37" s="2">
        <v>2.9941</v>
      </c>
      <c r="E37" s="2">
        <v>-2.1899999999999999E-2</v>
      </c>
      <c r="F37" s="2">
        <v>0.74350000000000005</v>
      </c>
      <c r="G37" s="2">
        <v>1.516</v>
      </c>
      <c r="H37" s="2">
        <v>2.4299999999999999E-2</v>
      </c>
      <c r="I37" s="2">
        <v>6.8860000000000001</v>
      </c>
      <c r="J37" s="2">
        <v>10</v>
      </c>
      <c r="K37">
        <f t="shared" si="0"/>
        <v>7.8539816339744828</v>
      </c>
      <c r="L37">
        <f t="shared" si="1"/>
        <v>6.724109450540471</v>
      </c>
      <c r="M37">
        <f t="shared" si="2"/>
        <v>3.1185839781823441</v>
      </c>
      <c r="N37">
        <f t="shared" si="3"/>
        <v>7.229478724063769E-2</v>
      </c>
      <c r="O37">
        <f t="shared" si="4"/>
        <v>1.6526400000000001</v>
      </c>
    </row>
    <row r="38" spans="1:15" x14ac:dyDescent="0.2">
      <c r="A38">
        <v>33</v>
      </c>
      <c r="B38" s="2">
        <v>4.9560000000000004</v>
      </c>
      <c r="C38" s="2">
        <v>18.721</v>
      </c>
      <c r="D38" s="2">
        <v>7.3019999999999996</v>
      </c>
      <c r="E38" s="2">
        <v>-5.7500000000000002E-2</v>
      </c>
      <c r="F38" s="2">
        <v>1.0259</v>
      </c>
      <c r="G38" s="2">
        <v>0.66190000000000004</v>
      </c>
      <c r="H38" s="2">
        <v>2.7799999999999998E-2</v>
      </c>
      <c r="I38" s="2">
        <v>4.9560000000000004</v>
      </c>
      <c r="J38" s="2">
        <v>12</v>
      </c>
      <c r="K38">
        <f t="shared" si="0"/>
        <v>9.4247779607693793</v>
      </c>
      <c r="L38">
        <f t="shared" si="1"/>
        <v>4.1796948751752279</v>
      </c>
      <c r="M38">
        <f t="shared" si="2"/>
        <v>4.4790350872718063</v>
      </c>
      <c r="N38">
        <f t="shared" si="3"/>
        <v>3.5356017306767802E-2</v>
      </c>
      <c r="O38">
        <f t="shared" si="4"/>
        <v>0.99120000000000008</v>
      </c>
    </row>
    <row r="39" spans="1:15" s="6" customFormat="1" x14ac:dyDescent="0.2">
      <c r="A39" s="6">
        <v>34</v>
      </c>
      <c r="B39" s="7">
        <v>4.9619999999999997</v>
      </c>
      <c r="C39" s="7">
        <v>17.751200000000001</v>
      </c>
      <c r="D39" s="7">
        <v>4.8468999999999998</v>
      </c>
      <c r="E39" s="7">
        <v>-3.32E-2</v>
      </c>
      <c r="F39" s="7">
        <v>1.0330999999999999</v>
      </c>
      <c r="G39" s="7">
        <v>1.4938</v>
      </c>
      <c r="H39" s="7">
        <v>0.10639999999999999</v>
      </c>
      <c r="I39" s="7">
        <v>4.9619999999999997</v>
      </c>
      <c r="J39" s="7">
        <v>12</v>
      </c>
      <c r="K39" s="6">
        <f t="shared" si="0"/>
        <v>9.4247779607693793</v>
      </c>
      <c r="L39" s="6">
        <f t="shared" si="1"/>
        <v>4.1898213278551761</v>
      </c>
      <c r="M39" s="6">
        <f t="shared" si="2"/>
        <v>4.2367439112462275</v>
      </c>
      <c r="N39" s="6">
        <f t="shared" si="3"/>
        <v>8.4152057325701926E-2</v>
      </c>
      <c r="O39" s="6">
        <f t="shared" si="4"/>
        <v>0.99239999999999995</v>
      </c>
    </row>
    <row r="40" spans="1:15" s="6" customFormat="1" x14ac:dyDescent="0.2">
      <c r="A40" s="6">
        <v>35</v>
      </c>
      <c r="B40" s="7">
        <v>4.9740000000000002</v>
      </c>
      <c r="C40" s="7">
        <v>18.268899999999999</v>
      </c>
      <c r="D40" s="7">
        <v>5.4668000000000001</v>
      </c>
      <c r="E40" s="7">
        <v>-2.9499999999999998E-2</v>
      </c>
      <c r="F40" s="7">
        <v>1.0751999999999999</v>
      </c>
      <c r="G40" s="7">
        <v>1.2467999999999999</v>
      </c>
      <c r="H40" s="7">
        <v>0.1958</v>
      </c>
      <c r="I40" s="7">
        <v>4.9740000000000002</v>
      </c>
      <c r="J40" s="7">
        <v>12</v>
      </c>
      <c r="K40" s="6">
        <f t="shared" si="0"/>
        <v>9.4247779607693793</v>
      </c>
      <c r="L40" s="6">
        <f t="shared" si="1"/>
        <v>4.2101109898491211</v>
      </c>
      <c r="M40" s="6">
        <f t="shared" si="2"/>
        <v>4.3392917773539992</v>
      </c>
      <c r="N40" s="6">
        <f t="shared" si="3"/>
        <v>6.8247130369097214E-2</v>
      </c>
      <c r="O40" s="6">
        <f t="shared" si="4"/>
        <v>0.99480000000000013</v>
      </c>
    </row>
    <row r="41" spans="1:15" x14ac:dyDescent="0.2">
      <c r="A41">
        <v>36</v>
      </c>
      <c r="B41" s="2">
        <v>4.9809999999999999</v>
      </c>
      <c r="C41" s="2">
        <v>8.6830999999999996</v>
      </c>
      <c r="D41" s="2">
        <v>0.89990000000000003</v>
      </c>
      <c r="E41" s="2">
        <v>-2.6700000000000002E-2</v>
      </c>
      <c r="F41" s="2">
        <v>0.41220000000000001</v>
      </c>
      <c r="G41" s="2">
        <v>0.99839999999999995</v>
      </c>
      <c r="H41" s="2">
        <v>1.6500000000000001E-2</v>
      </c>
      <c r="I41" s="2">
        <v>4.9809999999999999</v>
      </c>
      <c r="J41" s="2">
        <v>10</v>
      </c>
      <c r="K41">
        <f t="shared" si="0"/>
        <v>7.8539816339744828</v>
      </c>
      <c r="L41">
        <f t="shared" si="1"/>
        <v>3.5183077154744415</v>
      </c>
      <c r="M41">
        <f t="shared" si="2"/>
        <v>2.4679762835437744</v>
      </c>
      <c r="N41">
        <f t="shared" si="3"/>
        <v>0.11498197648305329</v>
      </c>
      <c r="O41">
        <f t="shared" si="4"/>
        <v>1.1954399999999998</v>
      </c>
    </row>
    <row r="42" spans="1:15" x14ac:dyDescent="0.2">
      <c r="A42">
        <v>37</v>
      </c>
      <c r="B42" s="2">
        <v>4.9729999999999999</v>
      </c>
      <c r="C42" s="2">
        <v>8.7163000000000004</v>
      </c>
      <c r="D42" s="2">
        <v>0.35549999999999998</v>
      </c>
      <c r="E42" s="2">
        <v>-3.5499999999999997E-2</v>
      </c>
      <c r="F42" s="2">
        <v>0.42880000000000001</v>
      </c>
      <c r="G42" s="2">
        <v>0.96760000000000002</v>
      </c>
      <c r="H42" s="2">
        <v>2.3400000000000001E-2</v>
      </c>
      <c r="I42" s="2">
        <v>4.9729999999999999</v>
      </c>
      <c r="J42" s="2">
        <v>10</v>
      </c>
      <c r="K42">
        <f t="shared" si="0"/>
        <v>7.8539816339744828</v>
      </c>
      <c r="L42">
        <f t="shared" si="1"/>
        <v>3.5070152606811127</v>
      </c>
      <c r="M42">
        <f t="shared" si="2"/>
        <v>2.485389812163854</v>
      </c>
      <c r="N42">
        <f t="shared" si="3"/>
        <v>0.11101040579144821</v>
      </c>
      <c r="O42">
        <f t="shared" si="4"/>
        <v>1.1935199999999999</v>
      </c>
    </row>
    <row r="43" spans="1:15" x14ac:dyDescent="0.2">
      <c r="A43">
        <v>38</v>
      </c>
      <c r="B43" s="2">
        <v>6.9489999999999998</v>
      </c>
      <c r="C43" s="2">
        <v>20.016100000000002</v>
      </c>
      <c r="D43" s="2">
        <v>-4.8399999999999999E-2</v>
      </c>
      <c r="E43" s="2">
        <v>-8.0000000000000002E-3</v>
      </c>
      <c r="F43" s="2">
        <v>0.87150000000000005</v>
      </c>
      <c r="G43" s="2">
        <v>1.1125</v>
      </c>
      <c r="H43" s="2">
        <v>2.4400000000000002E-2</v>
      </c>
      <c r="I43" s="2">
        <v>6.9489999999999998</v>
      </c>
      <c r="J43" s="2">
        <v>10</v>
      </c>
      <c r="K43">
        <f t="shared" si="0"/>
        <v>7.8539816339744828</v>
      </c>
      <c r="L43">
        <f t="shared" si="1"/>
        <v>6.8477100138835878</v>
      </c>
      <c r="M43">
        <f t="shared" si="2"/>
        <v>2.9230355782323989</v>
      </c>
      <c r="N43">
        <f t="shared" si="3"/>
        <v>5.5580257892396616E-2</v>
      </c>
      <c r="O43">
        <f t="shared" si="4"/>
        <v>1.6677600000000001</v>
      </c>
    </row>
    <row r="44" spans="1:15" s="6" customFormat="1" x14ac:dyDescent="0.2">
      <c r="A44" s="6">
        <v>39</v>
      </c>
      <c r="B44" s="7">
        <v>6.95</v>
      </c>
      <c r="C44" s="7">
        <v>20.319400000000002</v>
      </c>
      <c r="D44" s="7">
        <v>3.5223</v>
      </c>
      <c r="E44" s="7">
        <v>-4.0000000000000002E-4</v>
      </c>
      <c r="F44" s="7">
        <v>0.90380000000000005</v>
      </c>
      <c r="G44" s="7">
        <v>1.2042999999999999</v>
      </c>
      <c r="H44" s="7">
        <v>4.4699999999999997E-2</v>
      </c>
      <c r="I44" s="7">
        <v>6.95</v>
      </c>
      <c r="J44" s="7">
        <v>10</v>
      </c>
      <c r="K44" s="6">
        <f t="shared" si="0"/>
        <v>7.8539816339744828</v>
      </c>
      <c r="L44" s="6">
        <f t="shared" si="1"/>
        <v>6.8496810032995574</v>
      </c>
      <c r="M44" s="6">
        <f t="shared" si="2"/>
        <v>2.9664739117357364</v>
      </c>
      <c r="N44" s="6">
        <f t="shared" si="3"/>
        <v>5.9268482337076871E-2</v>
      </c>
      <c r="O44" s="6">
        <f t="shared" si="4"/>
        <v>1.6680000000000001</v>
      </c>
    </row>
    <row r="45" spans="1:15" s="6" customFormat="1" x14ac:dyDescent="0.2">
      <c r="A45" s="6">
        <v>40</v>
      </c>
      <c r="B45" s="7">
        <v>4.97</v>
      </c>
      <c r="C45" s="7">
        <v>9.6513000000000009</v>
      </c>
      <c r="D45" s="7">
        <v>0.88529999999999998</v>
      </c>
      <c r="E45" s="7">
        <v>-1.54E-2</v>
      </c>
      <c r="F45" s="7">
        <v>0.47920000000000001</v>
      </c>
      <c r="G45" s="7">
        <v>0.77839999999999998</v>
      </c>
      <c r="H45" s="7">
        <v>1.8599999999999998E-2</v>
      </c>
      <c r="I45" s="7">
        <v>4.97</v>
      </c>
      <c r="J45" s="7">
        <v>10</v>
      </c>
      <c r="K45" s="6">
        <f t="shared" si="0"/>
        <v>7.8539816339744828</v>
      </c>
      <c r="L45" s="6">
        <f t="shared" si="1"/>
        <v>3.5027852697976711</v>
      </c>
      <c r="M45" s="6">
        <f t="shared" si="2"/>
        <v>2.7553216245417986</v>
      </c>
      <c r="N45" s="6">
        <f t="shared" si="3"/>
        <v>8.0652347352170167E-2</v>
      </c>
      <c r="O45" s="6">
        <f t="shared" si="4"/>
        <v>1.1927999999999999</v>
      </c>
    </row>
    <row r="46" spans="1:15" x14ac:dyDescent="0.2">
      <c r="A46">
        <v>41</v>
      </c>
      <c r="B46" s="2">
        <v>5.9489999999999998</v>
      </c>
      <c r="C46" s="2">
        <v>14.287000000000001</v>
      </c>
      <c r="D46" s="2">
        <v>1.1689000000000001</v>
      </c>
      <c r="E46" s="2">
        <v>-7.4000000000000003E-3</v>
      </c>
      <c r="F46" s="2">
        <v>0.67169999999999996</v>
      </c>
      <c r="G46" s="2">
        <v>0.93189999999999995</v>
      </c>
      <c r="H46" s="2">
        <v>1.7100000000000001E-2</v>
      </c>
      <c r="I46" s="2">
        <v>5.9489999999999998</v>
      </c>
      <c r="J46" s="2">
        <v>10</v>
      </c>
      <c r="K46">
        <f t="shared" si="0"/>
        <v>7.8539816339744828</v>
      </c>
      <c r="L46">
        <f t="shared" si="1"/>
        <v>5.0186704076404798</v>
      </c>
      <c r="M46">
        <f t="shared" si="2"/>
        <v>2.8467699289934068</v>
      </c>
      <c r="N46">
        <f t="shared" si="3"/>
        <v>6.5227129558339744E-2</v>
      </c>
      <c r="O46">
        <f t="shared" si="4"/>
        <v>1.4277599999999999</v>
      </c>
    </row>
    <row r="47" spans="1:15" x14ac:dyDescent="0.2">
      <c r="A47">
        <v>42</v>
      </c>
      <c r="B47" s="2">
        <v>6.9550000000000001</v>
      </c>
      <c r="C47" s="2">
        <v>21.071899999999999</v>
      </c>
      <c r="D47" s="2">
        <v>2.8085</v>
      </c>
      <c r="E47" s="2">
        <v>1.8599999999999998E-2</v>
      </c>
      <c r="F47" s="2">
        <v>0.73599999999999999</v>
      </c>
      <c r="G47" s="2">
        <v>1.4678</v>
      </c>
      <c r="H47" s="2">
        <v>1.7100000000000001E-2</v>
      </c>
      <c r="I47" s="2">
        <v>6.9550000000000001</v>
      </c>
      <c r="J47" s="2">
        <v>10</v>
      </c>
      <c r="K47">
        <f t="shared" si="0"/>
        <v>7.8539816339744828</v>
      </c>
      <c r="L47">
        <f t="shared" si="1"/>
        <v>6.8595402046194556</v>
      </c>
      <c r="M47">
        <f t="shared" si="2"/>
        <v>3.0719114359603057</v>
      </c>
      <c r="N47">
        <f t="shared" si="3"/>
        <v>6.9656746662617036E-2</v>
      </c>
      <c r="O47">
        <f t="shared" si="4"/>
        <v>1.6692</v>
      </c>
    </row>
    <row r="48" spans="1:15" s="6" customFormat="1" x14ac:dyDescent="0.2">
      <c r="A48" s="6">
        <v>43</v>
      </c>
      <c r="B48" s="7">
        <v>7.9260000000000002</v>
      </c>
      <c r="C48" s="7">
        <v>28.5502</v>
      </c>
      <c r="D48" s="7">
        <v>2.8864000000000001</v>
      </c>
      <c r="E48" s="7">
        <v>3.4299999999999997E-2</v>
      </c>
      <c r="F48" s="7">
        <v>0.98040000000000005</v>
      </c>
      <c r="G48" s="7">
        <v>1.1758</v>
      </c>
      <c r="H48" s="7">
        <v>2.6499999999999999E-2</v>
      </c>
      <c r="I48" s="7">
        <v>7.9260000000000002</v>
      </c>
      <c r="J48" s="7">
        <v>10</v>
      </c>
      <c r="K48" s="6">
        <f t="shared" si="0"/>
        <v>7.8539816339744828</v>
      </c>
      <c r="L48" s="6">
        <f t="shared" si="1"/>
        <v>8.9085879769461016</v>
      </c>
      <c r="M48" s="6">
        <f t="shared" si="2"/>
        <v>3.2047952014261996</v>
      </c>
      <c r="N48" s="6">
        <f t="shared" si="3"/>
        <v>4.118359941436487E-2</v>
      </c>
      <c r="O48" s="6">
        <f t="shared" si="4"/>
        <v>1.9022400000000002</v>
      </c>
    </row>
    <row r="49" spans="1:15" s="6" customFormat="1" x14ac:dyDescent="0.2">
      <c r="A49" s="6">
        <v>44</v>
      </c>
      <c r="B49" s="7">
        <v>7.9210000000000003</v>
      </c>
      <c r="C49" s="7">
        <v>28.9312</v>
      </c>
      <c r="D49" s="7">
        <v>2.7080000000000002</v>
      </c>
      <c r="E49" s="7">
        <v>5.9200000000000003E-2</v>
      </c>
      <c r="F49" s="7">
        <v>1.0353000000000001</v>
      </c>
      <c r="G49" s="7">
        <v>1.1835</v>
      </c>
      <c r="H49" s="7">
        <v>8.48E-2</v>
      </c>
      <c r="I49" s="7">
        <v>7.9210000000000003</v>
      </c>
      <c r="J49" s="7">
        <v>10</v>
      </c>
      <c r="K49" s="6">
        <f t="shared" si="0"/>
        <v>7.8539816339744828</v>
      </c>
      <c r="L49" s="6">
        <f t="shared" si="1"/>
        <v>8.8973518199294581</v>
      </c>
      <c r="M49" s="6">
        <f t="shared" si="2"/>
        <v>3.2516641564286686</v>
      </c>
      <c r="N49" s="6">
        <f t="shared" si="3"/>
        <v>4.0907394093573718E-2</v>
      </c>
      <c r="O49" s="6">
        <f t="shared" si="4"/>
        <v>1.9010400000000001</v>
      </c>
    </row>
    <row r="50" spans="1:15" s="6" customFormat="1" x14ac:dyDescent="0.2">
      <c r="A50" s="6">
        <v>45</v>
      </c>
      <c r="B50" s="7">
        <v>3.9689999999999999</v>
      </c>
      <c r="C50" s="7">
        <v>6.742</v>
      </c>
      <c r="D50" s="7">
        <v>0.497</v>
      </c>
      <c r="E50" s="7">
        <v>-2.3E-3</v>
      </c>
      <c r="F50" s="7">
        <v>0.3281</v>
      </c>
      <c r="G50" s="7">
        <v>0.60729999999999995</v>
      </c>
      <c r="H50" s="7">
        <v>5.0500000000000003E-2</v>
      </c>
      <c r="I50" s="7">
        <v>3.9689999999999999</v>
      </c>
      <c r="J50" s="7">
        <v>10</v>
      </c>
      <c r="K50" s="6">
        <f t="shared" si="0"/>
        <v>7.8539816339744828</v>
      </c>
      <c r="L50" s="6">
        <f t="shared" si="1"/>
        <v>2.2338959206545996</v>
      </c>
      <c r="M50" s="6">
        <f t="shared" si="2"/>
        <v>3.0180457100366556</v>
      </c>
      <c r="N50" s="6">
        <f t="shared" si="3"/>
        <v>9.0077128448531579E-2</v>
      </c>
      <c r="O50" s="6">
        <f t="shared" si="4"/>
        <v>0.95256000000000007</v>
      </c>
    </row>
    <row r="51" spans="1:15" x14ac:dyDescent="0.2">
      <c r="A51">
        <v>46</v>
      </c>
      <c r="B51" s="2">
        <v>3.9729999999999999</v>
      </c>
      <c r="C51" s="2">
        <v>6.4718</v>
      </c>
      <c r="D51" s="2">
        <v>-0.13869999999999999</v>
      </c>
      <c r="E51" s="2">
        <v>-6.8999999999999999E-3</v>
      </c>
      <c r="F51" s="2">
        <v>0.37919999999999998</v>
      </c>
      <c r="G51" s="2">
        <v>0.6694</v>
      </c>
      <c r="H51" s="2">
        <v>2.6700000000000002E-2</v>
      </c>
      <c r="I51" s="2">
        <v>3.9729999999999999</v>
      </c>
      <c r="J51" s="2">
        <v>10</v>
      </c>
      <c r="K51">
        <f t="shared" si="0"/>
        <v>7.8539816339744828</v>
      </c>
      <c r="L51">
        <f t="shared" si="1"/>
        <v>2.2384008772533845</v>
      </c>
      <c r="M51">
        <f t="shared" si="2"/>
        <v>2.8912604823230685</v>
      </c>
      <c r="N51">
        <f t="shared" si="3"/>
        <v>0.10343335702586606</v>
      </c>
      <c r="O51">
        <f t="shared" si="4"/>
        <v>0.95351999999999992</v>
      </c>
    </row>
    <row r="94" spans="2:47" x14ac:dyDescent="0.2">
      <c r="B94" s="2">
        <v>1.992</v>
      </c>
      <c r="C94" s="2">
        <v>2.9809999999999999</v>
      </c>
      <c r="D94" s="2">
        <v>2.9929999999999999</v>
      </c>
      <c r="E94" s="2">
        <v>1.992</v>
      </c>
      <c r="F94" s="2">
        <v>4.9779999999999998</v>
      </c>
      <c r="G94" s="2">
        <v>4.9770000000000003</v>
      </c>
      <c r="H94" s="2">
        <v>1.9950000000000001</v>
      </c>
      <c r="I94" s="2">
        <v>1.992</v>
      </c>
      <c r="J94" s="2">
        <v>2.9870000000000001</v>
      </c>
      <c r="K94" s="2">
        <v>3.9790000000000001</v>
      </c>
      <c r="L94" s="2">
        <v>1.9930000000000001</v>
      </c>
      <c r="M94" s="2">
        <v>0.47499999999999998</v>
      </c>
      <c r="N94" s="2">
        <v>1.9930000000000001</v>
      </c>
      <c r="O94" s="2">
        <v>0</v>
      </c>
      <c r="P94" s="2">
        <v>4.9720000000000004</v>
      </c>
      <c r="Q94" s="2">
        <v>4.9690000000000003</v>
      </c>
      <c r="R94" s="2">
        <v>2.4889999999999999</v>
      </c>
      <c r="S94" s="2">
        <v>2.4929999999999999</v>
      </c>
      <c r="T94" s="2">
        <v>4.9390000000000001</v>
      </c>
      <c r="U94" s="2">
        <v>1.452</v>
      </c>
      <c r="V94" s="2">
        <v>4.9569999999999999</v>
      </c>
      <c r="W94" s="2">
        <v>1.9930000000000001</v>
      </c>
      <c r="X94" s="2">
        <v>4.9939999999999998</v>
      </c>
      <c r="Y94" s="2">
        <v>8.1389999999999993</v>
      </c>
      <c r="Z94" s="2">
        <v>13.576000000000001</v>
      </c>
      <c r="AA94" s="2">
        <v>4.97</v>
      </c>
      <c r="AB94" s="2">
        <v>5.9550000000000001</v>
      </c>
      <c r="AC94" s="2">
        <v>5.9550000000000001</v>
      </c>
      <c r="AD94" s="2">
        <v>6.9690000000000003</v>
      </c>
      <c r="AE94" s="2">
        <v>6.9580000000000002</v>
      </c>
      <c r="AF94" s="2">
        <v>6.9429999999999996</v>
      </c>
      <c r="AG94" s="2">
        <v>6.8860000000000001</v>
      </c>
      <c r="AH94" s="2">
        <v>4.9560000000000004</v>
      </c>
      <c r="AI94" s="2">
        <v>4.9619999999999997</v>
      </c>
      <c r="AJ94" s="2">
        <v>4.9740000000000002</v>
      </c>
      <c r="AK94" s="2">
        <v>4.9809999999999999</v>
      </c>
      <c r="AL94" s="2">
        <v>4.9729999999999999</v>
      </c>
      <c r="AM94" s="2">
        <v>6.9489999999999998</v>
      </c>
      <c r="AN94" s="2">
        <v>6.95</v>
      </c>
      <c r="AO94" s="2">
        <v>4.97</v>
      </c>
      <c r="AP94" s="2">
        <v>5.9489999999999998</v>
      </c>
      <c r="AQ94" s="2">
        <v>6.9550000000000001</v>
      </c>
      <c r="AR94" s="2">
        <v>7.9260000000000002</v>
      </c>
      <c r="AS94" s="2">
        <v>7.9210000000000003</v>
      </c>
      <c r="AT94" s="2">
        <v>3.9689999999999999</v>
      </c>
      <c r="AU94" s="2">
        <v>3.9729999999999999</v>
      </c>
    </row>
    <row r="95" spans="2:47" x14ac:dyDescent="0.2">
      <c r="B95" s="2">
        <v>6</v>
      </c>
      <c r="C95" s="2">
        <v>6</v>
      </c>
      <c r="D95" s="2">
        <v>6</v>
      </c>
      <c r="E95" s="2">
        <v>6</v>
      </c>
      <c r="F95" s="2">
        <v>6</v>
      </c>
      <c r="G95" s="2">
        <v>6</v>
      </c>
      <c r="H95" s="2">
        <v>6</v>
      </c>
      <c r="I95" s="2">
        <v>6</v>
      </c>
      <c r="J95" s="2">
        <v>6</v>
      </c>
      <c r="K95" s="2">
        <v>6</v>
      </c>
      <c r="L95" s="2">
        <v>6</v>
      </c>
      <c r="M95" s="2">
        <v>6</v>
      </c>
      <c r="N95" s="2">
        <v>8</v>
      </c>
      <c r="O95" s="2">
        <v>8</v>
      </c>
      <c r="P95" s="2">
        <v>8</v>
      </c>
      <c r="Q95" s="2">
        <v>8</v>
      </c>
      <c r="R95" s="2">
        <v>8</v>
      </c>
      <c r="S95" s="2">
        <v>10</v>
      </c>
      <c r="T95" s="2">
        <v>10</v>
      </c>
      <c r="U95" s="2">
        <v>10</v>
      </c>
      <c r="V95" s="2">
        <v>10</v>
      </c>
      <c r="W95" s="2">
        <v>10</v>
      </c>
      <c r="X95" s="2">
        <v>10</v>
      </c>
      <c r="Y95" s="2">
        <v>10</v>
      </c>
      <c r="Z95" s="2">
        <v>10</v>
      </c>
      <c r="AA95" s="2">
        <v>10</v>
      </c>
      <c r="AB95" s="2">
        <v>10</v>
      </c>
      <c r="AC95" s="2">
        <v>10</v>
      </c>
      <c r="AD95" s="2">
        <v>10</v>
      </c>
      <c r="AE95" s="2">
        <v>10</v>
      </c>
      <c r="AF95" s="2">
        <v>10</v>
      </c>
      <c r="AG95" s="2">
        <v>10</v>
      </c>
      <c r="AH95" s="2">
        <v>12</v>
      </c>
      <c r="AI95" s="2">
        <v>12</v>
      </c>
      <c r="AJ95" s="2">
        <v>12</v>
      </c>
      <c r="AK95" s="2">
        <v>10</v>
      </c>
      <c r="AL95" s="2">
        <v>10</v>
      </c>
      <c r="AM95" s="2">
        <v>10</v>
      </c>
      <c r="AN95" s="2">
        <v>10</v>
      </c>
      <c r="AO95" s="2">
        <v>10</v>
      </c>
      <c r="AP95" s="2">
        <v>10</v>
      </c>
      <c r="AQ95" s="2">
        <v>10</v>
      </c>
      <c r="AR95" s="2">
        <v>10</v>
      </c>
      <c r="AS95" s="2">
        <v>10</v>
      </c>
      <c r="AT95" s="2">
        <v>10</v>
      </c>
      <c r="AU95" s="2">
        <v>10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R5841Data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Raju Datla</dc:creator>
  <cp:lastModifiedBy>Kevin Lu</cp:lastModifiedBy>
  <dcterms:created xsi:type="dcterms:W3CDTF">2021-03-22T02:15:23Z</dcterms:created>
  <dcterms:modified xsi:type="dcterms:W3CDTF">2021-04-13T18:53:37Z</dcterms:modified>
</cp:coreProperties>
</file>